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20-21\"/>
    </mc:Choice>
  </mc:AlternateContent>
  <xr:revisionPtr revIDLastSave="0" documentId="13_ncr:1_{797F4A0D-8693-4676-B123-FBBA96BA07F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0-21 HB20-1260 to Supp Req" sheetId="2" r:id="rId1"/>
  </sheets>
  <definedNames>
    <definedName name="_xlnm._FilterDatabase" localSheetId="0" hidden="1">'2020-21 HB20-1260 to Supp Req'!$A$2:$AC$183</definedName>
    <definedName name="_xlnm.Print_Area" localSheetId="0">'2020-21 HB20-1260 to Supp Req'!$A$1:$AC$188</definedName>
    <definedName name="_xlnm.Print_Titles" localSheetId="0">'2020-21 HB20-1260 to Supp Req'!$A:$B,'2020-21 HB20-1260 to Supp Req'!$1:$3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O181" i="2" l="1"/>
  <c r="T181" i="2" s="1"/>
  <c r="O180" i="2"/>
  <c r="R180" i="2" s="1"/>
  <c r="T179" i="2"/>
  <c r="R179" i="2"/>
  <c r="O179" i="2"/>
  <c r="O178" i="2"/>
  <c r="R178" i="2" s="1"/>
  <c r="O177" i="2"/>
  <c r="T177" i="2" s="1"/>
  <c r="O176" i="2"/>
  <c r="R176" i="2" s="1"/>
  <c r="O175" i="2"/>
  <c r="O174" i="2"/>
  <c r="R174" i="2" s="1"/>
  <c r="O173" i="2"/>
  <c r="T173" i="2" s="1"/>
  <c r="O172" i="2"/>
  <c r="R172" i="2" s="1"/>
  <c r="T171" i="2"/>
  <c r="O171" i="2"/>
  <c r="R171" i="2" s="1"/>
  <c r="O170" i="2"/>
  <c r="O169" i="2"/>
  <c r="T169" i="2" s="1"/>
  <c r="O168" i="2"/>
  <c r="R168" i="2" s="1"/>
  <c r="T167" i="2"/>
  <c r="R167" i="2"/>
  <c r="O167" i="2"/>
  <c r="O166" i="2"/>
  <c r="T166" i="2" s="1"/>
  <c r="O165" i="2"/>
  <c r="T165" i="2" s="1"/>
  <c r="O164" i="2"/>
  <c r="R164" i="2" s="1"/>
  <c r="O163" i="2"/>
  <c r="T163" i="2" s="1"/>
  <c r="T162" i="2"/>
  <c r="O162" i="2"/>
  <c r="R162" i="2" s="1"/>
  <c r="O161" i="2"/>
  <c r="T161" i="2" s="1"/>
  <c r="O160" i="2"/>
  <c r="R160" i="2" s="1"/>
  <c r="T159" i="2"/>
  <c r="O159" i="2"/>
  <c r="R159" i="2" s="1"/>
  <c r="O158" i="2"/>
  <c r="R158" i="2" s="1"/>
  <c r="O157" i="2"/>
  <c r="T157" i="2" s="1"/>
  <c r="O156" i="2"/>
  <c r="R156" i="2" s="1"/>
  <c r="O155" i="2"/>
  <c r="O154" i="2"/>
  <c r="R154" i="2" s="1"/>
  <c r="O153" i="2"/>
  <c r="T153" i="2" s="1"/>
  <c r="O152" i="2"/>
  <c r="R152" i="2" s="1"/>
  <c r="O151" i="2"/>
  <c r="T151" i="2" s="1"/>
  <c r="O150" i="2"/>
  <c r="R150" i="2" s="1"/>
  <c r="O149" i="2"/>
  <c r="T149" i="2" s="1"/>
  <c r="O148" i="2"/>
  <c r="R148" i="2" s="1"/>
  <c r="T147" i="2"/>
  <c r="R147" i="2"/>
  <c r="O147" i="2"/>
  <c r="O146" i="2"/>
  <c r="R146" i="2" s="1"/>
  <c r="O145" i="2"/>
  <c r="T145" i="2" s="1"/>
  <c r="O144" i="2"/>
  <c r="R144" i="2" s="1"/>
  <c r="O143" i="2"/>
  <c r="O142" i="2"/>
  <c r="T142" i="2" s="1"/>
  <c r="O141" i="2"/>
  <c r="T141" i="2" s="1"/>
  <c r="O140" i="2"/>
  <c r="R140" i="2" s="1"/>
  <c r="T139" i="2"/>
  <c r="O139" i="2"/>
  <c r="R139" i="2" s="1"/>
  <c r="O138" i="2"/>
  <c r="O137" i="2"/>
  <c r="T137" i="2" s="1"/>
  <c r="O136" i="2"/>
  <c r="R136" i="2" s="1"/>
  <c r="T135" i="2"/>
  <c r="R135" i="2"/>
  <c r="O135" i="2"/>
  <c r="O134" i="2"/>
  <c r="T134" i="2" s="1"/>
  <c r="O133" i="2"/>
  <c r="T133" i="2" s="1"/>
  <c r="O132" i="2"/>
  <c r="R132" i="2" s="1"/>
  <c r="O131" i="2"/>
  <c r="T131" i="2" s="1"/>
  <c r="T130" i="2"/>
  <c r="O130" i="2"/>
  <c r="R130" i="2" s="1"/>
  <c r="O129" i="2"/>
  <c r="T129" i="2" s="1"/>
  <c r="O128" i="2"/>
  <c r="R128" i="2" s="1"/>
  <c r="T127" i="2"/>
  <c r="O127" i="2"/>
  <c r="R127" i="2" s="1"/>
  <c r="O126" i="2"/>
  <c r="R126" i="2" s="1"/>
  <c r="O125" i="2"/>
  <c r="T125" i="2" s="1"/>
  <c r="O124" i="2"/>
  <c r="R124" i="2" s="1"/>
  <c r="O123" i="2"/>
  <c r="T122" i="2"/>
  <c r="O122" i="2"/>
  <c r="R122" i="2" s="1"/>
  <c r="O121" i="2"/>
  <c r="T121" i="2" s="1"/>
  <c r="O120" i="2"/>
  <c r="R120" i="2" s="1"/>
  <c r="O119" i="2"/>
  <c r="T119" i="2" s="1"/>
  <c r="O118" i="2"/>
  <c r="R118" i="2" s="1"/>
  <c r="O117" i="2"/>
  <c r="T117" i="2" s="1"/>
  <c r="O116" i="2"/>
  <c r="R116" i="2" s="1"/>
  <c r="T115" i="2"/>
  <c r="R115" i="2"/>
  <c r="O115" i="2"/>
  <c r="O114" i="2"/>
  <c r="R114" i="2" s="1"/>
  <c r="O113" i="2"/>
  <c r="T113" i="2" s="1"/>
  <c r="O112" i="2"/>
  <c r="R112" i="2" s="1"/>
  <c r="O111" i="2"/>
  <c r="O110" i="2"/>
  <c r="R110" i="2" s="1"/>
  <c r="O109" i="2"/>
  <c r="T109" i="2" s="1"/>
  <c r="O108" i="2"/>
  <c r="R108" i="2" s="1"/>
  <c r="T107" i="2"/>
  <c r="O107" i="2"/>
  <c r="R107" i="2" s="1"/>
  <c r="O106" i="2"/>
  <c r="O105" i="2"/>
  <c r="T105" i="2" s="1"/>
  <c r="O104" i="2"/>
  <c r="R104" i="2" s="1"/>
  <c r="T103" i="2"/>
  <c r="R103" i="2"/>
  <c r="O103" i="2"/>
  <c r="O102" i="2"/>
  <c r="R102" i="2" s="1"/>
  <c r="O101" i="2"/>
  <c r="T101" i="2" s="1"/>
  <c r="O100" i="2"/>
  <c r="R100" i="2" s="1"/>
  <c r="O99" i="2"/>
  <c r="T99" i="2" s="1"/>
  <c r="T98" i="2"/>
  <c r="O98" i="2"/>
  <c r="R98" i="2" s="1"/>
  <c r="O97" i="2"/>
  <c r="T97" i="2" s="1"/>
  <c r="O96" i="2"/>
  <c r="R96" i="2" s="1"/>
  <c r="T95" i="2"/>
  <c r="O95" i="2"/>
  <c r="R95" i="2" s="1"/>
  <c r="O94" i="2"/>
  <c r="R94" i="2" s="1"/>
  <c r="O93" i="2"/>
  <c r="T93" i="2" s="1"/>
  <c r="O92" i="2"/>
  <c r="R92" i="2" s="1"/>
  <c r="O91" i="2"/>
  <c r="O90" i="2"/>
  <c r="R90" i="2" s="1"/>
  <c r="O89" i="2"/>
  <c r="T89" i="2" s="1"/>
  <c r="O88" i="2"/>
  <c r="R88" i="2" s="1"/>
  <c r="O87" i="2"/>
  <c r="T87" i="2" s="1"/>
  <c r="O86" i="2"/>
  <c r="R86" i="2" s="1"/>
  <c r="O85" i="2"/>
  <c r="T85" i="2" s="1"/>
  <c r="O84" i="2"/>
  <c r="R84" i="2" s="1"/>
  <c r="T83" i="2"/>
  <c r="R83" i="2"/>
  <c r="O83" i="2"/>
  <c r="O82" i="2"/>
  <c r="R82" i="2" s="1"/>
  <c r="O81" i="2"/>
  <c r="T81" i="2" s="1"/>
  <c r="O80" i="2"/>
  <c r="R80" i="2" s="1"/>
  <c r="O79" i="2"/>
  <c r="O78" i="2"/>
  <c r="R78" i="2" s="1"/>
  <c r="O77" i="2"/>
  <c r="T77" i="2" s="1"/>
  <c r="O76" i="2"/>
  <c r="R76" i="2" s="1"/>
  <c r="T75" i="2"/>
  <c r="O75" i="2"/>
  <c r="R75" i="2" s="1"/>
  <c r="O74" i="2"/>
  <c r="O73" i="2"/>
  <c r="T73" i="2" s="1"/>
  <c r="O72" i="2"/>
  <c r="R72" i="2" s="1"/>
  <c r="T71" i="2"/>
  <c r="R71" i="2"/>
  <c r="O71" i="2"/>
  <c r="O70" i="2"/>
  <c r="T70" i="2" s="1"/>
  <c r="O69" i="2"/>
  <c r="T69" i="2" s="1"/>
  <c r="O68" i="2"/>
  <c r="R68" i="2" s="1"/>
  <c r="O67" i="2"/>
  <c r="T67" i="2" s="1"/>
  <c r="T66" i="2"/>
  <c r="O66" i="2"/>
  <c r="R66" i="2" s="1"/>
  <c r="O65" i="2"/>
  <c r="T65" i="2" s="1"/>
  <c r="O64" i="2"/>
  <c r="R64" i="2" s="1"/>
  <c r="T63" i="2"/>
  <c r="O63" i="2"/>
  <c r="R63" i="2" s="1"/>
  <c r="O62" i="2"/>
  <c r="T62" i="2" s="1"/>
  <c r="O61" i="2"/>
  <c r="T61" i="2" s="1"/>
  <c r="O60" i="2"/>
  <c r="R60" i="2" s="1"/>
  <c r="O59" i="2"/>
  <c r="O58" i="2"/>
  <c r="R58" i="2" s="1"/>
  <c r="O57" i="2"/>
  <c r="T57" i="2" s="1"/>
  <c r="O56" i="2"/>
  <c r="R56" i="2" s="1"/>
  <c r="O55" i="2"/>
  <c r="T55" i="2" s="1"/>
  <c r="O54" i="2"/>
  <c r="R54" i="2" s="1"/>
  <c r="O53" i="2"/>
  <c r="T53" i="2" s="1"/>
  <c r="O52" i="2"/>
  <c r="R52" i="2" s="1"/>
  <c r="T51" i="2"/>
  <c r="R51" i="2"/>
  <c r="O51" i="2"/>
  <c r="O50" i="2"/>
  <c r="R50" i="2" s="1"/>
  <c r="O49" i="2"/>
  <c r="T49" i="2" s="1"/>
  <c r="O48" i="2"/>
  <c r="R48" i="2" s="1"/>
  <c r="O47" i="2"/>
  <c r="O46" i="2"/>
  <c r="T46" i="2" s="1"/>
  <c r="O45" i="2"/>
  <c r="T45" i="2" s="1"/>
  <c r="O44" i="2"/>
  <c r="R44" i="2" s="1"/>
  <c r="T43" i="2"/>
  <c r="R43" i="2"/>
  <c r="O43" i="2"/>
  <c r="O42" i="2"/>
  <c r="O41" i="2"/>
  <c r="T41" i="2" s="1"/>
  <c r="O40" i="2"/>
  <c r="R40" i="2" s="1"/>
  <c r="T39" i="2"/>
  <c r="R39" i="2"/>
  <c r="O39" i="2"/>
  <c r="O38" i="2"/>
  <c r="T38" i="2" s="1"/>
  <c r="O37" i="2"/>
  <c r="T37" i="2" s="1"/>
  <c r="O36" i="2"/>
  <c r="R36" i="2" s="1"/>
  <c r="O35" i="2"/>
  <c r="T34" i="2"/>
  <c r="O34" i="2"/>
  <c r="R34" i="2" s="1"/>
  <c r="O33" i="2"/>
  <c r="T33" i="2" s="1"/>
  <c r="O32" i="2"/>
  <c r="R32" i="2" s="1"/>
  <c r="T31" i="2"/>
  <c r="O31" i="2"/>
  <c r="R31" i="2" s="1"/>
  <c r="O30" i="2"/>
  <c r="T30" i="2" s="1"/>
  <c r="O29" i="2"/>
  <c r="T29" i="2" s="1"/>
  <c r="O28" i="2"/>
  <c r="R28" i="2" s="1"/>
  <c r="R27" i="2"/>
  <c r="O27" i="2"/>
  <c r="T27" i="2" s="1"/>
  <c r="O26" i="2"/>
  <c r="R26" i="2" s="1"/>
  <c r="O25" i="2"/>
  <c r="T25" i="2" s="1"/>
  <c r="O24" i="2"/>
  <c r="R24" i="2" s="1"/>
  <c r="O23" i="2"/>
  <c r="O22" i="2"/>
  <c r="T22" i="2" s="1"/>
  <c r="O21" i="2"/>
  <c r="T21" i="2" s="1"/>
  <c r="O20" i="2"/>
  <c r="R20" i="2" s="1"/>
  <c r="T19" i="2"/>
  <c r="R19" i="2"/>
  <c r="O19" i="2"/>
  <c r="O18" i="2"/>
  <c r="O17" i="2"/>
  <c r="T17" i="2" s="1"/>
  <c r="O16" i="2"/>
  <c r="R16" i="2" s="1"/>
  <c r="O15" i="2"/>
  <c r="T15" i="2" s="1"/>
  <c r="O14" i="2"/>
  <c r="R14" i="2" s="1"/>
  <c r="O13" i="2"/>
  <c r="T13" i="2" s="1"/>
  <c r="T12" i="2"/>
  <c r="R12" i="2"/>
  <c r="O12" i="2"/>
  <c r="O11" i="2"/>
  <c r="R11" i="2" s="1"/>
  <c r="O10" i="2"/>
  <c r="T10" i="2" s="1"/>
  <c r="T9" i="2"/>
  <c r="O9" i="2"/>
  <c r="R9" i="2" s="1"/>
  <c r="O8" i="2"/>
  <c r="T8" i="2" s="1"/>
  <c r="O7" i="2"/>
  <c r="R7" i="2" s="1"/>
  <c r="O6" i="2"/>
  <c r="T6" i="2" s="1"/>
  <c r="O5" i="2"/>
  <c r="R5" i="2" s="1"/>
  <c r="O4" i="2"/>
  <c r="I179" i="2"/>
  <c r="I178" i="2"/>
  <c r="K178" i="2"/>
  <c r="K176" i="2"/>
  <c r="K174" i="2"/>
  <c r="K172" i="2"/>
  <c r="K170" i="2"/>
  <c r="K168" i="2"/>
  <c r="K166" i="2"/>
  <c r="K164" i="2"/>
  <c r="K162" i="2"/>
  <c r="K160" i="2"/>
  <c r="K159" i="2"/>
  <c r="K158" i="2"/>
  <c r="I156" i="2"/>
  <c r="K156" i="2"/>
  <c r="K155" i="2"/>
  <c r="K154" i="2"/>
  <c r="K152" i="2"/>
  <c r="K151" i="2"/>
  <c r="K150" i="2"/>
  <c r="K148" i="2"/>
  <c r="I147" i="2"/>
  <c r="K147" i="2"/>
  <c r="K146" i="2"/>
  <c r="I144" i="2"/>
  <c r="K143" i="2"/>
  <c r="K142" i="2"/>
  <c r="I140" i="2"/>
  <c r="K139" i="2"/>
  <c r="K138" i="2"/>
  <c r="I136" i="2"/>
  <c r="I135" i="2"/>
  <c r="K135" i="2"/>
  <c r="K134" i="2"/>
  <c r="K132" i="2"/>
  <c r="I132" i="2"/>
  <c r="I131" i="2"/>
  <c r="I127" i="2"/>
  <c r="K126" i="2"/>
  <c r="I123" i="2"/>
  <c r="K122" i="2"/>
  <c r="K119" i="2"/>
  <c r="I119" i="2"/>
  <c r="K118" i="2"/>
  <c r="I115" i="2"/>
  <c r="K114" i="2"/>
  <c r="K112" i="2"/>
  <c r="K110" i="2"/>
  <c r="I108" i="2"/>
  <c r="K108" i="2"/>
  <c r="K106" i="2"/>
  <c r="K104" i="2"/>
  <c r="K102" i="2"/>
  <c r="K100" i="2"/>
  <c r="K98" i="2"/>
  <c r="K96" i="2"/>
  <c r="K95" i="2"/>
  <c r="K94" i="2"/>
  <c r="K92" i="2"/>
  <c r="K91" i="2"/>
  <c r="K90" i="2"/>
  <c r="I88" i="2"/>
  <c r="K88" i="2"/>
  <c r="K87" i="2"/>
  <c r="K86" i="2"/>
  <c r="I84" i="2"/>
  <c r="K83" i="2"/>
  <c r="K82" i="2"/>
  <c r="I80" i="2"/>
  <c r="I79" i="2"/>
  <c r="K79" i="2"/>
  <c r="K78" i="2"/>
  <c r="K76" i="2"/>
  <c r="I76" i="2"/>
  <c r="I75" i="2"/>
  <c r="K74" i="2"/>
  <c r="I72" i="2"/>
  <c r="K71" i="2"/>
  <c r="I71" i="2"/>
  <c r="K70" i="2"/>
  <c r="K68" i="2"/>
  <c r="I68" i="2"/>
  <c r="K67" i="2"/>
  <c r="I63" i="2"/>
  <c r="K62" i="2"/>
  <c r="I59" i="2"/>
  <c r="K58" i="2"/>
  <c r="I55" i="2"/>
  <c r="K54" i="2"/>
  <c r="I53" i="2"/>
  <c r="I52" i="2"/>
  <c r="K51" i="2"/>
  <c r="K50" i="2"/>
  <c r="I49" i="2"/>
  <c r="K48" i="2"/>
  <c r="I47" i="2"/>
  <c r="K46" i="2"/>
  <c r="I45" i="2"/>
  <c r="K43" i="2"/>
  <c r="K42" i="2"/>
  <c r="I41" i="2"/>
  <c r="I40" i="2"/>
  <c r="K40" i="2"/>
  <c r="K38" i="2"/>
  <c r="I37" i="2"/>
  <c r="K36" i="2"/>
  <c r="K35" i="2"/>
  <c r="K34" i="2"/>
  <c r="I33" i="2"/>
  <c r="I32" i="2"/>
  <c r="I31" i="2"/>
  <c r="K30" i="2"/>
  <c r="I29" i="2"/>
  <c r="K28" i="2"/>
  <c r="K27" i="2"/>
  <c r="K26" i="2"/>
  <c r="I25" i="2"/>
  <c r="I24" i="2"/>
  <c r="I23" i="2"/>
  <c r="K22" i="2"/>
  <c r="I21" i="2"/>
  <c r="K20" i="2"/>
  <c r="K19" i="2"/>
  <c r="K18" i="2"/>
  <c r="I17" i="2"/>
  <c r="K16" i="2"/>
  <c r="I15" i="2"/>
  <c r="K14" i="2"/>
  <c r="I13" i="2"/>
  <c r="I12" i="2"/>
  <c r="K11" i="2"/>
  <c r="K10" i="2"/>
  <c r="I8" i="2"/>
  <c r="K8" i="2"/>
  <c r="K7" i="2"/>
  <c r="K6" i="2"/>
  <c r="K5" i="2"/>
  <c r="I5" i="2"/>
  <c r="K4" i="2"/>
  <c r="I20" i="2" l="1"/>
  <c r="I48" i="2"/>
  <c r="I92" i="2"/>
  <c r="I98" i="2"/>
  <c r="K127" i="2"/>
  <c r="I172" i="2"/>
  <c r="I4" i="2"/>
  <c r="K24" i="2"/>
  <c r="K63" i="2"/>
  <c r="K75" i="2"/>
  <c r="K84" i="2"/>
  <c r="I87" i="2"/>
  <c r="I96" i="2"/>
  <c r="K131" i="2"/>
  <c r="K140" i="2"/>
  <c r="I143" i="2"/>
  <c r="I146" i="2"/>
  <c r="I148" i="2"/>
  <c r="K32" i="2"/>
  <c r="I152" i="2"/>
  <c r="K59" i="2"/>
  <c r="K15" i="2"/>
  <c r="I36" i="2"/>
  <c r="K52" i="2"/>
  <c r="K55" i="2"/>
  <c r="I67" i="2"/>
  <c r="K80" i="2"/>
  <c r="I83" i="2"/>
  <c r="I104" i="2"/>
  <c r="I114" i="2"/>
  <c r="K123" i="2"/>
  <c r="K136" i="2"/>
  <c r="I139" i="2"/>
  <c r="I160" i="2"/>
  <c r="I162" i="2"/>
  <c r="I176" i="2"/>
  <c r="K179" i="2"/>
  <c r="I16" i="2"/>
  <c r="I28" i="2"/>
  <c r="K72" i="2"/>
  <c r="K115" i="2"/>
  <c r="K144" i="2"/>
  <c r="I159" i="2"/>
  <c r="R18" i="2"/>
  <c r="T18" i="2"/>
  <c r="T59" i="2"/>
  <c r="R59" i="2"/>
  <c r="I9" i="2"/>
  <c r="K9" i="2"/>
  <c r="K12" i="2"/>
  <c r="K23" i="2"/>
  <c r="K31" i="2"/>
  <c r="K56" i="2"/>
  <c r="I56" i="2"/>
  <c r="I95" i="2"/>
  <c r="K103" i="2"/>
  <c r="I103" i="2"/>
  <c r="I112" i="2"/>
  <c r="K124" i="2"/>
  <c r="I124" i="2"/>
  <c r="I155" i="2"/>
  <c r="I164" i="2"/>
  <c r="K171" i="2"/>
  <c r="I171" i="2"/>
  <c r="R15" i="2"/>
  <c r="T79" i="2"/>
  <c r="R79" i="2"/>
  <c r="R170" i="2"/>
  <c r="T170" i="2"/>
  <c r="K99" i="2"/>
  <c r="I99" i="2"/>
  <c r="K130" i="2"/>
  <c r="I130" i="2"/>
  <c r="K167" i="2"/>
  <c r="I167" i="2"/>
  <c r="T4" i="2"/>
  <c r="R4" i="2"/>
  <c r="T111" i="2"/>
  <c r="R111" i="2"/>
  <c r="T143" i="2"/>
  <c r="R143" i="2"/>
  <c r="K44" i="2"/>
  <c r="I44" i="2"/>
  <c r="K60" i="2"/>
  <c r="I60" i="2"/>
  <c r="K66" i="2"/>
  <c r="I66" i="2"/>
  <c r="I91" i="2"/>
  <c r="I100" i="2"/>
  <c r="K107" i="2"/>
  <c r="I107" i="2"/>
  <c r="K128" i="2"/>
  <c r="I128" i="2"/>
  <c r="I151" i="2"/>
  <c r="I168" i="2"/>
  <c r="K175" i="2"/>
  <c r="I175" i="2"/>
  <c r="K180" i="2"/>
  <c r="I180" i="2"/>
  <c r="T5" i="2"/>
  <c r="R8" i="2"/>
  <c r="T35" i="2"/>
  <c r="R35" i="2"/>
  <c r="T47" i="2"/>
  <c r="R47" i="2"/>
  <c r="R106" i="2"/>
  <c r="T106" i="2"/>
  <c r="R138" i="2"/>
  <c r="T138" i="2"/>
  <c r="T155" i="2"/>
  <c r="R155" i="2"/>
  <c r="K64" i="2"/>
  <c r="I64" i="2"/>
  <c r="K120" i="2"/>
  <c r="I120" i="2"/>
  <c r="I39" i="2"/>
  <c r="K39" i="2"/>
  <c r="K111" i="2"/>
  <c r="I111" i="2"/>
  <c r="K116" i="2"/>
  <c r="I116" i="2"/>
  <c r="K163" i="2"/>
  <c r="I163" i="2"/>
  <c r="T23" i="2"/>
  <c r="R23" i="2"/>
  <c r="R42" i="2"/>
  <c r="T42" i="2"/>
  <c r="R74" i="2"/>
  <c r="T74" i="2"/>
  <c r="T91" i="2"/>
  <c r="R91" i="2"/>
  <c r="T123" i="2"/>
  <c r="R123" i="2"/>
  <c r="T175" i="2"/>
  <c r="R175" i="2"/>
  <c r="T50" i="2"/>
  <c r="R55" i="2"/>
  <c r="R67" i="2"/>
  <c r="T82" i="2"/>
  <c r="R87" i="2"/>
  <c r="R99" i="2"/>
  <c r="T114" i="2"/>
  <c r="R119" i="2"/>
  <c r="R131" i="2"/>
  <c r="T146" i="2"/>
  <c r="R151" i="2"/>
  <c r="R163" i="2"/>
  <c r="T178" i="2"/>
  <c r="K47" i="2"/>
  <c r="I82" i="2"/>
  <c r="T26" i="2"/>
  <c r="T58" i="2"/>
  <c r="T90" i="2"/>
  <c r="T154" i="2"/>
  <c r="R17" i="2"/>
  <c r="T20" i="2"/>
  <c r="R22" i="2"/>
  <c r="R25" i="2"/>
  <c r="T28" i="2"/>
  <c r="R30" i="2"/>
  <c r="R33" i="2"/>
  <c r="T36" i="2"/>
  <c r="R38" i="2"/>
  <c r="R41" i="2"/>
  <c r="T44" i="2"/>
  <c r="R46" i="2"/>
  <c r="R49" i="2"/>
  <c r="T52" i="2"/>
  <c r="T60" i="2"/>
  <c r="R62" i="2"/>
  <c r="R65" i="2"/>
  <c r="R70" i="2"/>
  <c r="R73" i="2"/>
  <c r="T92" i="2"/>
  <c r="T100" i="2"/>
  <c r="R105" i="2"/>
  <c r="T116" i="2"/>
  <c r="T132" i="2"/>
  <c r="R134" i="2"/>
  <c r="R137" i="2"/>
  <c r="R142" i="2"/>
  <c r="T156" i="2"/>
  <c r="T164" i="2"/>
  <c r="R166" i="2"/>
  <c r="R169" i="2"/>
  <c r="T172" i="2"/>
  <c r="R177" i="2"/>
  <c r="T180" i="2"/>
  <c r="R6" i="2"/>
  <c r="T7" i="2"/>
  <c r="R10" i="2"/>
  <c r="T11" i="2"/>
  <c r="T14" i="2"/>
  <c r="T54" i="2"/>
  <c r="T78" i="2"/>
  <c r="T86" i="2"/>
  <c r="T94" i="2"/>
  <c r="T102" i="2"/>
  <c r="T110" i="2"/>
  <c r="T118" i="2"/>
  <c r="T126" i="2"/>
  <c r="T150" i="2"/>
  <c r="T158" i="2"/>
  <c r="T174" i="2"/>
  <c r="R57" i="2"/>
  <c r="T68" i="2"/>
  <c r="T76" i="2"/>
  <c r="R81" i="2"/>
  <c r="T84" i="2"/>
  <c r="R89" i="2"/>
  <c r="R97" i="2"/>
  <c r="T108" i="2"/>
  <c r="R113" i="2"/>
  <c r="R121" i="2"/>
  <c r="T124" i="2"/>
  <c r="R129" i="2"/>
  <c r="T140" i="2"/>
  <c r="R145" i="2"/>
  <c r="T148" i="2"/>
  <c r="R153" i="2"/>
  <c r="R161" i="2"/>
  <c r="R13" i="2"/>
  <c r="T16" i="2"/>
  <c r="R21" i="2"/>
  <c r="T24" i="2"/>
  <c r="R29" i="2"/>
  <c r="T32" i="2"/>
  <c r="R37" i="2"/>
  <c r="T40" i="2"/>
  <c r="R45" i="2"/>
  <c r="T48" i="2"/>
  <c r="R53" i="2"/>
  <c r="T56" i="2"/>
  <c r="R61" i="2"/>
  <c r="T64" i="2"/>
  <c r="R69" i="2"/>
  <c r="T72" i="2"/>
  <c r="R77" i="2"/>
  <c r="T80" i="2"/>
  <c r="R85" i="2"/>
  <c r="T88" i="2"/>
  <c r="R93" i="2"/>
  <c r="T96" i="2"/>
  <c r="R101" i="2"/>
  <c r="T104" i="2"/>
  <c r="R109" i="2"/>
  <c r="T112" i="2"/>
  <c r="R117" i="2"/>
  <c r="T120" i="2"/>
  <c r="R125" i="2"/>
  <c r="T128" i="2"/>
  <c r="R133" i="2"/>
  <c r="T136" i="2"/>
  <c r="R141" i="2"/>
  <c r="T144" i="2"/>
  <c r="R149" i="2"/>
  <c r="T152" i="2"/>
  <c r="R157" i="2"/>
  <c r="T160" i="2"/>
  <c r="R165" i="2"/>
  <c r="T168" i="2"/>
  <c r="R173" i="2"/>
  <c r="T176" i="2"/>
  <c r="R181" i="2"/>
  <c r="K57" i="2"/>
  <c r="I57" i="2"/>
  <c r="K73" i="2"/>
  <c r="I73" i="2"/>
  <c r="K89" i="2"/>
  <c r="I89" i="2"/>
  <c r="K105" i="2"/>
  <c r="I105" i="2"/>
  <c r="K121" i="2"/>
  <c r="I121" i="2"/>
  <c r="K137" i="2"/>
  <c r="I137" i="2"/>
  <c r="K153" i="2"/>
  <c r="I153" i="2"/>
  <c r="K169" i="2"/>
  <c r="I169" i="2"/>
  <c r="I7" i="2"/>
  <c r="I11" i="2"/>
  <c r="I14" i="2"/>
  <c r="K17" i="2"/>
  <c r="I19" i="2"/>
  <c r="I22" i="2"/>
  <c r="K25" i="2"/>
  <c r="I27" i="2"/>
  <c r="I30" i="2"/>
  <c r="K33" i="2"/>
  <c r="I35" i="2"/>
  <c r="I38" i="2"/>
  <c r="K41" i="2"/>
  <c r="I43" i="2"/>
  <c r="I46" i="2"/>
  <c r="K49" i="2"/>
  <c r="I51" i="2"/>
  <c r="I54" i="2"/>
  <c r="K61" i="2"/>
  <c r="I61" i="2"/>
  <c r="I70" i="2"/>
  <c r="K77" i="2"/>
  <c r="I77" i="2"/>
  <c r="I86" i="2"/>
  <c r="K93" i="2"/>
  <c r="I93" i="2"/>
  <c r="I102" i="2"/>
  <c r="K109" i="2"/>
  <c r="I109" i="2"/>
  <c r="I118" i="2"/>
  <c r="K125" i="2"/>
  <c r="I125" i="2"/>
  <c r="I134" i="2"/>
  <c r="K141" i="2"/>
  <c r="I141" i="2"/>
  <c r="I150" i="2"/>
  <c r="K157" i="2"/>
  <c r="I157" i="2"/>
  <c r="I166" i="2"/>
  <c r="K173" i="2"/>
  <c r="I173" i="2"/>
  <c r="I6" i="2"/>
  <c r="I10" i="2"/>
  <c r="I58" i="2"/>
  <c r="K65" i="2"/>
  <c r="I65" i="2"/>
  <c r="I74" i="2"/>
  <c r="K81" i="2"/>
  <c r="I81" i="2"/>
  <c r="I90" i="2"/>
  <c r="K97" i="2"/>
  <c r="I97" i="2"/>
  <c r="I106" i="2"/>
  <c r="K113" i="2"/>
  <c r="I113" i="2"/>
  <c r="I122" i="2"/>
  <c r="K129" i="2"/>
  <c r="I129" i="2"/>
  <c r="I138" i="2"/>
  <c r="K145" i="2"/>
  <c r="I145" i="2"/>
  <c r="I154" i="2"/>
  <c r="K161" i="2"/>
  <c r="I161" i="2"/>
  <c r="I170" i="2"/>
  <c r="K177" i="2"/>
  <c r="I177" i="2"/>
  <c r="K13" i="2"/>
  <c r="I18" i="2"/>
  <c r="K21" i="2"/>
  <c r="I26" i="2"/>
  <c r="K29" i="2"/>
  <c r="I34" i="2"/>
  <c r="K37" i="2"/>
  <c r="I42" i="2"/>
  <c r="K45" i="2"/>
  <c r="I50" i="2"/>
  <c r="K53" i="2"/>
  <c r="I62" i="2"/>
  <c r="K69" i="2"/>
  <c r="I69" i="2"/>
  <c r="I78" i="2"/>
  <c r="K85" i="2"/>
  <c r="I85" i="2"/>
  <c r="I94" i="2"/>
  <c r="K101" i="2"/>
  <c r="I101" i="2"/>
  <c r="I110" i="2"/>
  <c r="K117" i="2"/>
  <c r="I117" i="2"/>
  <c r="I126" i="2"/>
  <c r="K133" i="2"/>
  <c r="I133" i="2"/>
  <c r="I142" i="2"/>
  <c r="K149" i="2"/>
  <c r="I149" i="2"/>
  <c r="I158" i="2"/>
  <c r="K165" i="2"/>
  <c r="I165" i="2"/>
  <c r="I174" i="2"/>
  <c r="K181" i="2"/>
  <c r="I181" i="2"/>
  <c r="I183" i="2" l="1"/>
  <c r="Q183" i="2" l="1"/>
  <c r="J183" i="2" l="1"/>
  <c r="H183" i="2"/>
  <c r="G183" i="2"/>
  <c r="E183" i="2"/>
  <c r="D183" i="2"/>
  <c r="C183" i="2"/>
  <c r="R183" i="2" l="1"/>
  <c r="F183" i="2"/>
  <c r="K183" i="2" s="1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<sst xmlns="http://schemas.openxmlformats.org/spreadsheetml/2006/main" count="404" uniqueCount="253">
  <si>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</si>
  <si>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</si>
  <si>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</si>
  <si>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</si>
  <si>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</si>
  <si>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</si>
  <si>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</si>
  <si>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</si>
  <si>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</si>
  <si>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</si>
  <si>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</si>
  <si>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</si>
  <si>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</si>
  <si>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</si>
  <si>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</si>
  <si>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</si>
  <si>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</si>
  <si>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</si>
  <si>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</si>
  <si>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</si>
  <si>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</si>
  <si>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</si>
  <si>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</si>
  <si>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</si>
  <si>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</si>
  <si>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</si>
  <si>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</si>
  <si>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</si>
  <si>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</si>
  <si>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</si>
  <si>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</si>
  <si>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</si>
  <si>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</si>
  <si>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</si>
  <si>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</si>
  <si>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</si>
  <si>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</si>
  <si>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</si>
  <si>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</si>
  <si>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</si>
  <si>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</si>
  <si>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</si>
  <si>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</si>
  <si>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</si>
  <si>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</si>
  <si>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</si>
  <si>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</si>
  <si>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</si>
  <si>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</si>
  <si>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</si>
  <si>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</si>
  <si>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</si>
  <si>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</si>
  <si>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</si>
  <si>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</si>
  <si>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</si>
  <si>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</si>
  <si>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</si>
  <si>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</si>
  <si>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</si>
  <si>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</si>
  <si>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</si>
  <si>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</si>
  <si>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</si>
  <si>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</si>
  <si>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</si>
  <si>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</si>
  <si>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</si>
  <si>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</si>
  <si>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</si>
  <si>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</si>
  <si>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</si>
  <si>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</si>
  <si>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</si>
  <si>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</si>
  <si>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</si>
  <si>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</si>
  <si>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</si>
  <si>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</si>
  <si>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</si>
  <si>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</si>
  <si>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</si>
  <si>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</si>
  <si>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</si>
  <si>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</si>
  <si>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</si>
  <si>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</si>
  <si>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</si>
  <si>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</si>
  <si>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</si>
  <si>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</si>
  <si>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</si>
  <si>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</si>
  <si>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</si>
  <si>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</si>
  <si>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</si>
  <si>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</si>
  <si>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</si>
  <si>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</si>
  <si>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</si>
  <si>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</si>
  <si>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</si>
  <si>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</si>
  <si>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</si>
  <si>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</si>
  <si>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</si>
  <si>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</si>
  <si>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</si>
  <si>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</si>
  <si>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</si>
  <si>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</si>
  <si>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</si>
  <si>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</si>
  <si>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</si>
  <si>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</si>
  <si>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</si>
  <si>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</si>
  <si>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</si>
  <si>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</si>
  <si>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</si>
  <si>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</si>
  <si>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</si>
  <si>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</si>
  <si>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</si>
  <si>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</si>
  <si>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</si>
  <si>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</si>
  <si>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</si>
  <si>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</si>
  <si>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</si>
  <si>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</si>
  <si>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</si>
  <si>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</si>
  <si>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</si>
  <si>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</si>
  <si>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</si>
  <si>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</si>
  <si>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</si>
  <si>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</si>
  <si>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</si>
  <si>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</si>
  <si>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</si>
  <si>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</si>
  <si>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</si>
  <si>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</si>
  <si>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</si>
  <si>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</si>
  <si>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</si>
  <si>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</si>
  <si>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</si>
  <si>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</si>
  <si>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</si>
  <si>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</si>
  <si>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</si>
  <si>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</si>
  <si>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</si>
  <si>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</si>
  <si>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</si>
  <si>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</si>
  <si>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</si>
  <si>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</si>
  <si>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</si>
  <si>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</si>
  <si>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</si>
  <si>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</si>
  <si>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</si>
  <si>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</si>
  <si>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</si>
  <si>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</si>
  <si>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</si>
  <si>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</si>
  <si>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</si>
  <si>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</si>
  <si>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</si>
  <si>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</si>
  <si>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</si>
  <si>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</si>
  <si>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</si>
  <si>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</si>
  <si>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</si>
  <si>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</si>
  <si>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</si>
  <si>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</si>
  <si>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</si>
  <si>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</si>
  <si>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</si>
  <si>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</si>
  <si>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</si>
  <si>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</si>
  <si>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</si>
  <si>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</si>
  <si>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</si>
  <si>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</si>
  <si>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</si>
  <si>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</si>
  <si>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</si>
  <si>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</si>
  <si>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</si>
  <si>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</si>
  <si>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</si>
  <si>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</si>
  <si>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</si>
  <si>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</si>
  <si>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</si>
  <si>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</si>
  <si>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</si>
  <si>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</si>
  <si>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</si>
  <si>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</si>
  <si>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</si>
  <si>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</si>
  <si>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</si>
  <si>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</si>
  <si>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</si>
  <si>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</si>
  <si>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</si>
  <si>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</si>
  <si>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</si>
  <si>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</si>
  <si>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</si>
  <si>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</si>
  <si>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</si>
  <si>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</si>
  <si>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</si>
  <si>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</si>
  <si>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</si>
  <si>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</si>
  <si>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</si>
  <si>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</si>
  <si>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</si>
  <si>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</si>
  <si>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</si>
  <si>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</si>
  <si>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</si>
  <si>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</si>
  <si>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</si>
  <si>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</si>
  <si>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</si>
  <si>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</si>
  <si>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</si>
  <si>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2020-21 TOTAL PROGRAM AFTER BUDGET STABILIZATION FACTOR</t>
  </si>
  <si>
    <t>2020-21  FUNDED PUPIL COUNTS</t>
  </si>
  <si>
    <t xml:space="preserve">2020-21  FULLY FUNDED TOTAL PROGRAM </t>
  </si>
  <si>
    <t>2020-21  BUDGET STABILIZATION FACTOR</t>
  </si>
  <si>
    <t>2020-21  PER PUPIL FUNDING AFTER BUDGET STABILIZATION FACTOR</t>
  </si>
  <si>
    <t>2019-20  FUNDED PUPIL COUNTS</t>
  </si>
  <si>
    <t xml:space="preserve">2019-20  FULLY FUNDED TOTAL PROGRAM </t>
  </si>
  <si>
    <t>2019-20  BUDGET STABILIZATION FACTOR</t>
  </si>
  <si>
    <t>2019-20 TOTAL PROGRAM AFTER BUDGET STABILIZATION FACTOR</t>
  </si>
  <si>
    <t>2019-20  PER PUPIL FUNDING AFTER BUDGET STABILIZATION FACTOR</t>
  </si>
  <si>
    <t>Estimated Change from FY2019-20 HB20-1260 to FY2020-21 Supplemental Request</t>
  </si>
  <si>
    <t>2019-20 Total Program with Supplemental as Appropriated</t>
  </si>
  <si>
    <t>2020-21 January Supplemental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</si>
</sst>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9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/>
  </sheetViews>
  <sheetFormatPr defaultColWidth="9.1796875" defaultRowHeight="14.5" x14ac:dyDescent="0.35"/>
  <cols>
    <col min="1" max="1" width="12.81640625" style="7" customWidth="1"/>
    <col min="2" max="2" width="22.26953125" style="7" bestFit="1" customWidth="1"/>
    <col min="3" max="3" width="16.7265625" style="1" bestFit="1" customWidth="1"/>
    <col min="4" max="5" width="16.453125" style="7" customWidth="1"/>
    <col min="6" max="7" width="16.1796875" style="7" customWidth="1"/>
    <col min="8" max="8" width="16.7265625" style="7" bestFit="1" customWidth="1"/>
    <col min="9" max="9" width="17.1796875" style="7" bestFit="1" customWidth="1"/>
    <col min="10" max="10" width="16.26953125" style="7" customWidth="1"/>
    <col min="11" max="11" width="16.26953125" style="15" customWidth="1"/>
    <col min="12" max="12" width="16.1796875" style="1" customWidth="1"/>
    <col min="13" max="13" width="16.81640625" style="7" bestFit="1" customWidth="1"/>
    <col min="14" max="14" width="18.7265625" style="7" bestFit="1" customWidth="1"/>
    <col min="15" max="15" width="18.81640625" style="7" bestFit="1" customWidth="1"/>
    <col min="16" max="16" width="18.54296875" style="7" bestFit="1" customWidth="1"/>
    <col min="17" max="17" width="17.54296875" style="7" bestFit="1" customWidth="1"/>
    <col min="18" max="18" width="16.81640625" style="7" bestFit="1" customWidth="1"/>
    <col min="19" max="19" width="19" style="7" bestFit="1" customWidth="1"/>
    <col min="20" max="20" width="16.1796875" style="15" customWidth="1"/>
    <col min="21" max="21" width="13" style="1" customWidth="1"/>
    <col min="22" max="23" width="15.26953125" style="7" bestFit="1" customWidth="1"/>
    <col min="24" max="24" width="16" style="7" customWidth="1"/>
    <col min="25" max="25" width="15" style="7" customWidth="1"/>
    <col min="26" max="26" width="16.453125" style="7" bestFit="1" customWidth="1"/>
    <col min="27" max="27" width="17.1796875" style="7" bestFit="1" customWidth="1"/>
    <col min="28" max="28" width="16.453125" style="7" bestFit="1" customWidth="1"/>
    <col min="29" max="29" width="17.1796875" style="15" bestFit="1" customWidth="1"/>
    <col min="30" max="16384" width="9.1796875" style="7"/>
  </cols>
  <sheetData>
    <row r="1" spans="1:34" ht="84.75" customHeight="1" x14ac:dyDescent="0.6">
      <c r="A1" s="5"/>
      <c r="B1" s="5"/>
      <c r="C1" s="35" t="s">
        <v>251</v>
      </c>
      <c r="D1" s="35"/>
      <c r="E1" s="35"/>
      <c r="F1" s="35"/>
      <c r="G1" s="35"/>
      <c r="H1" s="35"/>
      <c r="I1" s="35"/>
      <c r="J1" s="35"/>
      <c r="K1" s="35"/>
      <c r="L1" s="36" t="s">
        <v>252</v>
      </c>
      <c r="M1" s="36"/>
      <c r="N1" s="36"/>
      <c r="O1" s="36"/>
      <c r="P1" s="36"/>
      <c r="Q1" s="36"/>
      <c r="R1" s="36"/>
      <c r="S1" s="36"/>
      <c r="T1" s="37"/>
      <c r="U1" s="38" t="s">
        <v>250</v>
      </c>
      <c r="V1" s="38"/>
      <c r="W1" s="38"/>
      <c r="X1" s="38"/>
      <c r="Y1" s="38"/>
      <c r="Z1" s="38"/>
      <c r="AA1" s="38"/>
      <c r="AB1" s="38"/>
      <c r="AC1" s="38"/>
      <c r="AD1" s="6"/>
      <c r="AE1" s="6"/>
      <c r="AF1" s="6"/>
      <c r="AG1" s="6"/>
      <c r="AH1" s="6"/>
    </row>
    <row r="2" spans="1:34" s="10" customFormat="1" ht="75" customHeight="1" x14ac:dyDescent="0.35">
      <c r="A2" s="8" t="s">
        <v>0</v>
      </c>
      <c r="B2" s="8" t="s">
        <v>1</v>
      </c>
      <c r="C2" s="27" t="s">
        <v>245</v>
      </c>
      <c r="D2" s="28" t="s">
        <v>246</v>
      </c>
      <c r="E2" s="28" t="s">
        <v>247</v>
      </c>
      <c r="F2" s="28" t="s">
        <v>248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249</v>
      </c>
      <c r="L2" s="22" t="s">
        <v>241</v>
      </c>
      <c r="M2" s="23" t="s">
        <v>242</v>
      </c>
      <c r="N2" s="23" t="s">
        <v>243</v>
      </c>
      <c r="O2" s="23" t="s">
        <v>240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244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3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35">
      <c r="A4" s="7" t="s">
        <v>23</v>
      </c>
      <c r="B4" s="7" t="s">
        <v>24</v>
      </c>
      <c r="C4" s="1">
        <v>8867.5</v>
      </c>
      <c r="D4" s="7">
        <v>80579442.730000004</v>
      </c>
      <c r="E4" s="32">
        <v>-5660083.6600000001</v>
      </c>
      <c r="F4" s="7">
        <f>D4+E4</f>
        <v>74919359.070000008</v>
      </c>
      <c r="G4" s="7">
        <v>21056212.210000001</v>
      </c>
      <c r="H4" s="7">
        <v>1520559.05</v>
      </c>
      <c r="I4" s="7">
        <f>F4-G4-H4</f>
        <v>52342587.81000001</v>
      </c>
      <c r="J4" s="7">
        <v>0</v>
      </c>
      <c r="K4" s="14">
        <f>F4/C4</f>
        <v>8448.7577186354683</v>
      </c>
      <c r="L4" s="1">
        <v>8980.7999999999993</v>
      </c>
      <c r="M4" s="7">
        <v>83082193.019999996</v>
      </c>
      <c r="N4" s="32">
        <v>-10604110.445837311</v>
      </c>
      <c r="O4" s="7">
        <f>M4+N4</f>
        <v>72478082.574162692</v>
      </c>
      <c r="P4" s="7">
        <v>21684291.110399999</v>
      </c>
      <c r="Q4" s="7">
        <v>1389223.24</v>
      </c>
      <c r="R4" s="7">
        <f>O4-P4-Q4</f>
        <v>49404568.223762691</v>
      </c>
      <c r="S4" s="7">
        <v>0</v>
      </c>
      <c r="T4" s="14">
        <f>O4/L4</f>
        <v>8070.3370049619962</v>
      </c>
      <c r="U4" s="1">
        <f t="shared" ref="U4:AC32" si="0">L4-C4</f>
        <v>113.29999999999927</v>
      </c>
      <c r="V4" s="7">
        <f t="shared" si="0"/>
        <v>2502750.2899999917</v>
      </c>
      <c r="W4" s="7">
        <f t="shared" si="0"/>
        <v>-4944026.7858373113</v>
      </c>
      <c r="X4" s="7">
        <f t="shared" si="0"/>
        <v>-2441276.4958373159</v>
      </c>
      <c r="Y4" s="7">
        <f t="shared" si="0"/>
        <v>628078.90039999783</v>
      </c>
      <c r="Z4" s="7">
        <f t="shared" si="0"/>
        <v>-131335.81000000006</v>
      </c>
      <c r="AA4" s="7">
        <f t="shared" si="0"/>
        <v>-2938019.5862373188</v>
      </c>
      <c r="AB4" s="7">
        <f t="shared" si="0"/>
        <v>0</v>
      </c>
      <c r="AC4" s="14">
        <f t="shared" si="0"/>
        <v>-378.42071367347216</v>
      </c>
    </row>
    <row r="5" spans="1:34" x14ac:dyDescent="0.35">
      <c r="A5" s="7" t="s">
        <v>23</v>
      </c>
      <c r="B5" s="7" t="s">
        <v>25</v>
      </c>
      <c r="C5" s="1">
        <v>42597.9</v>
      </c>
      <c r="D5" s="7">
        <v>380717610.41000003</v>
      </c>
      <c r="E5" s="32">
        <v>-26742472.41</v>
      </c>
      <c r="F5" s="7">
        <f t="shared" ref="F5:F68" si="1">D5+E5</f>
        <v>353975138</v>
      </c>
      <c r="G5" s="7">
        <v>82553042.049999997</v>
      </c>
      <c r="H5" s="7">
        <v>5420158.3200000003</v>
      </c>
      <c r="I5" s="7">
        <f t="shared" ref="I5:I68" si="2">F5-G5-H5</f>
        <v>266001937.63</v>
      </c>
      <c r="J5" s="7">
        <v>0</v>
      </c>
      <c r="K5" s="14">
        <f t="shared" ref="K5:K68" si="3">F5/C5</f>
        <v>8309.6851722737501</v>
      </c>
      <c r="L5" s="1">
        <v>41998.6</v>
      </c>
      <c r="M5" s="7">
        <v>383301230.08999997</v>
      </c>
      <c r="N5" s="32">
        <v>-48922259.152706943</v>
      </c>
      <c r="O5" s="7">
        <f t="shared" ref="O5:O68" si="4">M5+N5</f>
        <v>334378970.93729305</v>
      </c>
      <c r="P5" s="7">
        <v>83327295.158999994</v>
      </c>
      <c r="Q5" s="7">
        <v>5418950.1299999999</v>
      </c>
      <c r="R5" s="7">
        <f t="shared" ref="R5:R68" si="5">O5-P5-Q5</f>
        <v>245632725.64829308</v>
      </c>
      <c r="S5" s="7">
        <v>0</v>
      </c>
      <c r="T5" s="14">
        <f t="shared" ref="T5:T68" si="6">O5/L5</f>
        <v>7961.6694589175131</v>
      </c>
      <c r="U5" s="1">
        <f t="shared" si="0"/>
        <v>-599.30000000000291</v>
      </c>
      <c r="V5" s="7">
        <f t="shared" si="0"/>
        <v>2583619.6799999475</v>
      </c>
      <c r="W5" s="7">
        <f t="shared" si="0"/>
        <v>-22179786.742706943</v>
      </c>
      <c r="X5" s="7">
        <f t="shared" si="0"/>
        <v>-19596167.062706947</v>
      </c>
      <c r="Y5" s="7">
        <f t="shared" si="0"/>
        <v>774253.10899999738</v>
      </c>
      <c r="Z5" s="7">
        <f t="shared" si="0"/>
        <v>-1208.1900000004098</v>
      </c>
      <c r="AA5" s="7">
        <f t="shared" si="0"/>
        <v>-20369211.981706917</v>
      </c>
      <c r="AB5" s="7">
        <f t="shared" si="0"/>
        <v>0</v>
      </c>
      <c r="AC5" s="14">
        <f t="shared" si="0"/>
        <v>-348.01571335623703</v>
      </c>
      <c r="AD5" s="7" t="s">
        <v>235</v>
      </c>
    </row>
    <row r="6" spans="1:34" x14ac:dyDescent="0.35">
      <c r="A6" s="7" t="s">
        <v>23</v>
      </c>
      <c r="B6" s="7" t="s">
        <v>26</v>
      </c>
      <c r="C6" s="1">
        <v>7645.4</v>
      </c>
      <c r="D6" s="7">
        <v>71940812.700000003</v>
      </c>
      <c r="E6" s="32">
        <v>-5053286.5999999996</v>
      </c>
      <c r="F6" s="7">
        <f t="shared" si="1"/>
        <v>66887526.100000001</v>
      </c>
      <c r="G6" s="7">
        <v>21359347.329999998</v>
      </c>
      <c r="H6" s="7">
        <v>1554072.17</v>
      </c>
      <c r="I6" s="7">
        <f t="shared" si="2"/>
        <v>43974106.600000001</v>
      </c>
      <c r="J6" s="7">
        <v>0</v>
      </c>
      <c r="K6" s="14">
        <f t="shared" si="3"/>
        <v>8748.7281371805275</v>
      </c>
      <c r="L6" s="1">
        <v>7199.6</v>
      </c>
      <c r="M6" s="7">
        <v>68301595.590000004</v>
      </c>
      <c r="N6" s="32">
        <v>-8717604.0609438736</v>
      </c>
      <c r="O6" s="7">
        <f t="shared" si="4"/>
        <v>59583991.529056132</v>
      </c>
      <c r="P6" s="7">
        <v>21274312.225919999</v>
      </c>
      <c r="Q6" s="7">
        <v>1406164.7</v>
      </c>
      <c r="R6" s="7">
        <f t="shared" si="5"/>
        <v>36903514.60313613</v>
      </c>
      <c r="S6" s="7">
        <v>0</v>
      </c>
      <c r="T6" s="14">
        <f t="shared" si="6"/>
        <v>8276.0141575998841</v>
      </c>
      <c r="U6" s="1">
        <f t="shared" si="0"/>
        <v>-445.79999999999927</v>
      </c>
      <c r="V6" s="7">
        <f t="shared" si="0"/>
        <v>-3639217.1099999994</v>
      </c>
      <c r="W6" s="7">
        <f t="shared" si="0"/>
        <v>-3664317.460943874</v>
      </c>
      <c r="X6" s="7">
        <f t="shared" si="0"/>
        <v>-7303534.5709438697</v>
      </c>
      <c r="Y6" s="7">
        <f t="shared" si="0"/>
        <v>-85035.10407999903</v>
      </c>
      <c r="Z6" s="7">
        <f t="shared" si="0"/>
        <v>-147907.46999999997</v>
      </c>
      <c r="AA6" s="7">
        <f t="shared" si="0"/>
        <v>-7070591.9968638718</v>
      </c>
      <c r="AB6" s="7">
        <f t="shared" si="0"/>
        <v>0</v>
      </c>
      <c r="AC6" s="14">
        <f t="shared" si="0"/>
        <v>-472.71397958064335</v>
      </c>
    </row>
    <row r="7" spans="1:34" x14ac:dyDescent="0.35">
      <c r="A7" s="7" t="s">
        <v>23</v>
      </c>
      <c r="B7" s="7" t="s">
        <v>27</v>
      </c>
      <c r="C7" s="1">
        <v>19533.099999999999</v>
      </c>
      <c r="D7" s="7">
        <v>172625669.87</v>
      </c>
      <c r="E7" s="32">
        <v>-12125620.380000001</v>
      </c>
      <c r="F7" s="7">
        <f t="shared" si="1"/>
        <v>160500049.49000001</v>
      </c>
      <c r="G7" s="7">
        <v>44833279.030000001</v>
      </c>
      <c r="H7" s="7">
        <v>2917063.7</v>
      </c>
      <c r="I7" s="7">
        <f t="shared" si="2"/>
        <v>112749706.76000001</v>
      </c>
      <c r="J7" s="7">
        <v>0</v>
      </c>
      <c r="K7" s="14">
        <f t="shared" si="3"/>
        <v>8216.8242362963392</v>
      </c>
      <c r="L7" s="1">
        <v>19536.5</v>
      </c>
      <c r="M7" s="7">
        <v>175308416.31</v>
      </c>
      <c r="N7" s="32">
        <v>-22375309.8114365</v>
      </c>
      <c r="O7" s="7">
        <f t="shared" si="4"/>
        <v>152933106.4985635</v>
      </c>
      <c r="P7" s="7">
        <v>54188298.44325</v>
      </c>
      <c r="Q7" s="7">
        <v>2582015.61</v>
      </c>
      <c r="R7" s="7">
        <f t="shared" si="5"/>
        <v>96162792.445313498</v>
      </c>
      <c r="S7" s="7">
        <v>0</v>
      </c>
      <c r="T7" s="14">
        <f t="shared" si="6"/>
        <v>7828.0708672773271</v>
      </c>
      <c r="U7" s="1">
        <f t="shared" si="0"/>
        <v>3.4000000000014552</v>
      </c>
      <c r="V7" s="7">
        <f t="shared" si="0"/>
        <v>2682746.4399999976</v>
      </c>
      <c r="W7" s="7">
        <f t="shared" si="0"/>
        <v>-10249689.4314365</v>
      </c>
      <c r="X7" s="7">
        <f t="shared" si="0"/>
        <v>-7566942.9914365113</v>
      </c>
      <c r="Y7" s="7">
        <f t="shared" si="0"/>
        <v>9355019.4132499993</v>
      </c>
      <c r="Z7" s="7">
        <f t="shared" si="0"/>
        <v>-335048.09000000032</v>
      </c>
      <c r="AA7" s="7">
        <f t="shared" si="0"/>
        <v>-16586914.314686507</v>
      </c>
      <c r="AB7" s="7">
        <f t="shared" si="0"/>
        <v>0</v>
      </c>
      <c r="AC7" s="14">
        <f t="shared" si="0"/>
        <v>-388.7533690190121</v>
      </c>
    </row>
    <row r="8" spans="1:34" x14ac:dyDescent="0.35">
      <c r="A8" s="7" t="s">
        <v>23</v>
      </c>
      <c r="B8" s="7" t="s">
        <v>28</v>
      </c>
      <c r="C8" s="1">
        <v>1082</v>
      </c>
      <c r="D8" s="7">
        <v>10279311.939999999</v>
      </c>
      <c r="E8" s="32">
        <v>-722042.29</v>
      </c>
      <c r="F8" s="7">
        <f t="shared" si="1"/>
        <v>9557269.6499999985</v>
      </c>
      <c r="G8" s="7">
        <v>5333724.24</v>
      </c>
      <c r="H8" s="7">
        <v>279596.78000000003</v>
      </c>
      <c r="I8" s="7">
        <f t="shared" si="2"/>
        <v>3943948.629999998</v>
      </c>
      <c r="J8" s="7">
        <v>0</v>
      </c>
      <c r="K8" s="14">
        <f t="shared" si="3"/>
        <v>8832.966404805913</v>
      </c>
      <c r="L8" s="1">
        <v>1141.5</v>
      </c>
      <c r="M8" s="7">
        <v>11040742.99</v>
      </c>
      <c r="N8" s="32">
        <v>-1409173.90134226</v>
      </c>
      <c r="O8" s="7">
        <f t="shared" si="4"/>
        <v>9631569.0886577405</v>
      </c>
      <c r="P8" s="7">
        <v>6089783.6197999995</v>
      </c>
      <c r="Q8" s="7">
        <v>367060.54</v>
      </c>
      <c r="R8" s="7">
        <f t="shared" si="5"/>
        <v>3174724.9288577409</v>
      </c>
      <c r="S8" s="7">
        <v>0</v>
      </c>
      <c r="T8" s="14">
        <f t="shared" si="6"/>
        <v>8437.6426532262285</v>
      </c>
      <c r="U8" s="1">
        <f t="shared" si="0"/>
        <v>59.5</v>
      </c>
      <c r="V8" s="7">
        <f t="shared" si="0"/>
        <v>761431.05000000075</v>
      </c>
      <c r="W8" s="7">
        <f t="shared" si="0"/>
        <v>-687131.61134225992</v>
      </c>
      <c r="X8" s="7">
        <f t="shared" si="0"/>
        <v>74299.438657741994</v>
      </c>
      <c r="Y8" s="7">
        <f t="shared" si="0"/>
        <v>756059.3797999993</v>
      </c>
      <c r="Z8" s="7">
        <f t="shared" si="0"/>
        <v>87463.759999999951</v>
      </c>
      <c r="AA8" s="7">
        <f t="shared" si="0"/>
        <v>-769223.70114225708</v>
      </c>
      <c r="AB8" s="7">
        <f t="shared" si="0"/>
        <v>0</v>
      </c>
      <c r="AC8" s="14">
        <f t="shared" si="0"/>
        <v>-395.32375157968454</v>
      </c>
    </row>
    <row r="9" spans="1:34" x14ac:dyDescent="0.35">
      <c r="A9" s="7" t="s">
        <v>23</v>
      </c>
      <c r="B9" s="7" t="s">
        <v>29</v>
      </c>
      <c r="C9" s="1">
        <v>1031</v>
      </c>
      <c r="D9" s="7">
        <v>9666855.2799999993</v>
      </c>
      <c r="E9" s="32">
        <v>-679021.94</v>
      </c>
      <c r="F9" s="7">
        <f t="shared" si="1"/>
        <v>8987833.3399999999</v>
      </c>
      <c r="G9" s="7">
        <v>2857115.97</v>
      </c>
      <c r="H9" s="7">
        <v>216763.26</v>
      </c>
      <c r="I9" s="7">
        <f t="shared" si="2"/>
        <v>5913954.1099999994</v>
      </c>
      <c r="J9" s="7">
        <v>0</v>
      </c>
      <c r="K9" s="14">
        <f t="shared" si="3"/>
        <v>8717.5881086323952</v>
      </c>
      <c r="L9" s="1">
        <v>1027.3</v>
      </c>
      <c r="M9" s="7">
        <v>9796146.9700000007</v>
      </c>
      <c r="N9" s="32">
        <v>-1250321.1655538282</v>
      </c>
      <c r="O9" s="7">
        <f t="shared" si="4"/>
        <v>8545825.804446172</v>
      </c>
      <c r="P9" s="7">
        <v>2923339.1669999999</v>
      </c>
      <c r="Q9" s="7">
        <v>193079.9</v>
      </c>
      <c r="R9" s="7">
        <f t="shared" si="5"/>
        <v>5429406.7374461722</v>
      </c>
      <c r="S9" s="7">
        <v>0</v>
      </c>
      <c r="T9" s="14">
        <f t="shared" si="6"/>
        <v>8318.7246222585145</v>
      </c>
      <c r="U9" s="1">
        <f t="shared" si="0"/>
        <v>-3.7000000000000455</v>
      </c>
      <c r="V9" s="7">
        <f t="shared" si="0"/>
        <v>129291.69000000134</v>
      </c>
      <c r="W9" s="7">
        <f t="shared" si="0"/>
        <v>-571299.22555382829</v>
      </c>
      <c r="X9" s="7">
        <f t="shared" si="0"/>
        <v>-442007.53555382788</v>
      </c>
      <c r="Y9" s="7">
        <f t="shared" si="0"/>
        <v>66223.196999999695</v>
      </c>
      <c r="Z9" s="7">
        <f t="shared" si="0"/>
        <v>-23683.360000000015</v>
      </c>
      <c r="AA9" s="7">
        <f t="shared" si="0"/>
        <v>-484547.37255382724</v>
      </c>
      <c r="AB9" s="7">
        <f t="shared" si="0"/>
        <v>0</v>
      </c>
      <c r="AC9" s="14">
        <f t="shared" si="0"/>
        <v>-398.86348637388073</v>
      </c>
    </row>
    <row r="10" spans="1:34" x14ac:dyDescent="0.35">
      <c r="A10" s="7" t="s">
        <v>23</v>
      </c>
      <c r="B10" s="7" t="s">
        <v>30</v>
      </c>
      <c r="C10" s="1">
        <v>10262.799999999999</v>
      </c>
      <c r="D10" s="7">
        <v>96115001</v>
      </c>
      <c r="E10" s="32">
        <v>-6751336.6699999999</v>
      </c>
      <c r="F10" s="7">
        <f t="shared" si="1"/>
        <v>89363664.329999998</v>
      </c>
      <c r="G10" s="7">
        <v>22978072.440000001</v>
      </c>
      <c r="H10" s="7">
        <v>1409733.09</v>
      </c>
      <c r="I10" s="7">
        <f t="shared" si="2"/>
        <v>64975858.799999997</v>
      </c>
      <c r="J10" s="7">
        <v>0</v>
      </c>
      <c r="K10" s="14">
        <f t="shared" si="3"/>
        <v>8707.5324794403095</v>
      </c>
      <c r="L10" s="1">
        <v>9899.7999999999993</v>
      </c>
      <c r="M10" s="7">
        <v>93754631.590000004</v>
      </c>
      <c r="N10" s="32">
        <v>-11966276.190492738</v>
      </c>
      <c r="O10" s="7">
        <f t="shared" si="4"/>
        <v>81788355.399507269</v>
      </c>
      <c r="P10" s="7">
        <v>22969937.34</v>
      </c>
      <c r="Q10" s="7">
        <v>1496986.61</v>
      </c>
      <c r="R10" s="7">
        <f t="shared" si="5"/>
        <v>57321431.449507266</v>
      </c>
      <c r="S10" s="7">
        <v>0</v>
      </c>
      <c r="T10" s="14">
        <f t="shared" si="6"/>
        <v>8261.6169417066285</v>
      </c>
      <c r="U10" s="1">
        <f t="shared" si="0"/>
        <v>-363</v>
      </c>
      <c r="V10" s="7">
        <f t="shared" si="0"/>
        <v>-2360369.4099999964</v>
      </c>
      <c r="W10" s="7">
        <f t="shared" si="0"/>
        <v>-5214939.5204927381</v>
      </c>
      <c r="X10" s="7">
        <f t="shared" si="0"/>
        <v>-7575308.9304927289</v>
      </c>
      <c r="Y10" s="7">
        <f t="shared" si="0"/>
        <v>-8135.1000000014901</v>
      </c>
      <c r="Z10" s="7">
        <f t="shared" si="0"/>
        <v>87253.520000000019</v>
      </c>
      <c r="AA10" s="7">
        <f t="shared" si="0"/>
        <v>-7654427.3504927307</v>
      </c>
      <c r="AB10" s="7">
        <f t="shared" si="0"/>
        <v>0</v>
      </c>
      <c r="AC10" s="14">
        <f t="shared" si="0"/>
        <v>-445.91553773368105</v>
      </c>
    </row>
    <row r="11" spans="1:34" x14ac:dyDescent="0.35">
      <c r="A11" s="7" t="s">
        <v>31</v>
      </c>
      <c r="B11" s="7" t="s">
        <v>31</v>
      </c>
      <c r="C11" s="1">
        <v>2431.3000000000002</v>
      </c>
      <c r="D11" s="7">
        <v>21825791.969999999</v>
      </c>
      <c r="E11" s="32">
        <v>-1533093.36</v>
      </c>
      <c r="F11" s="7">
        <f t="shared" si="1"/>
        <v>20292698.609999999</v>
      </c>
      <c r="G11" s="7">
        <v>3789594.37</v>
      </c>
      <c r="H11" s="7">
        <v>491553.88</v>
      </c>
      <c r="I11" s="7">
        <f t="shared" si="2"/>
        <v>16011550.359999998</v>
      </c>
      <c r="J11" s="7">
        <v>0</v>
      </c>
      <c r="K11" s="14">
        <f t="shared" si="3"/>
        <v>8346.4396043269026</v>
      </c>
      <c r="L11" s="1">
        <v>2393.6</v>
      </c>
      <c r="M11" s="7">
        <v>21923572.32</v>
      </c>
      <c r="N11" s="32">
        <v>-2798192.6547439341</v>
      </c>
      <c r="O11" s="7">
        <f t="shared" si="4"/>
        <v>19125379.665256068</v>
      </c>
      <c r="P11" s="7">
        <v>3937298.301</v>
      </c>
      <c r="Q11" s="7">
        <v>499814.02</v>
      </c>
      <c r="R11" s="7">
        <f t="shared" si="5"/>
        <v>14688267.34425607</v>
      </c>
      <c r="S11" s="7">
        <v>0</v>
      </c>
      <c r="T11" s="14">
        <f t="shared" si="6"/>
        <v>7990.2154350167402</v>
      </c>
      <c r="U11" s="1">
        <f t="shared" si="0"/>
        <v>-37.700000000000273</v>
      </c>
      <c r="V11" s="7">
        <f t="shared" si="0"/>
        <v>97780.35000000149</v>
      </c>
      <c r="W11" s="7">
        <f t="shared" si="0"/>
        <v>-1265099.2947439339</v>
      </c>
      <c r="X11" s="7">
        <f t="shared" si="0"/>
        <v>-1167318.9447439313</v>
      </c>
      <c r="Y11" s="7">
        <f t="shared" si="0"/>
        <v>147703.93099999987</v>
      </c>
      <c r="Z11" s="7">
        <f t="shared" si="0"/>
        <v>8260.140000000014</v>
      </c>
      <c r="AA11" s="7">
        <f t="shared" si="0"/>
        <v>-1323283.015743928</v>
      </c>
      <c r="AB11" s="7">
        <f t="shared" si="0"/>
        <v>0</v>
      </c>
      <c r="AC11" s="14">
        <f t="shared" si="0"/>
        <v>-356.22416931016232</v>
      </c>
    </row>
    <row r="12" spans="1:34" x14ac:dyDescent="0.35">
      <c r="A12" s="7" t="s">
        <v>31</v>
      </c>
      <c r="B12" s="7" t="s">
        <v>32</v>
      </c>
      <c r="C12" s="1">
        <v>290.89999999999998</v>
      </c>
      <c r="D12" s="7">
        <v>3534699.24</v>
      </c>
      <c r="E12" s="32">
        <v>-248285.33</v>
      </c>
      <c r="F12" s="7">
        <f t="shared" si="1"/>
        <v>3286413.91</v>
      </c>
      <c r="G12" s="7">
        <v>1132565.25</v>
      </c>
      <c r="H12" s="7">
        <v>115877.71</v>
      </c>
      <c r="I12" s="7">
        <f t="shared" si="2"/>
        <v>2037970.9500000002</v>
      </c>
      <c r="J12" s="7">
        <v>0</v>
      </c>
      <c r="K12" s="14">
        <f t="shared" si="3"/>
        <v>11297.400859401858</v>
      </c>
      <c r="L12" s="1">
        <v>278.2</v>
      </c>
      <c r="M12" s="7">
        <v>3459314.19</v>
      </c>
      <c r="N12" s="32">
        <v>-441526.01663730422</v>
      </c>
      <c r="O12" s="7">
        <f t="shared" si="4"/>
        <v>3017788.1733626956</v>
      </c>
      <c r="P12" s="7">
        <v>1150282.3230000001</v>
      </c>
      <c r="Q12" s="7">
        <v>115005.97</v>
      </c>
      <c r="R12" s="7">
        <f t="shared" si="5"/>
        <v>1752499.8803626955</v>
      </c>
      <c r="S12" s="7">
        <v>0</v>
      </c>
      <c r="T12" s="14">
        <f t="shared" si="6"/>
        <v>10847.549149398619</v>
      </c>
      <c r="U12" s="1">
        <f t="shared" si="0"/>
        <v>-12.699999999999989</v>
      </c>
      <c r="V12" s="7">
        <f t="shared" si="0"/>
        <v>-75385.050000000279</v>
      </c>
      <c r="W12" s="7">
        <f t="shared" si="0"/>
        <v>-193240.68663730423</v>
      </c>
      <c r="X12" s="7">
        <f t="shared" si="0"/>
        <v>-268625.73663730454</v>
      </c>
      <c r="Y12" s="7">
        <f t="shared" si="0"/>
        <v>17717.073000000091</v>
      </c>
      <c r="Z12" s="7">
        <f t="shared" si="0"/>
        <v>-871.74000000000524</v>
      </c>
      <c r="AA12" s="7">
        <f t="shared" si="0"/>
        <v>-285471.06963730464</v>
      </c>
      <c r="AB12" s="7">
        <f t="shared" si="0"/>
        <v>0</v>
      </c>
      <c r="AC12" s="14">
        <f t="shared" si="0"/>
        <v>-449.85171000323862</v>
      </c>
    </row>
    <row r="13" spans="1:34" x14ac:dyDescent="0.35">
      <c r="A13" s="7" t="s">
        <v>33</v>
      </c>
      <c r="B13" s="7" t="s">
        <v>34</v>
      </c>
      <c r="C13" s="1">
        <v>2622.8</v>
      </c>
      <c r="D13" s="7">
        <v>24900689.719999999</v>
      </c>
      <c r="E13" s="32">
        <v>-1749081.18</v>
      </c>
      <c r="F13" s="7">
        <f t="shared" si="1"/>
        <v>23151608.539999999</v>
      </c>
      <c r="G13" s="7">
        <v>13878705.58</v>
      </c>
      <c r="H13" s="7">
        <v>906723.86</v>
      </c>
      <c r="I13" s="7">
        <f t="shared" si="2"/>
        <v>8366179.0999999987</v>
      </c>
      <c r="J13" s="7">
        <v>0</v>
      </c>
      <c r="K13" s="14">
        <f t="shared" si="3"/>
        <v>8827.0583117279239</v>
      </c>
      <c r="L13" s="1">
        <v>2515.1999999999998</v>
      </c>
      <c r="M13" s="7">
        <v>24227543.52</v>
      </c>
      <c r="N13" s="32">
        <v>-3092257.6544839749</v>
      </c>
      <c r="O13" s="7">
        <f t="shared" si="4"/>
        <v>21135285.865516026</v>
      </c>
      <c r="P13" s="7">
        <v>13959974.393295001</v>
      </c>
      <c r="Q13" s="7">
        <v>977062.26</v>
      </c>
      <c r="R13" s="7">
        <f t="shared" si="5"/>
        <v>6198249.2122210246</v>
      </c>
      <c r="S13" s="7">
        <v>0</v>
      </c>
      <c r="T13" s="14">
        <f t="shared" si="6"/>
        <v>8403.0239605264105</v>
      </c>
      <c r="U13" s="1">
        <f t="shared" si="0"/>
        <v>-107.60000000000036</v>
      </c>
      <c r="V13" s="7">
        <f t="shared" si="0"/>
        <v>-673146.19999999925</v>
      </c>
      <c r="W13" s="7">
        <f t="shared" si="0"/>
        <v>-1343176.474483975</v>
      </c>
      <c r="X13" s="7">
        <f t="shared" si="0"/>
        <v>-2016322.6744839735</v>
      </c>
      <c r="Y13" s="7">
        <f t="shared" si="0"/>
        <v>81268.813295001164</v>
      </c>
      <c r="Z13" s="7">
        <f t="shared" si="0"/>
        <v>70338.400000000023</v>
      </c>
      <c r="AA13" s="7">
        <f t="shared" si="0"/>
        <v>-2167929.8877789741</v>
      </c>
      <c r="AB13" s="7">
        <f t="shared" si="0"/>
        <v>0</v>
      </c>
      <c r="AC13" s="14">
        <f t="shared" si="0"/>
        <v>-424.03435120151335</v>
      </c>
    </row>
    <row r="14" spans="1:34" x14ac:dyDescent="0.35">
      <c r="A14" s="7" t="s">
        <v>33</v>
      </c>
      <c r="B14" s="7" t="s">
        <v>35</v>
      </c>
      <c r="C14" s="1">
        <v>1354.5</v>
      </c>
      <c r="D14" s="7">
        <v>14458310.789999999</v>
      </c>
      <c r="E14" s="32">
        <v>-1015584.69</v>
      </c>
      <c r="F14" s="7">
        <f t="shared" si="1"/>
        <v>13442726.1</v>
      </c>
      <c r="G14" s="7">
        <v>4947991.42</v>
      </c>
      <c r="H14" s="7">
        <v>321146.63</v>
      </c>
      <c r="I14" s="7">
        <f t="shared" si="2"/>
        <v>8173588.0499999998</v>
      </c>
      <c r="J14" s="7">
        <v>0</v>
      </c>
      <c r="K14" s="14">
        <f t="shared" si="3"/>
        <v>9924.4932447397568</v>
      </c>
      <c r="L14" s="1">
        <v>1292.9000000000001</v>
      </c>
      <c r="M14" s="7">
        <v>13756140.470000001</v>
      </c>
      <c r="N14" s="32">
        <v>-1755750.8721178963</v>
      </c>
      <c r="O14" s="7">
        <f t="shared" si="4"/>
        <v>12000389.597882105</v>
      </c>
      <c r="P14" s="7">
        <v>4871981.2880640002</v>
      </c>
      <c r="Q14" s="7">
        <v>404493.61</v>
      </c>
      <c r="R14" s="7">
        <f t="shared" si="5"/>
        <v>6723914.6998181045</v>
      </c>
      <c r="S14" s="7">
        <v>0</v>
      </c>
      <c r="T14" s="14">
        <f t="shared" si="6"/>
        <v>9281.7616195236315</v>
      </c>
      <c r="U14" s="1">
        <f t="shared" si="0"/>
        <v>-61.599999999999909</v>
      </c>
      <c r="V14" s="7">
        <f t="shared" si="0"/>
        <v>-702170.31999999844</v>
      </c>
      <c r="W14" s="7">
        <f t="shared" si="0"/>
        <v>-740166.18211789639</v>
      </c>
      <c r="X14" s="7">
        <f t="shared" si="0"/>
        <v>-1442336.5021178946</v>
      </c>
      <c r="Y14" s="7">
        <f t="shared" si="0"/>
        <v>-76010.131935999729</v>
      </c>
      <c r="Z14" s="7">
        <f t="shared" si="0"/>
        <v>83346.979999999981</v>
      </c>
      <c r="AA14" s="7">
        <f t="shared" si="0"/>
        <v>-1449673.3501818953</v>
      </c>
      <c r="AB14" s="7">
        <f t="shared" si="0"/>
        <v>0</v>
      </c>
      <c r="AC14" s="14">
        <f t="shared" si="0"/>
        <v>-642.73162521612539</v>
      </c>
    </row>
    <row r="15" spans="1:34" x14ac:dyDescent="0.35">
      <c r="A15" s="7" t="s">
        <v>33</v>
      </c>
      <c r="B15" s="7" t="s">
        <v>36</v>
      </c>
      <c r="C15" s="1">
        <v>54539.6</v>
      </c>
      <c r="D15" s="7">
        <v>496488038.44999999</v>
      </c>
      <c r="E15" s="32">
        <v>-34874451.060000002</v>
      </c>
      <c r="F15" s="7">
        <f t="shared" si="1"/>
        <v>461613587.38999999</v>
      </c>
      <c r="G15" s="7">
        <v>132433952.83</v>
      </c>
      <c r="H15" s="7">
        <v>9806865.0800000001</v>
      </c>
      <c r="I15" s="7">
        <f t="shared" si="2"/>
        <v>319372769.48000002</v>
      </c>
      <c r="J15" s="7">
        <v>0</v>
      </c>
      <c r="K15" s="14">
        <f t="shared" si="3"/>
        <v>8463.8242192828693</v>
      </c>
      <c r="L15" s="1">
        <v>53976.4</v>
      </c>
      <c r="M15" s="7">
        <v>501795456.67000002</v>
      </c>
      <c r="N15" s="32">
        <v>-64046148.161581732</v>
      </c>
      <c r="O15" s="7">
        <f t="shared" si="4"/>
        <v>437749308.50841826</v>
      </c>
      <c r="P15" s="7">
        <v>132834093.44954401</v>
      </c>
      <c r="Q15" s="7">
        <v>10027284.640000001</v>
      </c>
      <c r="R15" s="7">
        <f t="shared" si="5"/>
        <v>294887930.41887426</v>
      </c>
      <c r="S15" s="7">
        <v>0</v>
      </c>
      <c r="T15" s="14">
        <f t="shared" si="6"/>
        <v>8110.0130521564652</v>
      </c>
      <c r="U15" s="1">
        <f t="shared" si="0"/>
        <v>-563.19999999999709</v>
      </c>
      <c r="V15" s="7">
        <f t="shared" si="0"/>
        <v>5307418.2200000286</v>
      </c>
      <c r="W15" s="7">
        <f t="shared" si="0"/>
        <v>-29171697.10158173</v>
      </c>
      <c r="X15" s="7">
        <f t="shared" si="0"/>
        <v>-23864278.881581724</v>
      </c>
      <c r="Y15" s="7">
        <f t="shared" si="0"/>
        <v>400140.61954401433</v>
      </c>
      <c r="Z15" s="7">
        <f t="shared" si="0"/>
        <v>220419.56000000052</v>
      </c>
      <c r="AA15" s="7">
        <f t="shared" si="0"/>
        <v>-24484839.061125755</v>
      </c>
      <c r="AB15" s="7">
        <f t="shared" si="0"/>
        <v>0</v>
      </c>
      <c r="AC15" s="14">
        <f t="shared" si="0"/>
        <v>-353.81116712640414</v>
      </c>
    </row>
    <row r="16" spans="1:34" x14ac:dyDescent="0.35">
      <c r="A16" s="7" t="s">
        <v>33</v>
      </c>
      <c r="B16" s="7" t="s">
        <v>37</v>
      </c>
      <c r="C16" s="1">
        <v>14792.1</v>
      </c>
      <c r="D16" s="7">
        <v>130175078.06999999</v>
      </c>
      <c r="E16" s="32">
        <v>-9143794.0800000001</v>
      </c>
      <c r="F16" s="7">
        <f t="shared" si="1"/>
        <v>121031283.98999999</v>
      </c>
      <c r="G16" s="7">
        <v>50079498.189999998</v>
      </c>
      <c r="H16" s="7">
        <v>3290538.62</v>
      </c>
      <c r="I16" s="7">
        <f t="shared" si="2"/>
        <v>67661247.179999992</v>
      </c>
      <c r="J16" s="7">
        <v>0</v>
      </c>
      <c r="K16" s="14">
        <f t="shared" si="3"/>
        <v>8182.1569614861983</v>
      </c>
      <c r="L16" s="1">
        <v>14514</v>
      </c>
      <c r="M16" s="7">
        <v>130443040.03</v>
      </c>
      <c r="N16" s="32">
        <v>-16648963.551502768</v>
      </c>
      <c r="O16" s="7">
        <f t="shared" si="4"/>
        <v>113794076.47849724</v>
      </c>
      <c r="P16" s="7">
        <v>49793524.639128</v>
      </c>
      <c r="Q16" s="7">
        <v>3582466.56</v>
      </c>
      <c r="R16" s="7">
        <f t="shared" si="5"/>
        <v>60418085.279369235</v>
      </c>
      <c r="S16" s="7">
        <v>0</v>
      </c>
      <c r="T16" s="14">
        <f t="shared" si="6"/>
        <v>7840.2974010264043</v>
      </c>
      <c r="U16" s="1">
        <f t="shared" si="0"/>
        <v>-278.10000000000036</v>
      </c>
      <c r="V16" s="7">
        <f t="shared" si="0"/>
        <v>267961.96000000834</v>
      </c>
      <c r="W16" s="7">
        <f t="shared" si="0"/>
        <v>-7505169.4715027679</v>
      </c>
      <c r="X16" s="7">
        <f t="shared" si="0"/>
        <v>-7237207.5115027577</v>
      </c>
      <c r="Y16" s="7">
        <f t="shared" si="0"/>
        <v>-285973.55087199807</v>
      </c>
      <c r="Z16" s="7">
        <f t="shared" si="0"/>
        <v>291927.93999999994</v>
      </c>
      <c r="AA16" s="7">
        <f t="shared" si="0"/>
        <v>-7243161.9006307572</v>
      </c>
      <c r="AB16" s="7">
        <f t="shared" si="0"/>
        <v>0</v>
      </c>
      <c r="AC16" s="14">
        <f t="shared" si="0"/>
        <v>-341.85956045979401</v>
      </c>
    </row>
    <row r="17" spans="1:29" x14ac:dyDescent="0.35">
      <c r="A17" s="7" t="s">
        <v>33</v>
      </c>
      <c r="B17" s="7" t="s">
        <v>38</v>
      </c>
      <c r="C17" s="1">
        <v>223.5</v>
      </c>
      <c r="D17" s="7">
        <v>3321492.09</v>
      </c>
      <c r="E17" s="32">
        <v>-233309.17</v>
      </c>
      <c r="F17" s="7">
        <f t="shared" si="1"/>
        <v>3088182.92</v>
      </c>
      <c r="G17" s="7">
        <v>1260010.3</v>
      </c>
      <c r="H17" s="7">
        <v>73762.05</v>
      </c>
      <c r="I17" s="7">
        <f t="shared" si="2"/>
        <v>1754410.5699999998</v>
      </c>
      <c r="J17" s="7">
        <v>0</v>
      </c>
      <c r="K17" s="14">
        <f t="shared" si="3"/>
        <v>13817.373243847875</v>
      </c>
      <c r="L17" s="1">
        <v>229.5</v>
      </c>
      <c r="M17" s="7">
        <v>3429428.1</v>
      </c>
      <c r="N17" s="32">
        <v>-437711.53620973602</v>
      </c>
      <c r="O17" s="7">
        <f t="shared" si="4"/>
        <v>2991716.5637902641</v>
      </c>
      <c r="P17" s="7">
        <v>1244754.675</v>
      </c>
      <c r="Q17" s="7">
        <v>84218.08</v>
      </c>
      <c r="R17" s="7">
        <f t="shared" si="5"/>
        <v>1662743.808790264</v>
      </c>
      <c r="S17" s="7">
        <v>0</v>
      </c>
      <c r="T17" s="14">
        <f t="shared" si="6"/>
        <v>13035.80202087261</v>
      </c>
      <c r="U17" s="1">
        <f t="shared" si="0"/>
        <v>6</v>
      </c>
      <c r="V17" s="7">
        <f t="shared" si="0"/>
        <v>107936.01000000024</v>
      </c>
      <c r="W17" s="7">
        <f t="shared" si="0"/>
        <v>-204402.36620973601</v>
      </c>
      <c r="X17" s="7">
        <f t="shared" si="0"/>
        <v>-96466.356209735852</v>
      </c>
      <c r="Y17" s="7">
        <f t="shared" si="0"/>
        <v>-15255.625</v>
      </c>
      <c r="Z17" s="7">
        <f t="shared" si="0"/>
        <v>10456.029999999999</v>
      </c>
      <c r="AA17" s="7">
        <f t="shared" si="0"/>
        <v>-91666.76120973588</v>
      </c>
      <c r="AB17" s="7">
        <f t="shared" si="0"/>
        <v>0</v>
      </c>
      <c r="AC17" s="14">
        <f t="shared" si="0"/>
        <v>-781.57122297526439</v>
      </c>
    </row>
    <row r="18" spans="1:29" x14ac:dyDescent="0.35">
      <c r="A18" s="7" t="s">
        <v>33</v>
      </c>
      <c r="B18" s="7" t="s">
        <v>39</v>
      </c>
      <c r="C18" s="1">
        <v>40607.699999999997</v>
      </c>
      <c r="D18" s="7">
        <v>393797562.5</v>
      </c>
      <c r="E18" s="32">
        <v>-27661238.050000001</v>
      </c>
      <c r="F18" s="7">
        <f t="shared" si="1"/>
        <v>366136324.44999999</v>
      </c>
      <c r="G18" s="7">
        <v>82659207.909999996</v>
      </c>
      <c r="H18" s="7">
        <v>4889146.8600000003</v>
      </c>
      <c r="I18" s="7">
        <f t="shared" si="2"/>
        <v>278587969.67999995</v>
      </c>
      <c r="J18" s="7">
        <v>0</v>
      </c>
      <c r="K18" s="14">
        <f t="shared" si="3"/>
        <v>9016.4260583583909</v>
      </c>
      <c r="L18" s="1">
        <v>39520.800000000003</v>
      </c>
      <c r="M18" s="7">
        <v>389337229.82999998</v>
      </c>
      <c r="N18" s="32">
        <v>-49692657.785282724</v>
      </c>
      <c r="O18" s="7">
        <f t="shared" si="4"/>
        <v>339644572.04471725</v>
      </c>
      <c r="P18" s="7">
        <v>86480316.20205</v>
      </c>
      <c r="Q18" s="7">
        <v>5620528.3200000003</v>
      </c>
      <c r="R18" s="7">
        <f t="shared" si="5"/>
        <v>247543727.52266726</v>
      </c>
      <c r="S18" s="7">
        <v>0</v>
      </c>
      <c r="T18" s="14">
        <f t="shared" si="6"/>
        <v>8594.0712749923387</v>
      </c>
      <c r="U18" s="1">
        <f t="shared" si="0"/>
        <v>-1086.8999999999942</v>
      </c>
      <c r="V18" s="7">
        <f t="shared" si="0"/>
        <v>-4460332.6700000167</v>
      </c>
      <c r="W18" s="7">
        <f t="shared" si="0"/>
        <v>-22031419.735282723</v>
      </c>
      <c r="X18" s="7">
        <f t="shared" si="0"/>
        <v>-26491752.405282736</v>
      </c>
      <c r="Y18" s="7">
        <f t="shared" si="0"/>
        <v>3821108.292050004</v>
      </c>
      <c r="Z18" s="7">
        <f t="shared" si="0"/>
        <v>731381.46</v>
      </c>
      <c r="AA18" s="7">
        <f t="shared" si="0"/>
        <v>-31044242.157332689</v>
      </c>
      <c r="AB18" s="7">
        <f t="shared" si="0"/>
        <v>0</v>
      </c>
      <c r="AC18" s="14">
        <f t="shared" si="0"/>
        <v>-422.35478336605229</v>
      </c>
    </row>
    <row r="19" spans="1:29" x14ac:dyDescent="0.35">
      <c r="A19" s="7" t="s">
        <v>33</v>
      </c>
      <c r="B19" s="7" t="s">
        <v>40</v>
      </c>
      <c r="C19" s="1">
        <v>2144.1</v>
      </c>
      <c r="D19" s="7">
        <v>18879905.489999998</v>
      </c>
      <c r="E19" s="32">
        <v>-1326167.58</v>
      </c>
      <c r="F19" s="7">
        <f t="shared" si="1"/>
        <v>17553737.909999996</v>
      </c>
      <c r="G19" s="7">
        <v>1649721.5</v>
      </c>
      <c r="H19" s="7">
        <v>123965.09</v>
      </c>
      <c r="I19" s="7">
        <f t="shared" si="2"/>
        <v>15780051.319999997</v>
      </c>
      <c r="J19" s="7">
        <v>0</v>
      </c>
      <c r="K19" s="14">
        <f t="shared" si="3"/>
        <v>8186.9959003777794</v>
      </c>
      <c r="L19" s="1">
        <v>5001.3</v>
      </c>
      <c r="M19" s="7">
        <v>44406551.770000003</v>
      </c>
      <c r="N19" s="32">
        <v>-5667784.6644529076</v>
      </c>
      <c r="O19" s="7">
        <f t="shared" si="4"/>
        <v>38738767.105547093</v>
      </c>
      <c r="P19" s="7">
        <v>1676124.42597</v>
      </c>
      <c r="Q19" s="7">
        <v>130380.62</v>
      </c>
      <c r="R19" s="7">
        <f t="shared" si="5"/>
        <v>36932262.059577093</v>
      </c>
      <c r="S19" s="7">
        <v>0</v>
      </c>
      <c r="T19" s="14">
        <f t="shared" si="6"/>
        <v>7745.7395288319221</v>
      </c>
      <c r="U19" s="1">
        <f t="shared" si="0"/>
        <v>2857.2000000000003</v>
      </c>
      <c r="V19" s="7">
        <f t="shared" si="0"/>
        <v>25526646.280000005</v>
      </c>
      <c r="W19" s="7">
        <f t="shared" si="0"/>
        <v>-4341617.0844529076</v>
      </c>
      <c r="X19" s="7">
        <f t="shared" si="0"/>
        <v>21185029.195547096</v>
      </c>
      <c r="Y19" s="7">
        <f t="shared" si="0"/>
        <v>26402.925969999982</v>
      </c>
      <c r="Z19" s="7">
        <f t="shared" si="0"/>
        <v>6415.5299999999988</v>
      </c>
      <c r="AA19" s="7">
        <f t="shared" si="0"/>
        <v>21152210.739577096</v>
      </c>
      <c r="AB19" s="7">
        <f t="shared" si="0"/>
        <v>0</v>
      </c>
      <c r="AC19" s="14">
        <f t="shared" si="0"/>
        <v>-441.25637154585729</v>
      </c>
    </row>
    <row r="20" spans="1:29" x14ac:dyDescent="0.35">
      <c r="A20" s="7" t="s">
        <v>41</v>
      </c>
      <c r="B20" s="7" t="s">
        <v>41</v>
      </c>
      <c r="C20" s="1">
        <v>1716.3</v>
      </c>
      <c r="D20" s="7">
        <v>15882360.550000001</v>
      </c>
      <c r="E20" s="32">
        <v>-1115613.19</v>
      </c>
      <c r="F20" s="7">
        <f t="shared" si="1"/>
        <v>14766747.360000001</v>
      </c>
      <c r="G20" s="7">
        <v>6759837.7800000003</v>
      </c>
      <c r="H20" s="7">
        <v>558989.64</v>
      </c>
      <c r="I20" s="7">
        <f t="shared" si="2"/>
        <v>7447919.9400000013</v>
      </c>
      <c r="J20" s="7">
        <v>0</v>
      </c>
      <c r="K20" s="14">
        <f t="shared" si="3"/>
        <v>8603.8264639049121</v>
      </c>
      <c r="L20" s="1">
        <v>1667.5</v>
      </c>
      <c r="M20" s="7">
        <v>15781259.99</v>
      </c>
      <c r="N20" s="32">
        <v>-2014224.9238431747</v>
      </c>
      <c r="O20" s="7">
        <f t="shared" si="4"/>
        <v>13767035.066156825</v>
      </c>
      <c r="P20" s="7">
        <v>6820767.4088399997</v>
      </c>
      <c r="Q20" s="7">
        <v>830441.18</v>
      </c>
      <c r="R20" s="7">
        <f t="shared" si="5"/>
        <v>6115826.4773168257</v>
      </c>
      <c r="S20" s="7">
        <v>0</v>
      </c>
      <c r="T20" s="14">
        <f t="shared" si="6"/>
        <v>8256.092993197497</v>
      </c>
      <c r="U20" s="1">
        <f t="shared" si="0"/>
        <v>-48.799999999999955</v>
      </c>
      <c r="V20" s="7">
        <f t="shared" si="0"/>
        <v>-101100.56000000052</v>
      </c>
      <c r="W20" s="7">
        <f t="shared" si="0"/>
        <v>-898611.73384317476</v>
      </c>
      <c r="X20" s="7">
        <f t="shared" si="0"/>
        <v>-999712.29384317622</v>
      </c>
      <c r="Y20" s="7">
        <f t="shared" si="0"/>
        <v>60929.628839999437</v>
      </c>
      <c r="Z20" s="7">
        <f t="shared" si="0"/>
        <v>271451.54000000004</v>
      </c>
      <c r="AA20" s="7">
        <f t="shared" si="0"/>
        <v>-1332093.4626831757</v>
      </c>
      <c r="AB20" s="7">
        <f t="shared" si="0"/>
        <v>0</v>
      </c>
      <c r="AC20" s="14">
        <f t="shared" si="0"/>
        <v>-347.73347070741511</v>
      </c>
    </row>
    <row r="21" spans="1:29" x14ac:dyDescent="0.35">
      <c r="A21" s="7" t="s">
        <v>42</v>
      </c>
      <c r="B21" s="7" t="s">
        <v>43</v>
      </c>
      <c r="C21" s="1">
        <v>148</v>
      </c>
      <c r="D21" s="7">
        <v>2324482.09</v>
      </c>
      <c r="E21" s="32">
        <v>-163276.92000000001</v>
      </c>
      <c r="F21" s="7">
        <f t="shared" si="1"/>
        <v>2161205.17</v>
      </c>
      <c r="G21" s="7">
        <v>532146.32999999996</v>
      </c>
      <c r="H21" s="7">
        <v>66147.45</v>
      </c>
      <c r="I21" s="7">
        <f t="shared" si="2"/>
        <v>1562911.39</v>
      </c>
      <c r="J21" s="7">
        <v>0</v>
      </c>
      <c r="K21" s="14">
        <f t="shared" si="3"/>
        <v>14602.737635135134</v>
      </c>
      <c r="L21" s="1">
        <v>144.1</v>
      </c>
      <c r="M21" s="7">
        <v>2312704.14</v>
      </c>
      <c r="N21" s="32">
        <v>-295179.61957505869</v>
      </c>
      <c r="O21" s="7">
        <f t="shared" si="4"/>
        <v>2017524.5204249416</v>
      </c>
      <c r="P21" s="7">
        <v>547866.296584</v>
      </c>
      <c r="Q21" s="7">
        <v>68658.679999999993</v>
      </c>
      <c r="R21" s="7">
        <f t="shared" si="5"/>
        <v>1400999.5438409417</v>
      </c>
      <c r="S21" s="7">
        <v>0</v>
      </c>
      <c r="T21" s="14">
        <f t="shared" si="6"/>
        <v>14000.86412508634</v>
      </c>
      <c r="U21" s="1">
        <f t="shared" si="0"/>
        <v>-3.9000000000000057</v>
      </c>
      <c r="V21" s="7">
        <f t="shared" si="0"/>
        <v>-11777.949999999721</v>
      </c>
      <c r="W21" s="7">
        <f t="shared" si="0"/>
        <v>-131902.69957505868</v>
      </c>
      <c r="X21" s="7">
        <f t="shared" si="0"/>
        <v>-143680.64957505837</v>
      </c>
      <c r="Y21" s="7">
        <f t="shared" si="0"/>
        <v>15719.966584000038</v>
      </c>
      <c r="Z21" s="7">
        <f t="shared" si="0"/>
        <v>2511.2299999999959</v>
      </c>
      <c r="AA21" s="7">
        <f t="shared" si="0"/>
        <v>-161911.84615905816</v>
      </c>
      <c r="AB21" s="7">
        <f t="shared" si="0"/>
        <v>0</v>
      </c>
      <c r="AC21" s="14">
        <f t="shared" si="0"/>
        <v>-601.87351004879383</v>
      </c>
    </row>
    <row r="22" spans="1:29" x14ac:dyDescent="0.35">
      <c r="A22" s="7" t="s">
        <v>42</v>
      </c>
      <c r="B22" s="7" t="s">
        <v>44</v>
      </c>
      <c r="C22" s="1">
        <v>54.5</v>
      </c>
      <c r="D22" s="7">
        <v>1019395.32</v>
      </c>
      <c r="E22" s="32">
        <v>-71604.649999999994</v>
      </c>
      <c r="F22" s="7">
        <f t="shared" si="1"/>
        <v>947790.66999999993</v>
      </c>
      <c r="G22" s="7">
        <v>354864.89</v>
      </c>
      <c r="H22" s="7">
        <v>38884.85</v>
      </c>
      <c r="I22" s="7">
        <f t="shared" si="2"/>
        <v>554040.92999999993</v>
      </c>
      <c r="J22" s="7">
        <v>0</v>
      </c>
      <c r="K22" s="14">
        <f t="shared" si="3"/>
        <v>17390.654495412844</v>
      </c>
      <c r="L22" s="1">
        <v>56.5</v>
      </c>
      <c r="M22" s="7">
        <v>1059424.46</v>
      </c>
      <c r="N22" s="32">
        <v>-135218.55375383727</v>
      </c>
      <c r="O22" s="7">
        <f t="shared" si="4"/>
        <v>924205.90624616272</v>
      </c>
      <c r="P22" s="7">
        <v>427423.96450799995</v>
      </c>
      <c r="Q22" s="7">
        <v>39715.86</v>
      </c>
      <c r="R22" s="7">
        <f t="shared" si="5"/>
        <v>457066.08173816279</v>
      </c>
      <c r="S22" s="7">
        <v>0</v>
      </c>
      <c r="T22" s="14">
        <f t="shared" si="6"/>
        <v>16357.626659224119</v>
      </c>
      <c r="U22" s="1">
        <f t="shared" si="0"/>
        <v>2</v>
      </c>
      <c r="V22" s="7">
        <f t="shared" si="0"/>
        <v>40029.140000000014</v>
      </c>
      <c r="W22" s="7">
        <f t="shared" si="0"/>
        <v>-63613.90375383728</v>
      </c>
      <c r="X22" s="7">
        <f t="shared" si="0"/>
        <v>-23584.763753837207</v>
      </c>
      <c r="Y22" s="7">
        <f t="shared" si="0"/>
        <v>72559.074507999932</v>
      </c>
      <c r="Z22" s="7">
        <f t="shared" si="0"/>
        <v>831.01000000000204</v>
      </c>
      <c r="AA22" s="7">
        <f t="shared" si="0"/>
        <v>-96974.848261837149</v>
      </c>
      <c r="AB22" s="7">
        <f t="shared" si="0"/>
        <v>0</v>
      </c>
      <c r="AC22" s="14">
        <f t="shared" si="0"/>
        <v>-1033.0278361887249</v>
      </c>
    </row>
    <row r="23" spans="1:29" x14ac:dyDescent="0.35">
      <c r="A23" s="7" t="s">
        <v>42</v>
      </c>
      <c r="B23" s="7" t="s">
        <v>45</v>
      </c>
      <c r="C23" s="1">
        <v>293</v>
      </c>
      <c r="D23" s="7">
        <v>3458482.41</v>
      </c>
      <c r="E23" s="32">
        <v>-242931.68</v>
      </c>
      <c r="F23" s="7">
        <f t="shared" si="1"/>
        <v>3215550.73</v>
      </c>
      <c r="G23" s="7">
        <v>808991.85</v>
      </c>
      <c r="H23" s="7">
        <v>91510.39</v>
      </c>
      <c r="I23" s="7">
        <f t="shared" si="2"/>
        <v>2315048.4899999998</v>
      </c>
      <c r="J23" s="7">
        <v>0</v>
      </c>
      <c r="K23" s="14">
        <f t="shared" si="3"/>
        <v>10974.575870307168</v>
      </c>
      <c r="L23" s="1">
        <v>289.5</v>
      </c>
      <c r="M23" s="7">
        <v>3501463.04</v>
      </c>
      <c r="N23" s="32">
        <v>-446905.64185323269</v>
      </c>
      <c r="O23" s="7">
        <f t="shared" si="4"/>
        <v>3054557.3981467672</v>
      </c>
      <c r="P23" s="7">
        <v>856780.848</v>
      </c>
      <c r="Q23" s="7">
        <v>97879.78</v>
      </c>
      <c r="R23" s="7">
        <f t="shared" si="5"/>
        <v>2099896.7701467671</v>
      </c>
      <c r="S23" s="7">
        <v>0</v>
      </c>
      <c r="T23" s="14">
        <f t="shared" si="6"/>
        <v>10551.148180127002</v>
      </c>
      <c r="U23" s="1">
        <f t="shared" si="0"/>
        <v>-3.5</v>
      </c>
      <c r="V23" s="7">
        <f t="shared" si="0"/>
        <v>42980.629999999888</v>
      </c>
      <c r="W23" s="7">
        <f t="shared" si="0"/>
        <v>-203973.9618532327</v>
      </c>
      <c r="X23" s="7">
        <f t="shared" si="0"/>
        <v>-160993.33185323281</v>
      </c>
      <c r="Y23" s="7">
        <f t="shared" si="0"/>
        <v>47788.998000000021</v>
      </c>
      <c r="Z23" s="7">
        <f t="shared" si="0"/>
        <v>6369.3899999999994</v>
      </c>
      <c r="AA23" s="7">
        <f t="shared" si="0"/>
        <v>-215151.71985323261</v>
      </c>
      <c r="AB23" s="7">
        <f t="shared" si="0"/>
        <v>0</v>
      </c>
      <c r="AC23" s="14">
        <f t="shared" si="0"/>
        <v>-423.42769018016588</v>
      </c>
    </row>
    <row r="24" spans="1:29" x14ac:dyDescent="0.35">
      <c r="A24" s="7" t="s">
        <v>42</v>
      </c>
      <c r="B24" s="7" t="s">
        <v>46</v>
      </c>
      <c r="C24" s="1">
        <v>81.7</v>
      </c>
      <c r="D24" s="7">
        <v>1444981.75</v>
      </c>
      <c r="E24" s="32">
        <v>-101498.81</v>
      </c>
      <c r="F24" s="7">
        <f t="shared" si="1"/>
        <v>1343482.94</v>
      </c>
      <c r="G24" s="7">
        <v>203951.63</v>
      </c>
      <c r="H24" s="7">
        <v>21870.69</v>
      </c>
      <c r="I24" s="7">
        <f t="shared" si="2"/>
        <v>1117660.6200000001</v>
      </c>
      <c r="J24" s="7">
        <v>0</v>
      </c>
      <c r="K24" s="14">
        <f t="shared" si="3"/>
        <v>16444.099632802936</v>
      </c>
      <c r="L24" s="1">
        <v>135.1</v>
      </c>
      <c r="M24" s="7">
        <v>2212963.7200000002</v>
      </c>
      <c r="N24" s="32">
        <v>-282449.35342356708</v>
      </c>
      <c r="O24" s="7">
        <f t="shared" si="4"/>
        <v>1930514.3665764332</v>
      </c>
      <c r="P24" s="7">
        <v>211492.43100000001</v>
      </c>
      <c r="Q24" s="7">
        <v>21870.69</v>
      </c>
      <c r="R24" s="7">
        <f t="shared" si="5"/>
        <v>1697151.2455764331</v>
      </c>
      <c r="S24" s="7">
        <v>0</v>
      </c>
      <c r="T24" s="14">
        <f t="shared" si="6"/>
        <v>14289.521588278558</v>
      </c>
      <c r="U24" s="1">
        <f t="shared" si="0"/>
        <v>53.399999999999991</v>
      </c>
      <c r="V24" s="7">
        <f t="shared" si="0"/>
        <v>767981.9700000002</v>
      </c>
      <c r="W24" s="7">
        <f t="shared" si="0"/>
        <v>-180950.54342356708</v>
      </c>
      <c r="X24" s="7">
        <f t="shared" si="0"/>
        <v>587031.42657643324</v>
      </c>
      <c r="Y24" s="7">
        <f t="shared" si="0"/>
        <v>7540.8010000000068</v>
      </c>
      <c r="Z24" s="7">
        <f t="shared" si="0"/>
        <v>0</v>
      </c>
      <c r="AA24" s="7">
        <f t="shared" si="0"/>
        <v>579490.62557643303</v>
      </c>
      <c r="AB24" s="7">
        <f t="shared" si="0"/>
        <v>0</v>
      </c>
      <c r="AC24" s="14">
        <f t="shared" si="0"/>
        <v>-2154.5780445243781</v>
      </c>
    </row>
    <row r="25" spans="1:29" x14ac:dyDescent="0.35">
      <c r="A25" s="7" t="s">
        <v>42</v>
      </c>
      <c r="B25" s="7" t="s">
        <v>47</v>
      </c>
      <c r="C25" s="1">
        <v>50</v>
      </c>
      <c r="D25" s="7">
        <v>921493.78</v>
      </c>
      <c r="E25" s="32">
        <v>-64727.82</v>
      </c>
      <c r="F25" s="7">
        <f t="shared" si="1"/>
        <v>856765.96000000008</v>
      </c>
      <c r="G25" s="7">
        <v>160987.67000000001</v>
      </c>
      <c r="H25" s="7">
        <v>18469.96</v>
      </c>
      <c r="I25" s="7">
        <f t="shared" si="2"/>
        <v>677308.33000000007</v>
      </c>
      <c r="J25" s="7">
        <v>0</v>
      </c>
      <c r="K25" s="14">
        <f t="shared" si="3"/>
        <v>17135.319200000002</v>
      </c>
      <c r="L25" s="1">
        <v>50</v>
      </c>
      <c r="M25" s="7">
        <v>948339.17</v>
      </c>
      <c r="N25" s="32">
        <v>-121040.29676218201</v>
      </c>
      <c r="O25" s="7">
        <f t="shared" si="4"/>
        <v>827298.87323781801</v>
      </c>
      <c r="P25" s="7">
        <v>188417.20817999999</v>
      </c>
      <c r="Q25" s="7">
        <v>19813.87</v>
      </c>
      <c r="R25" s="7">
        <f t="shared" si="5"/>
        <v>619067.79505781806</v>
      </c>
      <c r="S25" s="7">
        <v>0</v>
      </c>
      <c r="T25" s="14">
        <f t="shared" si="6"/>
        <v>16545.977464756361</v>
      </c>
      <c r="U25" s="1">
        <f t="shared" si="0"/>
        <v>0</v>
      </c>
      <c r="V25" s="7">
        <f t="shared" si="0"/>
        <v>26845.390000000014</v>
      </c>
      <c r="W25" s="7">
        <f t="shared" si="0"/>
        <v>-56312.476762182014</v>
      </c>
      <c r="X25" s="7">
        <f t="shared" si="0"/>
        <v>-29467.086762182065</v>
      </c>
      <c r="Y25" s="7">
        <f t="shared" si="0"/>
        <v>27429.538179999974</v>
      </c>
      <c r="Z25" s="7">
        <f t="shared" si="0"/>
        <v>1343.9099999999999</v>
      </c>
      <c r="AA25" s="7">
        <f t="shared" si="0"/>
        <v>-58240.534942182014</v>
      </c>
      <c r="AB25" s="7">
        <f t="shared" si="0"/>
        <v>0</v>
      </c>
      <c r="AC25" s="14">
        <f t="shared" si="0"/>
        <v>-589.34173524364087</v>
      </c>
    </row>
    <row r="26" spans="1:29" x14ac:dyDescent="0.35">
      <c r="A26" s="7" t="s">
        <v>48</v>
      </c>
      <c r="B26" s="7" t="s">
        <v>49</v>
      </c>
      <c r="C26" s="1">
        <v>2355.8000000000002</v>
      </c>
      <c r="D26" s="7">
        <v>21456563.73</v>
      </c>
      <c r="E26" s="32">
        <v>-1507157.92</v>
      </c>
      <c r="F26" s="7">
        <f t="shared" si="1"/>
        <v>19949405.810000002</v>
      </c>
      <c r="G26" s="7">
        <v>1273920.55</v>
      </c>
      <c r="H26" s="7">
        <v>111128.9</v>
      </c>
      <c r="I26" s="7">
        <f t="shared" si="2"/>
        <v>18564356.360000003</v>
      </c>
      <c r="J26" s="7">
        <v>0</v>
      </c>
      <c r="K26" s="14">
        <f t="shared" si="3"/>
        <v>8468.2085958060961</v>
      </c>
      <c r="L26" s="1">
        <v>2320.3000000000002</v>
      </c>
      <c r="M26" s="7">
        <v>21336209.789999999</v>
      </c>
      <c r="N26" s="32">
        <v>-2723225.2409881717</v>
      </c>
      <c r="O26" s="7">
        <f t="shared" si="4"/>
        <v>18612984.549011827</v>
      </c>
      <c r="P26" s="7">
        <v>1334255.15928</v>
      </c>
      <c r="Q26" s="7">
        <v>109791.27</v>
      </c>
      <c r="R26" s="7">
        <f t="shared" si="5"/>
        <v>17168938.119731829</v>
      </c>
      <c r="S26" s="7">
        <v>0</v>
      </c>
      <c r="T26" s="14">
        <f t="shared" si="6"/>
        <v>8021.800865841411</v>
      </c>
      <c r="U26" s="1">
        <f t="shared" si="0"/>
        <v>-35.5</v>
      </c>
      <c r="V26" s="7">
        <f t="shared" si="0"/>
        <v>-120353.94000000134</v>
      </c>
      <c r="W26" s="7">
        <f t="shared" si="0"/>
        <v>-1216067.3209881717</v>
      </c>
      <c r="X26" s="7">
        <f t="shared" si="0"/>
        <v>-1336421.2609881759</v>
      </c>
      <c r="Y26" s="7">
        <f t="shared" si="0"/>
        <v>60334.609279999975</v>
      </c>
      <c r="Z26" s="7">
        <f t="shared" si="0"/>
        <v>-1337.6299999999901</v>
      </c>
      <c r="AA26" s="7">
        <f t="shared" si="0"/>
        <v>-1395418.2402681746</v>
      </c>
      <c r="AB26" s="7">
        <f t="shared" si="0"/>
        <v>0</v>
      </c>
      <c r="AC26" s="14">
        <f t="shared" si="0"/>
        <v>-446.40772996468513</v>
      </c>
    </row>
    <row r="27" spans="1:29" x14ac:dyDescent="0.35">
      <c r="A27" s="7" t="s">
        <v>48</v>
      </c>
      <c r="B27" s="7" t="s">
        <v>50</v>
      </c>
      <c r="C27" s="1">
        <v>243.2</v>
      </c>
      <c r="D27" s="7">
        <v>3056218.99</v>
      </c>
      <c r="E27" s="32">
        <v>-214675.79</v>
      </c>
      <c r="F27" s="7">
        <f t="shared" si="1"/>
        <v>2841543.2</v>
      </c>
      <c r="G27" s="7">
        <v>448785.42</v>
      </c>
      <c r="H27" s="7">
        <v>17260.25</v>
      </c>
      <c r="I27" s="7">
        <f t="shared" si="2"/>
        <v>2375497.5300000003</v>
      </c>
      <c r="J27" s="7">
        <v>0</v>
      </c>
      <c r="K27" s="14">
        <f t="shared" si="3"/>
        <v>11683.976973684212</v>
      </c>
      <c r="L27" s="1">
        <v>235.8</v>
      </c>
      <c r="M27" s="7">
        <v>3050853.76</v>
      </c>
      <c r="N27" s="32">
        <v>-389392.58882285625</v>
      </c>
      <c r="O27" s="7">
        <f t="shared" si="4"/>
        <v>2661461.1711771437</v>
      </c>
      <c r="P27" s="7">
        <v>461452.98809999996</v>
      </c>
      <c r="Q27" s="7">
        <v>54972.95</v>
      </c>
      <c r="R27" s="7">
        <f t="shared" si="5"/>
        <v>2145035.2330771433</v>
      </c>
      <c r="S27" s="7">
        <v>0</v>
      </c>
      <c r="T27" s="14">
        <f t="shared" si="6"/>
        <v>11286.943049945477</v>
      </c>
      <c r="U27" s="1">
        <f t="shared" si="0"/>
        <v>-7.3999999999999773</v>
      </c>
      <c r="V27" s="7">
        <f t="shared" si="0"/>
        <v>-5365.230000000447</v>
      </c>
      <c r="W27" s="7">
        <f t="shared" si="0"/>
        <v>-174716.79882285625</v>
      </c>
      <c r="X27" s="7">
        <f t="shared" si="0"/>
        <v>-180082.02882285649</v>
      </c>
      <c r="Y27" s="7">
        <f t="shared" si="0"/>
        <v>12667.568099999975</v>
      </c>
      <c r="Z27" s="7">
        <f t="shared" si="0"/>
        <v>37712.699999999997</v>
      </c>
      <c r="AA27" s="7">
        <f t="shared" si="0"/>
        <v>-230462.29692285694</v>
      </c>
      <c r="AB27" s="7">
        <f t="shared" si="0"/>
        <v>0</v>
      </c>
      <c r="AC27" s="14">
        <f t="shared" si="0"/>
        <v>-397.0339237387343</v>
      </c>
    </row>
    <row r="28" spans="1:29" x14ac:dyDescent="0.35">
      <c r="A28" s="7" t="s">
        <v>51</v>
      </c>
      <c r="B28" s="7" t="s">
        <v>52</v>
      </c>
      <c r="C28" s="1">
        <v>31300.799999999999</v>
      </c>
      <c r="D28" s="7">
        <v>279168859.99000001</v>
      </c>
      <c r="E28" s="32">
        <v>-19609456.809999999</v>
      </c>
      <c r="F28" s="7">
        <f t="shared" si="1"/>
        <v>259559403.18000001</v>
      </c>
      <c r="G28" s="7">
        <v>104386599.53</v>
      </c>
      <c r="H28" s="7">
        <v>5296835.68</v>
      </c>
      <c r="I28" s="7">
        <f t="shared" si="2"/>
        <v>149875967.97</v>
      </c>
      <c r="J28" s="7">
        <v>0</v>
      </c>
      <c r="K28" s="14">
        <f t="shared" si="3"/>
        <v>8292.4207426008288</v>
      </c>
      <c r="L28" s="1">
        <v>30736.7</v>
      </c>
      <c r="M28" s="7">
        <v>280181605.94999999</v>
      </c>
      <c r="N28" s="32">
        <v>-35760691.748599544</v>
      </c>
      <c r="O28" s="7">
        <f t="shared" si="4"/>
        <v>244420914.20140046</v>
      </c>
      <c r="P28" s="7">
        <v>102407932.24141499</v>
      </c>
      <c r="Q28" s="7">
        <v>6876301.1399999997</v>
      </c>
      <c r="R28" s="7">
        <f t="shared" si="5"/>
        <v>135136680.81998548</v>
      </c>
      <c r="S28" s="7">
        <v>0</v>
      </c>
      <c r="T28" s="14">
        <f t="shared" si="6"/>
        <v>7952.0870555850324</v>
      </c>
      <c r="U28" s="1">
        <f t="shared" si="0"/>
        <v>-564.09999999999854</v>
      </c>
      <c r="V28" s="7">
        <f t="shared" si="0"/>
        <v>1012745.9599999785</v>
      </c>
      <c r="W28" s="7">
        <f t="shared" si="0"/>
        <v>-16151234.938599546</v>
      </c>
      <c r="X28" s="7">
        <f t="shared" si="0"/>
        <v>-15138488.978599548</v>
      </c>
      <c r="Y28" s="7">
        <f t="shared" si="0"/>
        <v>-1978667.2885850072</v>
      </c>
      <c r="Z28" s="7">
        <f t="shared" si="0"/>
        <v>1579465.46</v>
      </c>
      <c r="AA28" s="7">
        <f t="shared" si="0"/>
        <v>-14739287.15001452</v>
      </c>
      <c r="AB28" s="7">
        <f t="shared" si="0"/>
        <v>0</v>
      </c>
      <c r="AC28" s="14">
        <f t="shared" si="0"/>
        <v>-340.33368701579639</v>
      </c>
    </row>
    <row r="29" spans="1:29" x14ac:dyDescent="0.35">
      <c r="A29" s="7" t="s">
        <v>51</v>
      </c>
      <c r="B29" s="7" t="s">
        <v>51</v>
      </c>
      <c r="C29" s="1">
        <v>30302.400000000001</v>
      </c>
      <c r="D29" s="7">
        <v>274566209.32999998</v>
      </c>
      <c r="E29" s="32">
        <v>-19286156.140000001</v>
      </c>
      <c r="F29" s="7">
        <f t="shared" si="1"/>
        <v>255280053.19</v>
      </c>
      <c r="G29" s="7">
        <v>183520696.13</v>
      </c>
      <c r="H29" s="7">
        <v>11001476.9</v>
      </c>
      <c r="I29" s="7">
        <f t="shared" si="2"/>
        <v>60757880.160000004</v>
      </c>
      <c r="J29" s="7">
        <v>0</v>
      </c>
      <c r="K29" s="14">
        <f t="shared" si="3"/>
        <v>8424.4169831432482</v>
      </c>
      <c r="L29" s="1">
        <v>30410.2</v>
      </c>
      <c r="M29" s="7">
        <v>280003796.11000001</v>
      </c>
      <c r="N29" s="32">
        <v>-35737997.172142439</v>
      </c>
      <c r="O29" s="7">
        <f t="shared" si="4"/>
        <v>244265798.93785757</v>
      </c>
      <c r="P29" s="7">
        <v>184226397.98149276</v>
      </c>
      <c r="Q29" s="7">
        <v>10765860.060000001</v>
      </c>
      <c r="R29" s="7">
        <f t="shared" si="5"/>
        <v>49273540.896364808</v>
      </c>
      <c r="S29" s="7">
        <v>0</v>
      </c>
      <c r="T29" s="14">
        <f t="shared" si="6"/>
        <v>8032.3641060518366</v>
      </c>
      <c r="U29" s="1">
        <f t="shared" si="0"/>
        <v>107.79999999999927</v>
      </c>
      <c r="V29" s="7">
        <f t="shared" si="0"/>
        <v>5437586.780000031</v>
      </c>
      <c r="W29" s="7">
        <f t="shared" si="0"/>
        <v>-16451841.032142438</v>
      </c>
      <c r="X29" s="7">
        <f t="shared" si="0"/>
        <v>-11014254.252142429</v>
      </c>
      <c r="Y29" s="7">
        <f t="shared" si="0"/>
        <v>705701.85149276257</v>
      </c>
      <c r="Z29" s="7">
        <f t="shared" si="0"/>
        <v>-235616.83999999985</v>
      </c>
      <c r="AA29" s="7">
        <f t="shared" si="0"/>
        <v>-11484339.263635196</v>
      </c>
      <c r="AB29" s="7">
        <f t="shared" si="0"/>
        <v>0</v>
      </c>
      <c r="AC29" s="14">
        <f t="shared" si="0"/>
        <v>-392.05287709141157</v>
      </c>
    </row>
    <row r="30" spans="1:29" x14ac:dyDescent="0.35">
      <c r="A30" s="7" t="s">
        <v>53</v>
      </c>
      <c r="B30" s="7" t="s">
        <v>54</v>
      </c>
      <c r="C30" s="1">
        <v>1035.5</v>
      </c>
      <c r="D30" s="7">
        <v>9501599.6699999999</v>
      </c>
      <c r="E30" s="32">
        <v>-667414.01</v>
      </c>
      <c r="F30" s="7">
        <f t="shared" si="1"/>
        <v>8834185.6600000001</v>
      </c>
      <c r="G30" s="7">
        <v>3636348.82</v>
      </c>
      <c r="H30" s="7">
        <v>361687.22</v>
      </c>
      <c r="I30" s="7">
        <f t="shared" si="2"/>
        <v>4836149.62</v>
      </c>
      <c r="J30" s="7">
        <v>0</v>
      </c>
      <c r="K30" s="14">
        <f t="shared" si="3"/>
        <v>8531.3236697247703</v>
      </c>
      <c r="L30" s="1">
        <v>1008.9</v>
      </c>
      <c r="M30" s="7">
        <v>9466525.9900000002</v>
      </c>
      <c r="N30" s="32">
        <v>-1208250.3300338304</v>
      </c>
      <c r="O30" s="7">
        <f t="shared" si="4"/>
        <v>8258275.6599661699</v>
      </c>
      <c r="P30" s="7">
        <v>3729778.6332199997</v>
      </c>
      <c r="Q30" s="7">
        <v>448482.27</v>
      </c>
      <c r="R30" s="7">
        <f t="shared" si="5"/>
        <v>4080014.7567461706</v>
      </c>
      <c r="S30" s="7">
        <v>0</v>
      </c>
      <c r="T30" s="14">
        <f t="shared" si="6"/>
        <v>8185.4253741363564</v>
      </c>
      <c r="U30" s="1">
        <f t="shared" si="0"/>
        <v>-26.600000000000023</v>
      </c>
      <c r="V30" s="7">
        <f t="shared" si="0"/>
        <v>-35073.679999999702</v>
      </c>
      <c r="W30" s="7">
        <f t="shared" si="0"/>
        <v>-540836.32003383036</v>
      </c>
      <c r="X30" s="7">
        <f t="shared" si="0"/>
        <v>-575910.00003383029</v>
      </c>
      <c r="Y30" s="7">
        <f t="shared" si="0"/>
        <v>93429.813219999894</v>
      </c>
      <c r="Z30" s="7">
        <f t="shared" si="0"/>
        <v>86795.050000000047</v>
      </c>
      <c r="AA30" s="7">
        <f t="shared" si="0"/>
        <v>-756134.86325382954</v>
      </c>
      <c r="AB30" s="7">
        <f t="shared" si="0"/>
        <v>0</v>
      </c>
      <c r="AC30" s="14">
        <f t="shared" si="0"/>
        <v>-345.89829558841393</v>
      </c>
    </row>
    <row r="31" spans="1:29" x14ac:dyDescent="0.35">
      <c r="A31" s="7" t="s">
        <v>53</v>
      </c>
      <c r="B31" s="7" t="s">
        <v>55</v>
      </c>
      <c r="C31" s="1">
        <v>1379</v>
      </c>
      <c r="D31" s="7">
        <v>12405734.390000001</v>
      </c>
      <c r="E31" s="32">
        <v>-871407.05</v>
      </c>
      <c r="F31" s="7">
        <f t="shared" si="1"/>
        <v>11534327.34</v>
      </c>
      <c r="G31" s="7">
        <v>4040286.78</v>
      </c>
      <c r="H31" s="7">
        <v>471441.54</v>
      </c>
      <c r="I31" s="7">
        <f t="shared" si="2"/>
        <v>7022599.0200000005</v>
      </c>
      <c r="J31" s="7">
        <v>0</v>
      </c>
      <c r="K31" s="14">
        <f t="shared" si="3"/>
        <v>8364.2692820884695</v>
      </c>
      <c r="L31" s="1">
        <v>1347</v>
      </c>
      <c r="M31" s="7">
        <v>12347477.789999999</v>
      </c>
      <c r="N31" s="32">
        <v>-1575957.6565481853</v>
      </c>
      <c r="O31" s="7">
        <f t="shared" si="4"/>
        <v>10771520.133451814</v>
      </c>
      <c r="P31" s="7">
        <v>4193247.1860229997</v>
      </c>
      <c r="Q31" s="7">
        <v>493364.78</v>
      </c>
      <c r="R31" s="7">
        <f t="shared" si="5"/>
        <v>6084908.1674288139</v>
      </c>
      <c r="S31" s="7">
        <v>0</v>
      </c>
      <c r="T31" s="14">
        <f t="shared" si="6"/>
        <v>7996.6741896449994</v>
      </c>
      <c r="U31" s="1">
        <f t="shared" si="0"/>
        <v>-32</v>
      </c>
      <c r="V31" s="7">
        <f t="shared" si="0"/>
        <v>-58256.60000000149</v>
      </c>
      <c r="W31" s="7">
        <f t="shared" si="0"/>
        <v>-704550.60654818523</v>
      </c>
      <c r="X31" s="7">
        <f t="shared" si="0"/>
        <v>-762807.20654818602</v>
      </c>
      <c r="Y31" s="7">
        <f t="shared" si="0"/>
        <v>152960.4060229999</v>
      </c>
      <c r="Z31" s="7">
        <f t="shared" si="0"/>
        <v>21923.240000000049</v>
      </c>
      <c r="AA31" s="7">
        <f t="shared" si="0"/>
        <v>-937690.85257118661</v>
      </c>
      <c r="AB31" s="7">
        <f t="shared" si="0"/>
        <v>0</v>
      </c>
      <c r="AC31" s="14">
        <f t="shared" si="0"/>
        <v>-367.59509244347009</v>
      </c>
    </row>
    <row r="32" spans="1:29" x14ac:dyDescent="0.35">
      <c r="A32" s="7" t="s">
        <v>56</v>
      </c>
      <c r="B32" s="7" t="s">
        <v>57</v>
      </c>
      <c r="C32" s="1">
        <v>108.7</v>
      </c>
      <c r="D32" s="7">
        <v>1790120.1</v>
      </c>
      <c r="E32" s="32">
        <v>-125742.11</v>
      </c>
      <c r="F32" s="7">
        <f t="shared" si="1"/>
        <v>1664377.99</v>
      </c>
      <c r="G32" s="7">
        <v>346296.35</v>
      </c>
      <c r="H32" s="7">
        <v>35995.53</v>
      </c>
      <c r="I32" s="7">
        <f t="shared" si="2"/>
        <v>1282086.1100000001</v>
      </c>
      <c r="J32" s="7">
        <v>0</v>
      </c>
      <c r="K32" s="14">
        <f t="shared" si="3"/>
        <v>15311.665041398344</v>
      </c>
      <c r="L32" s="1">
        <v>104.5</v>
      </c>
      <c r="M32" s="7">
        <v>1755830.38</v>
      </c>
      <c r="N32" s="32">
        <v>-224103.60869018495</v>
      </c>
      <c r="O32" s="7">
        <f t="shared" si="4"/>
        <v>1531726.7713098149</v>
      </c>
      <c r="P32" s="7">
        <v>343790.20598600002</v>
      </c>
      <c r="Q32" s="7">
        <v>41412.980000000003</v>
      </c>
      <c r="R32" s="7">
        <f t="shared" si="5"/>
        <v>1146523.5853238148</v>
      </c>
      <c r="S32" s="7">
        <v>0</v>
      </c>
      <c r="T32" s="14">
        <f t="shared" si="6"/>
        <v>14657.672452725501</v>
      </c>
      <c r="U32" s="1">
        <f t="shared" si="0"/>
        <v>-4.2000000000000028</v>
      </c>
      <c r="V32" s="7">
        <f t="shared" si="0"/>
        <v>-34289.720000000205</v>
      </c>
      <c r="W32" s="7">
        <f t="shared" si="0"/>
        <v>-98361.498690184948</v>
      </c>
      <c r="X32" s="7">
        <f t="shared" ref="X32:AC63" si="7">O32-F32</f>
        <v>-132651.21869018511</v>
      </c>
      <c r="Y32" s="7">
        <f t="shared" si="7"/>
        <v>-2506.1440139999613</v>
      </c>
      <c r="Z32" s="7">
        <f t="shared" si="7"/>
        <v>5417.4500000000044</v>
      </c>
      <c r="AA32" s="7">
        <f t="shared" si="7"/>
        <v>-135562.52467618533</v>
      </c>
      <c r="AB32" s="7">
        <f t="shared" si="7"/>
        <v>0</v>
      </c>
      <c r="AC32" s="14">
        <f t="shared" si="7"/>
        <v>-653.99258867284334</v>
      </c>
    </row>
    <row r="33" spans="1:29" x14ac:dyDescent="0.35">
      <c r="A33" s="7" t="s">
        <v>56</v>
      </c>
      <c r="B33" s="7" t="s">
        <v>56</v>
      </c>
      <c r="C33" s="1">
        <v>185.5</v>
      </c>
      <c r="D33" s="7">
        <v>2735243.53</v>
      </c>
      <c r="E33" s="32">
        <v>-192129.74</v>
      </c>
      <c r="F33" s="7">
        <f t="shared" si="1"/>
        <v>2543113.79</v>
      </c>
      <c r="G33" s="7">
        <v>566332.72</v>
      </c>
      <c r="H33" s="7">
        <v>62406.34</v>
      </c>
      <c r="I33" s="7">
        <f t="shared" si="2"/>
        <v>1914374.73</v>
      </c>
      <c r="J33" s="7">
        <v>0</v>
      </c>
      <c r="K33" s="14">
        <f t="shared" si="3"/>
        <v>13709.508301886794</v>
      </c>
      <c r="L33" s="1">
        <v>175</v>
      </c>
      <c r="M33" s="7">
        <v>2697077.98</v>
      </c>
      <c r="N33" s="32">
        <v>-344238.78019289911</v>
      </c>
      <c r="O33" s="7">
        <f t="shared" si="4"/>
        <v>2352839.1998071009</v>
      </c>
      <c r="P33" s="7">
        <v>523995.48836600001</v>
      </c>
      <c r="Q33" s="7">
        <v>29533.71</v>
      </c>
      <c r="R33" s="7">
        <f t="shared" si="5"/>
        <v>1799310.0014411011</v>
      </c>
      <c r="S33" s="7">
        <v>0</v>
      </c>
      <c r="T33" s="14">
        <f t="shared" si="6"/>
        <v>13444.795427469147</v>
      </c>
      <c r="U33" s="1">
        <f t="shared" ref="U33:AC64" si="8">L33-C33</f>
        <v>-10.5</v>
      </c>
      <c r="V33" s="7">
        <f t="shared" si="8"/>
        <v>-38165.549999999814</v>
      </c>
      <c r="W33" s="7">
        <f t="shared" si="8"/>
        <v>-152109.04019289912</v>
      </c>
      <c r="X33" s="7">
        <f t="shared" si="7"/>
        <v>-190274.59019289911</v>
      </c>
      <c r="Y33" s="7">
        <f t="shared" si="7"/>
        <v>-42337.231633999967</v>
      </c>
      <c r="Z33" s="7">
        <f t="shared" si="7"/>
        <v>-32872.629999999997</v>
      </c>
      <c r="AA33" s="7">
        <f t="shared" si="7"/>
        <v>-115064.7285588989</v>
      </c>
      <c r="AB33" s="7">
        <f t="shared" si="7"/>
        <v>0</v>
      </c>
      <c r="AC33" s="14">
        <f t="shared" si="7"/>
        <v>-264.71287441764616</v>
      </c>
    </row>
    <row r="34" spans="1:29" x14ac:dyDescent="0.35">
      <c r="A34" s="7" t="s">
        <v>58</v>
      </c>
      <c r="B34" s="7" t="s">
        <v>58</v>
      </c>
      <c r="C34" s="1">
        <v>752.5</v>
      </c>
      <c r="D34" s="7">
        <v>7382071.0899999999</v>
      </c>
      <c r="E34" s="32">
        <v>-518533.49</v>
      </c>
      <c r="F34" s="7">
        <f t="shared" si="1"/>
        <v>6863537.5999999996</v>
      </c>
      <c r="G34" s="7">
        <v>4544789.53</v>
      </c>
      <c r="H34" s="7">
        <v>343292.81</v>
      </c>
      <c r="I34" s="7">
        <f t="shared" si="2"/>
        <v>1975455.2599999993</v>
      </c>
      <c r="J34" s="7">
        <v>0</v>
      </c>
      <c r="K34" s="14">
        <f t="shared" si="3"/>
        <v>9120.9801993355468</v>
      </c>
      <c r="L34" s="1">
        <v>718.2</v>
      </c>
      <c r="M34" s="7">
        <v>7261673.3600000003</v>
      </c>
      <c r="N34" s="32">
        <v>-926836.22725868353</v>
      </c>
      <c r="O34" s="7">
        <f t="shared" si="4"/>
        <v>6334837.1327413172</v>
      </c>
      <c r="P34" s="7">
        <v>4366050.0013199998</v>
      </c>
      <c r="Q34" s="7">
        <v>341802.92</v>
      </c>
      <c r="R34" s="7">
        <f t="shared" si="5"/>
        <v>1626984.2114213174</v>
      </c>
      <c r="S34" s="7">
        <v>0</v>
      </c>
      <c r="T34" s="14">
        <f t="shared" si="6"/>
        <v>8820.4359965766034</v>
      </c>
      <c r="U34" s="1">
        <f t="shared" si="8"/>
        <v>-34.299999999999955</v>
      </c>
      <c r="V34" s="7">
        <f t="shared" si="8"/>
        <v>-120397.72999999952</v>
      </c>
      <c r="W34" s="7">
        <f t="shared" si="8"/>
        <v>-408302.73725868354</v>
      </c>
      <c r="X34" s="7">
        <f t="shared" si="7"/>
        <v>-528700.46725868247</v>
      </c>
      <c r="Y34" s="7">
        <f t="shared" si="7"/>
        <v>-178739.52868000045</v>
      </c>
      <c r="Z34" s="7">
        <f t="shared" si="7"/>
        <v>-1489.890000000014</v>
      </c>
      <c r="AA34" s="7">
        <f t="shared" si="7"/>
        <v>-348471.04857868189</v>
      </c>
      <c r="AB34" s="7">
        <f t="shared" si="7"/>
        <v>0</v>
      </c>
      <c r="AC34" s="14">
        <f t="shared" si="7"/>
        <v>-300.54420275894336</v>
      </c>
    </row>
    <row r="35" spans="1:29" x14ac:dyDescent="0.35">
      <c r="A35" s="7" t="s">
        <v>59</v>
      </c>
      <c r="B35" s="7" t="s">
        <v>60</v>
      </c>
      <c r="C35" s="1">
        <v>1105.5</v>
      </c>
      <c r="D35" s="7">
        <v>9973407.8599999994</v>
      </c>
      <c r="E35" s="32">
        <v>-700554.89</v>
      </c>
      <c r="F35" s="7">
        <f t="shared" si="1"/>
        <v>9272852.9699999988</v>
      </c>
      <c r="G35" s="7">
        <v>555107.18000000005</v>
      </c>
      <c r="H35" s="7">
        <v>143053.59</v>
      </c>
      <c r="I35" s="7">
        <f t="shared" si="2"/>
        <v>8574692.1999999993</v>
      </c>
      <c r="J35" s="7">
        <v>0</v>
      </c>
      <c r="K35" s="14">
        <f t="shared" si="3"/>
        <v>8387.9267028493887</v>
      </c>
      <c r="L35" s="1">
        <v>1063.5</v>
      </c>
      <c r="M35" s="7">
        <v>9696836.0899999999</v>
      </c>
      <c r="N35" s="32">
        <v>-1237645.7232994358</v>
      </c>
      <c r="O35" s="7">
        <f t="shared" si="4"/>
        <v>8459190.3667005636</v>
      </c>
      <c r="P35" s="7">
        <v>582494.2550280001</v>
      </c>
      <c r="Q35" s="7">
        <v>75471.23</v>
      </c>
      <c r="R35" s="7">
        <f t="shared" si="5"/>
        <v>7801224.881672563</v>
      </c>
      <c r="S35" s="7">
        <v>0</v>
      </c>
      <c r="T35" s="14">
        <f t="shared" si="6"/>
        <v>7954.1047171608498</v>
      </c>
      <c r="U35" s="1">
        <f t="shared" si="8"/>
        <v>-42</v>
      </c>
      <c r="V35" s="7">
        <f t="shared" si="8"/>
        <v>-276571.76999999955</v>
      </c>
      <c r="W35" s="7">
        <f t="shared" si="8"/>
        <v>-537090.83329943579</v>
      </c>
      <c r="X35" s="7">
        <f t="shared" si="7"/>
        <v>-813662.60329943523</v>
      </c>
      <c r="Y35" s="7">
        <f t="shared" si="7"/>
        <v>27387.07502800005</v>
      </c>
      <c r="Z35" s="7">
        <f t="shared" si="7"/>
        <v>-67582.36</v>
      </c>
      <c r="AA35" s="7">
        <f t="shared" si="7"/>
        <v>-773467.31832743622</v>
      </c>
      <c r="AB35" s="7">
        <f t="shared" si="7"/>
        <v>0</v>
      </c>
      <c r="AC35" s="14">
        <f t="shared" si="7"/>
        <v>-433.82198568853892</v>
      </c>
    </row>
    <row r="36" spans="1:29" x14ac:dyDescent="0.35">
      <c r="A36" s="7" t="s">
        <v>59</v>
      </c>
      <c r="B36" s="7" t="s">
        <v>61</v>
      </c>
      <c r="C36" s="1">
        <v>361.1</v>
      </c>
      <c r="D36" s="7">
        <v>3979610.26</v>
      </c>
      <c r="E36" s="32">
        <v>-279536.89</v>
      </c>
      <c r="F36" s="7">
        <f t="shared" si="1"/>
        <v>3700073.3699999996</v>
      </c>
      <c r="G36" s="7">
        <v>239226.59</v>
      </c>
      <c r="H36" s="7">
        <v>48872.87</v>
      </c>
      <c r="I36" s="7">
        <f t="shared" si="2"/>
        <v>3411973.9099999997</v>
      </c>
      <c r="J36" s="7">
        <v>0</v>
      </c>
      <c r="K36" s="14">
        <f t="shared" si="3"/>
        <v>10246.672306840208</v>
      </c>
      <c r="L36" s="1">
        <v>352.8</v>
      </c>
      <c r="M36" s="7">
        <v>4008345.66</v>
      </c>
      <c r="N36" s="32">
        <v>-511601.08488591091</v>
      </c>
      <c r="O36" s="7">
        <f t="shared" si="4"/>
        <v>3496744.5751140891</v>
      </c>
      <c r="P36" s="7">
        <v>247151.89799999999</v>
      </c>
      <c r="Q36" s="7">
        <v>54708.38</v>
      </c>
      <c r="R36" s="7">
        <f t="shared" si="5"/>
        <v>3194884.2971140891</v>
      </c>
      <c r="S36" s="7">
        <v>0</v>
      </c>
      <c r="T36" s="14">
        <f t="shared" si="6"/>
        <v>9911.4075258335852</v>
      </c>
      <c r="U36" s="1">
        <f t="shared" si="8"/>
        <v>-8.3000000000000114</v>
      </c>
      <c r="V36" s="7">
        <f t="shared" si="8"/>
        <v>28735.400000000373</v>
      </c>
      <c r="W36" s="7">
        <f t="shared" si="8"/>
        <v>-232064.1948859109</v>
      </c>
      <c r="X36" s="7">
        <f t="shared" si="7"/>
        <v>-203328.79488591058</v>
      </c>
      <c r="Y36" s="7">
        <f t="shared" si="7"/>
        <v>7925.30799999999</v>
      </c>
      <c r="Z36" s="7">
        <f t="shared" si="7"/>
        <v>5835.5099999999948</v>
      </c>
      <c r="AA36" s="7">
        <f t="shared" si="7"/>
        <v>-217089.61288591055</v>
      </c>
      <c r="AB36" s="7">
        <f t="shared" si="7"/>
        <v>0</v>
      </c>
      <c r="AC36" s="14">
        <f t="shared" si="7"/>
        <v>-335.2647810066228</v>
      </c>
    </row>
    <row r="37" spans="1:29" x14ac:dyDescent="0.35">
      <c r="A37" s="7" t="s">
        <v>59</v>
      </c>
      <c r="B37" s="7" t="s">
        <v>62</v>
      </c>
      <c r="C37" s="1">
        <v>182.6</v>
      </c>
      <c r="D37" s="7">
        <v>2799898.25</v>
      </c>
      <c r="E37" s="32">
        <v>-196671.23</v>
      </c>
      <c r="F37" s="7">
        <f t="shared" si="1"/>
        <v>2603227.02</v>
      </c>
      <c r="G37" s="7">
        <v>541215.06000000006</v>
      </c>
      <c r="H37" s="7">
        <v>112997.43</v>
      </c>
      <c r="I37" s="7">
        <f t="shared" si="2"/>
        <v>1949014.53</v>
      </c>
      <c r="J37" s="7">
        <v>0</v>
      </c>
      <c r="K37" s="14">
        <f t="shared" si="3"/>
        <v>14256.445892661555</v>
      </c>
      <c r="L37" s="1">
        <v>174.3</v>
      </c>
      <c r="M37" s="7">
        <v>2770744.42</v>
      </c>
      <c r="N37" s="32">
        <v>-353641.1206646245</v>
      </c>
      <c r="O37" s="7">
        <f t="shared" si="4"/>
        <v>2417103.2993353754</v>
      </c>
      <c r="P37" s="7">
        <v>554678.556124</v>
      </c>
      <c r="Q37" s="7">
        <v>118113.1</v>
      </c>
      <c r="R37" s="7">
        <f t="shared" si="5"/>
        <v>1744311.6432113755</v>
      </c>
      <c r="S37" s="7">
        <v>0</v>
      </c>
      <c r="T37" s="14">
        <f t="shared" si="6"/>
        <v>13867.488808579319</v>
      </c>
      <c r="U37" s="1">
        <f t="shared" si="8"/>
        <v>-8.2999999999999829</v>
      </c>
      <c r="V37" s="7">
        <f t="shared" si="8"/>
        <v>-29153.830000000075</v>
      </c>
      <c r="W37" s="7">
        <f t="shared" si="8"/>
        <v>-156969.89066462449</v>
      </c>
      <c r="X37" s="7">
        <f t="shared" si="7"/>
        <v>-186123.72066462459</v>
      </c>
      <c r="Y37" s="7">
        <f t="shared" si="7"/>
        <v>13463.496123999939</v>
      </c>
      <c r="Z37" s="7">
        <f t="shared" si="7"/>
        <v>5115.6700000000128</v>
      </c>
      <c r="AA37" s="7">
        <f t="shared" si="7"/>
        <v>-204702.88678862457</v>
      </c>
      <c r="AB37" s="7">
        <f t="shared" si="7"/>
        <v>0</v>
      </c>
      <c r="AC37" s="14">
        <f t="shared" si="7"/>
        <v>-388.95708408223618</v>
      </c>
    </row>
    <row r="38" spans="1:29" x14ac:dyDescent="0.35">
      <c r="A38" s="7" t="s">
        <v>63</v>
      </c>
      <c r="B38" s="7" t="s">
        <v>64</v>
      </c>
      <c r="C38" s="1">
        <v>225.1</v>
      </c>
      <c r="D38" s="7">
        <v>3137560.43</v>
      </c>
      <c r="E38" s="32">
        <v>-220389.39</v>
      </c>
      <c r="F38" s="7">
        <f t="shared" si="1"/>
        <v>2917171.04</v>
      </c>
      <c r="G38" s="7">
        <v>945836.69</v>
      </c>
      <c r="H38" s="7">
        <v>8167.2</v>
      </c>
      <c r="I38" s="7">
        <f t="shared" si="2"/>
        <v>1963167.1500000001</v>
      </c>
      <c r="J38" s="7">
        <v>0</v>
      </c>
      <c r="K38" s="14">
        <f t="shared" si="3"/>
        <v>12959.444868947136</v>
      </c>
      <c r="L38" s="1">
        <v>218.7</v>
      </c>
      <c r="M38" s="7">
        <v>3184958.09</v>
      </c>
      <c r="N38" s="32">
        <v>-406508.85736240586</v>
      </c>
      <c r="O38" s="7">
        <f t="shared" si="4"/>
        <v>2778449.232637594</v>
      </c>
      <c r="P38" s="7">
        <v>929504.43476000021</v>
      </c>
      <c r="Q38" s="7">
        <v>88757.43</v>
      </c>
      <c r="R38" s="7">
        <f t="shared" si="5"/>
        <v>1760187.367877594</v>
      </c>
      <c r="S38" s="7">
        <v>0</v>
      </c>
      <c r="T38" s="14">
        <f t="shared" si="6"/>
        <v>12704.386066015519</v>
      </c>
      <c r="U38" s="1">
        <f t="shared" si="8"/>
        <v>-6.4000000000000057</v>
      </c>
      <c r="V38" s="7">
        <f t="shared" si="8"/>
        <v>47397.659999999683</v>
      </c>
      <c r="W38" s="7">
        <f t="shared" si="8"/>
        <v>-186119.46736240585</v>
      </c>
      <c r="X38" s="7">
        <f t="shared" si="7"/>
        <v>-138721.80736240605</v>
      </c>
      <c r="Y38" s="7">
        <f t="shared" si="7"/>
        <v>-16332.255239999737</v>
      </c>
      <c r="Z38" s="7">
        <f t="shared" si="7"/>
        <v>80590.23</v>
      </c>
      <c r="AA38" s="7">
        <f t="shared" si="7"/>
        <v>-202979.78212240618</v>
      </c>
      <c r="AB38" s="7">
        <f t="shared" si="7"/>
        <v>0</v>
      </c>
      <c r="AC38" s="14">
        <f t="shared" si="7"/>
        <v>-255.05880293161681</v>
      </c>
    </row>
    <row r="39" spans="1:29" x14ac:dyDescent="0.35">
      <c r="A39" s="7" t="s">
        <v>63</v>
      </c>
      <c r="B39" s="7" t="s">
        <v>65</v>
      </c>
      <c r="C39" s="1">
        <v>278.89999999999998</v>
      </c>
      <c r="D39" s="7">
        <v>3499721.5</v>
      </c>
      <c r="E39" s="32">
        <v>-245828.41</v>
      </c>
      <c r="F39" s="7">
        <f t="shared" si="1"/>
        <v>3253893.09</v>
      </c>
      <c r="G39" s="7">
        <v>1832368.58</v>
      </c>
      <c r="H39" s="7">
        <v>122554.4</v>
      </c>
      <c r="I39" s="7">
        <f t="shared" si="2"/>
        <v>1298970.1099999999</v>
      </c>
      <c r="J39" s="7">
        <v>0</v>
      </c>
      <c r="K39" s="14">
        <f t="shared" si="3"/>
        <v>11666.880925062747</v>
      </c>
      <c r="L39" s="1">
        <v>275.89999999999998</v>
      </c>
      <c r="M39" s="7">
        <v>3566182.55</v>
      </c>
      <c r="N39" s="32">
        <v>-455166.05009589024</v>
      </c>
      <c r="O39" s="7">
        <f t="shared" si="4"/>
        <v>3111016.4999041096</v>
      </c>
      <c r="P39" s="7">
        <v>1815678.774</v>
      </c>
      <c r="Q39" s="7">
        <v>113076.7</v>
      </c>
      <c r="R39" s="7">
        <f t="shared" si="5"/>
        <v>1182261.0259041097</v>
      </c>
      <c r="S39" s="7">
        <v>0</v>
      </c>
      <c r="T39" s="14">
        <f t="shared" si="6"/>
        <v>11275.884378050416</v>
      </c>
      <c r="U39" s="1">
        <f t="shared" si="8"/>
        <v>-3</v>
      </c>
      <c r="V39" s="7">
        <f t="shared" si="8"/>
        <v>66461.049999999814</v>
      </c>
      <c r="W39" s="7">
        <f t="shared" si="8"/>
        <v>-209337.64009589024</v>
      </c>
      <c r="X39" s="7">
        <f t="shared" si="7"/>
        <v>-142876.59009589022</v>
      </c>
      <c r="Y39" s="7">
        <f t="shared" si="7"/>
        <v>-16689.806000000099</v>
      </c>
      <c r="Z39" s="7">
        <f t="shared" si="7"/>
        <v>-9477.6999999999971</v>
      </c>
      <c r="AA39" s="7">
        <f t="shared" si="7"/>
        <v>-116709.08409589017</v>
      </c>
      <c r="AB39" s="7">
        <f t="shared" si="7"/>
        <v>0</v>
      </c>
      <c r="AC39" s="14">
        <f t="shared" si="7"/>
        <v>-390.99654701233158</v>
      </c>
    </row>
    <row r="40" spans="1:29" x14ac:dyDescent="0.35">
      <c r="A40" s="7" t="s">
        <v>66</v>
      </c>
      <c r="B40" s="7" t="s">
        <v>66</v>
      </c>
      <c r="C40" s="1">
        <v>458.7</v>
      </c>
      <c r="D40" s="7">
        <v>4649477</v>
      </c>
      <c r="E40" s="32">
        <v>-326589.86</v>
      </c>
      <c r="F40" s="7">
        <f t="shared" si="1"/>
        <v>4322887.1399999997</v>
      </c>
      <c r="G40" s="7">
        <v>809453.4</v>
      </c>
      <c r="H40" s="7">
        <v>75951.48</v>
      </c>
      <c r="I40" s="7">
        <f t="shared" si="2"/>
        <v>3437482.26</v>
      </c>
      <c r="J40" s="7">
        <v>0</v>
      </c>
      <c r="K40" s="14">
        <f t="shared" si="3"/>
        <v>9424.2143884892084</v>
      </c>
      <c r="L40" s="1">
        <v>448.8</v>
      </c>
      <c r="M40" s="7">
        <v>4622848.63</v>
      </c>
      <c r="N40" s="32">
        <v>-590032.54084912105</v>
      </c>
      <c r="O40" s="7">
        <f t="shared" si="4"/>
        <v>4032816.0891508786</v>
      </c>
      <c r="P40" s="7">
        <v>814313.96272200008</v>
      </c>
      <c r="Q40" s="7">
        <v>91035.53</v>
      </c>
      <c r="R40" s="7">
        <f t="shared" si="5"/>
        <v>3127466.5964288786</v>
      </c>
      <c r="S40" s="7">
        <v>0</v>
      </c>
      <c r="T40" s="14">
        <f t="shared" si="6"/>
        <v>8985.7755997122968</v>
      </c>
      <c r="U40" s="1">
        <f t="shared" si="8"/>
        <v>-9.8999999999999773</v>
      </c>
      <c r="V40" s="7">
        <f t="shared" si="8"/>
        <v>-26628.370000000112</v>
      </c>
      <c r="W40" s="7">
        <f t="shared" si="8"/>
        <v>-263442.68084912107</v>
      </c>
      <c r="X40" s="7">
        <f t="shared" si="7"/>
        <v>-290071.05084912106</v>
      </c>
      <c r="Y40" s="7">
        <f t="shared" si="7"/>
        <v>4860.5627220000606</v>
      </c>
      <c r="Z40" s="7">
        <f t="shared" si="7"/>
        <v>15084.050000000003</v>
      </c>
      <c r="AA40" s="7">
        <f t="shared" si="7"/>
        <v>-310015.66357112117</v>
      </c>
      <c r="AB40" s="7">
        <f t="shared" si="7"/>
        <v>0</v>
      </c>
      <c r="AC40" s="14">
        <f t="shared" si="7"/>
        <v>-438.43878877691168</v>
      </c>
    </row>
    <row r="41" spans="1:29" x14ac:dyDescent="0.35">
      <c r="A41" s="7" t="s">
        <v>67</v>
      </c>
      <c r="B41" s="7" t="s">
        <v>68</v>
      </c>
      <c r="C41" s="1">
        <v>373.5</v>
      </c>
      <c r="D41" s="7">
        <v>4238088.55</v>
      </c>
      <c r="E41" s="32">
        <v>-297693</v>
      </c>
      <c r="F41" s="7">
        <f t="shared" si="1"/>
        <v>3940395.55</v>
      </c>
      <c r="G41" s="7">
        <v>2436009.34</v>
      </c>
      <c r="H41" s="7">
        <v>346100.51</v>
      </c>
      <c r="I41" s="7">
        <f t="shared" si="2"/>
        <v>1158285.7</v>
      </c>
      <c r="J41" s="7">
        <v>0</v>
      </c>
      <c r="K41" s="14">
        <f t="shared" si="3"/>
        <v>10549.921151271754</v>
      </c>
      <c r="L41" s="1">
        <v>358.6</v>
      </c>
      <c r="M41" s="7">
        <v>4191227</v>
      </c>
      <c r="N41" s="32">
        <v>-534942.95704106556</v>
      </c>
      <c r="O41" s="7">
        <f t="shared" si="4"/>
        <v>3656284.0429589343</v>
      </c>
      <c r="P41" s="7">
        <v>2500126.7506200001</v>
      </c>
      <c r="Q41" s="7">
        <v>355524.91</v>
      </c>
      <c r="R41" s="7">
        <f t="shared" si="5"/>
        <v>800632.38233893435</v>
      </c>
      <c r="S41" s="7">
        <v>0</v>
      </c>
      <c r="T41" s="14">
        <f t="shared" si="6"/>
        <v>10195.995658000375</v>
      </c>
      <c r="U41" s="1">
        <f t="shared" si="8"/>
        <v>-14.899999999999977</v>
      </c>
      <c r="V41" s="7">
        <f t="shared" si="8"/>
        <v>-46861.549999999814</v>
      </c>
      <c r="W41" s="7">
        <f t="shared" si="8"/>
        <v>-237249.95704106556</v>
      </c>
      <c r="X41" s="7">
        <f t="shared" si="7"/>
        <v>-284111.50704106549</v>
      </c>
      <c r="Y41" s="7">
        <f t="shared" si="7"/>
        <v>64117.410620000213</v>
      </c>
      <c r="Z41" s="7">
        <f t="shared" si="7"/>
        <v>9424.3999999999651</v>
      </c>
      <c r="AA41" s="7">
        <f t="shared" si="7"/>
        <v>-357653.31766106561</v>
      </c>
      <c r="AB41" s="7">
        <f t="shared" si="7"/>
        <v>0</v>
      </c>
      <c r="AC41" s="14">
        <f t="shared" si="7"/>
        <v>-353.92549327137931</v>
      </c>
    </row>
    <row r="42" spans="1:29" x14ac:dyDescent="0.35">
      <c r="A42" s="7" t="s">
        <v>69</v>
      </c>
      <c r="B42" s="7" t="s">
        <v>69</v>
      </c>
      <c r="C42" s="1">
        <v>4808.8</v>
      </c>
      <c r="D42" s="7">
        <v>42731344.990000002</v>
      </c>
      <c r="E42" s="32">
        <v>-3001547.03</v>
      </c>
      <c r="F42" s="7">
        <f t="shared" si="1"/>
        <v>39729797.960000001</v>
      </c>
      <c r="G42" s="7">
        <v>8695650.3599999994</v>
      </c>
      <c r="H42" s="7">
        <v>1307780.55</v>
      </c>
      <c r="I42" s="7">
        <f t="shared" si="2"/>
        <v>29726367.050000001</v>
      </c>
      <c r="J42" s="7">
        <v>0</v>
      </c>
      <c r="K42" s="14">
        <f t="shared" si="3"/>
        <v>8261.8944352021299</v>
      </c>
      <c r="L42" s="1">
        <v>4731.3</v>
      </c>
      <c r="M42" s="7">
        <v>42793495.960000001</v>
      </c>
      <c r="N42" s="32">
        <v>-5461903.9414871335</v>
      </c>
      <c r="O42" s="7">
        <f t="shared" si="4"/>
        <v>37331592.018512867</v>
      </c>
      <c r="P42" s="7">
        <v>8746300.2935039997</v>
      </c>
      <c r="Q42" s="7">
        <v>1345575.4</v>
      </c>
      <c r="R42" s="7">
        <f t="shared" si="5"/>
        <v>27239716.325008869</v>
      </c>
      <c r="S42" s="7">
        <v>0</v>
      </c>
      <c r="T42" s="14">
        <f t="shared" si="6"/>
        <v>7890.3455748975684</v>
      </c>
      <c r="U42" s="1">
        <f t="shared" si="8"/>
        <v>-77.5</v>
      </c>
      <c r="V42" s="7">
        <f t="shared" si="8"/>
        <v>62150.969999998808</v>
      </c>
      <c r="W42" s="7">
        <f t="shared" si="8"/>
        <v>-2460356.9114871337</v>
      </c>
      <c r="X42" s="7">
        <f t="shared" si="7"/>
        <v>-2398205.9414871335</v>
      </c>
      <c r="Y42" s="7">
        <f t="shared" si="7"/>
        <v>50649.933504000306</v>
      </c>
      <c r="Z42" s="7">
        <f t="shared" si="7"/>
        <v>37794.84999999986</v>
      </c>
      <c r="AA42" s="7">
        <f t="shared" si="7"/>
        <v>-2486650.7249911316</v>
      </c>
      <c r="AB42" s="7">
        <f t="shared" si="7"/>
        <v>0</v>
      </c>
      <c r="AC42" s="14">
        <f t="shared" si="7"/>
        <v>-371.54886030456146</v>
      </c>
    </row>
    <row r="43" spans="1:29" x14ac:dyDescent="0.35">
      <c r="A43" s="7" t="s">
        <v>70</v>
      </c>
      <c r="B43" s="7" t="s">
        <v>70</v>
      </c>
      <c r="C43" s="1">
        <v>91185.2</v>
      </c>
      <c r="D43" s="7">
        <v>857142930.63999999</v>
      </c>
      <c r="E43" s="32">
        <v>-60207672.43</v>
      </c>
      <c r="F43" s="7">
        <f t="shared" si="1"/>
        <v>796935258.21000004</v>
      </c>
      <c r="G43" s="7">
        <v>529265048.87</v>
      </c>
      <c r="H43" s="7">
        <v>28365225.140000001</v>
      </c>
      <c r="I43" s="7">
        <f t="shared" si="2"/>
        <v>239304984.20000005</v>
      </c>
      <c r="J43" s="7">
        <v>0</v>
      </c>
      <c r="K43" s="14">
        <f t="shared" si="3"/>
        <v>8739.7434913779871</v>
      </c>
      <c r="L43" s="1">
        <v>89785.2</v>
      </c>
      <c r="M43" s="7">
        <v>859726682.28999996</v>
      </c>
      <c r="N43" s="32">
        <v>-109730332.82886307</v>
      </c>
      <c r="O43" s="7">
        <f t="shared" si="4"/>
        <v>749996349.46113694</v>
      </c>
      <c r="P43" s="7">
        <v>538698569.71062708</v>
      </c>
      <c r="Q43" s="7">
        <v>28470332.879999999</v>
      </c>
      <c r="R43" s="7">
        <f t="shared" si="5"/>
        <v>182827446.87050986</v>
      </c>
      <c r="S43" s="7">
        <v>0</v>
      </c>
      <c r="T43" s="14">
        <f t="shared" si="6"/>
        <v>8353.2291453506477</v>
      </c>
      <c r="U43" s="1">
        <f t="shared" si="8"/>
        <v>-1400</v>
      </c>
      <c r="V43" s="7">
        <f t="shared" si="8"/>
        <v>2583751.6499999762</v>
      </c>
      <c r="W43" s="7">
        <f t="shared" si="8"/>
        <v>-49522660.39886307</v>
      </c>
      <c r="X43" s="7">
        <f t="shared" si="7"/>
        <v>-46938908.748863101</v>
      </c>
      <c r="Y43" s="7">
        <f t="shared" si="7"/>
        <v>9433520.8406270742</v>
      </c>
      <c r="Z43" s="7">
        <f t="shared" si="7"/>
        <v>105107.73999999836</v>
      </c>
      <c r="AA43" s="7">
        <f t="shared" si="7"/>
        <v>-56477537.329490185</v>
      </c>
      <c r="AB43" s="7">
        <f t="shared" si="7"/>
        <v>0</v>
      </c>
      <c r="AC43" s="14">
        <f t="shared" si="7"/>
        <v>-386.51434602733934</v>
      </c>
    </row>
    <row r="44" spans="1:29" x14ac:dyDescent="0.35">
      <c r="A44" s="7" t="s">
        <v>71</v>
      </c>
      <c r="B44" s="7" t="s">
        <v>71</v>
      </c>
      <c r="C44" s="1">
        <v>239.3</v>
      </c>
      <c r="D44" s="7">
        <v>3311285.07</v>
      </c>
      <c r="E44" s="32">
        <v>-232592.21</v>
      </c>
      <c r="F44" s="7">
        <f t="shared" si="1"/>
        <v>3078692.86</v>
      </c>
      <c r="G44" s="7">
        <v>1951427.33</v>
      </c>
      <c r="H44" s="7">
        <v>108003.02</v>
      </c>
      <c r="I44" s="7">
        <f t="shared" si="2"/>
        <v>1019262.5099999998</v>
      </c>
      <c r="J44" s="7">
        <v>0</v>
      </c>
      <c r="K44" s="14">
        <f t="shared" si="3"/>
        <v>12865.411032177182</v>
      </c>
      <c r="L44" s="1">
        <v>228</v>
      </c>
      <c r="M44" s="7">
        <v>3306838.52</v>
      </c>
      <c r="N44" s="32">
        <v>-422064.94096981647</v>
      </c>
      <c r="O44" s="7">
        <f t="shared" si="4"/>
        <v>2884773.5790301836</v>
      </c>
      <c r="P44" s="7">
        <v>1829056.4801479999</v>
      </c>
      <c r="Q44" s="7">
        <v>128128.93</v>
      </c>
      <c r="R44" s="7">
        <f t="shared" si="5"/>
        <v>927588.16888218373</v>
      </c>
      <c r="S44" s="7">
        <v>0</v>
      </c>
      <c r="T44" s="14">
        <f t="shared" si="6"/>
        <v>12652.515697500805</v>
      </c>
      <c r="U44" s="1">
        <f t="shared" si="8"/>
        <v>-11.300000000000011</v>
      </c>
      <c r="V44" s="7">
        <f t="shared" si="8"/>
        <v>-4446.5499999998137</v>
      </c>
      <c r="W44" s="7">
        <f t="shared" si="8"/>
        <v>-189472.73096981648</v>
      </c>
      <c r="X44" s="7">
        <f t="shared" si="7"/>
        <v>-193919.28096981626</v>
      </c>
      <c r="Y44" s="7">
        <f t="shared" si="7"/>
        <v>-122370.84985200013</v>
      </c>
      <c r="Z44" s="7">
        <f t="shared" si="7"/>
        <v>20125.909999999989</v>
      </c>
      <c r="AA44" s="7">
        <f t="shared" si="7"/>
        <v>-91674.341117816046</v>
      </c>
      <c r="AB44" s="7">
        <f t="shared" si="7"/>
        <v>0</v>
      </c>
      <c r="AC44" s="14">
        <f t="shared" si="7"/>
        <v>-212.89533467637739</v>
      </c>
    </row>
    <row r="45" spans="1:29" x14ac:dyDescent="0.35">
      <c r="A45" s="7" t="s">
        <v>72</v>
      </c>
      <c r="B45" s="7" t="s">
        <v>72</v>
      </c>
      <c r="C45" s="1">
        <v>66036.2</v>
      </c>
      <c r="D45" s="7">
        <v>582983619.14999998</v>
      </c>
      <c r="E45" s="32">
        <v>-40950097.719999999</v>
      </c>
      <c r="F45" s="7">
        <f t="shared" si="1"/>
        <v>542033521.42999995</v>
      </c>
      <c r="G45" s="7">
        <v>185392639.11000001</v>
      </c>
      <c r="H45" s="7">
        <v>15942634.390000001</v>
      </c>
      <c r="I45" s="7">
        <f t="shared" si="2"/>
        <v>340698247.92999995</v>
      </c>
      <c r="J45" s="7">
        <v>0</v>
      </c>
      <c r="K45" s="14">
        <f t="shared" si="3"/>
        <v>8208.1270792383566</v>
      </c>
      <c r="L45" s="1">
        <v>64959</v>
      </c>
      <c r="M45" s="7">
        <v>584613091.96000004</v>
      </c>
      <c r="N45" s="32">
        <v>-74616492.053043857</v>
      </c>
      <c r="O45" s="7">
        <f t="shared" si="4"/>
        <v>509996599.9069562</v>
      </c>
      <c r="P45" s="7">
        <v>189653726.99856001</v>
      </c>
      <c r="Q45" s="7">
        <v>14988832.699999999</v>
      </c>
      <c r="R45" s="7">
        <f t="shared" si="5"/>
        <v>305354040.2083962</v>
      </c>
      <c r="S45" s="7">
        <v>0</v>
      </c>
      <c r="T45" s="14">
        <f t="shared" si="6"/>
        <v>7851.0537401585034</v>
      </c>
      <c r="U45" s="1">
        <f t="shared" si="8"/>
        <v>-1077.1999999999971</v>
      </c>
      <c r="V45" s="7">
        <f t="shared" si="8"/>
        <v>1629472.810000062</v>
      </c>
      <c r="W45" s="7">
        <f t="shared" si="8"/>
        <v>-33666394.333043858</v>
      </c>
      <c r="X45" s="7">
        <f t="shared" si="7"/>
        <v>-32036921.523043752</v>
      </c>
      <c r="Y45" s="7">
        <f t="shared" si="7"/>
        <v>4261087.8885599971</v>
      </c>
      <c r="Z45" s="7">
        <f t="shared" si="7"/>
        <v>-953801.69000000134</v>
      </c>
      <c r="AA45" s="7">
        <f t="shared" si="7"/>
        <v>-35344207.721603751</v>
      </c>
      <c r="AB45" s="7">
        <f t="shared" si="7"/>
        <v>0</v>
      </c>
      <c r="AC45" s="14">
        <f t="shared" si="7"/>
        <v>-357.07333907985321</v>
      </c>
    </row>
    <row r="46" spans="1:29" x14ac:dyDescent="0.35">
      <c r="A46" s="7" t="s">
        <v>73</v>
      </c>
      <c r="B46" s="7" t="s">
        <v>73</v>
      </c>
      <c r="C46" s="1">
        <v>7052</v>
      </c>
      <c r="D46" s="7">
        <v>66522783</v>
      </c>
      <c r="E46" s="32">
        <v>-4672711.8499999996</v>
      </c>
      <c r="F46" s="7">
        <f t="shared" si="1"/>
        <v>61850071.149999999</v>
      </c>
      <c r="G46" s="7">
        <v>36782993.240000002</v>
      </c>
      <c r="H46" s="7">
        <v>2043809.73</v>
      </c>
      <c r="I46" s="7">
        <f t="shared" si="2"/>
        <v>23023268.179999996</v>
      </c>
      <c r="J46" s="7">
        <v>0</v>
      </c>
      <c r="K46" s="14">
        <f t="shared" si="3"/>
        <v>8770.5716321610889</v>
      </c>
      <c r="L46" s="1">
        <v>7001.1</v>
      </c>
      <c r="M46" s="7">
        <v>67633963.489999995</v>
      </c>
      <c r="N46" s="32">
        <v>-8632391.5229950715</v>
      </c>
      <c r="O46" s="7">
        <f t="shared" si="4"/>
        <v>59001571.967004925</v>
      </c>
      <c r="P46" s="7">
        <v>36796038.507140003</v>
      </c>
      <c r="Q46" s="7">
        <v>2005018.36</v>
      </c>
      <c r="R46" s="7">
        <f t="shared" si="5"/>
        <v>20200515.099864922</v>
      </c>
      <c r="S46" s="7">
        <v>0</v>
      </c>
      <c r="T46" s="14">
        <f t="shared" si="6"/>
        <v>8427.4716783083968</v>
      </c>
      <c r="U46" s="1">
        <f t="shared" si="8"/>
        <v>-50.899999999999636</v>
      </c>
      <c r="V46" s="7">
        <f t="shared" si="8"/>
        <v>1111180.4899999946</v>
      </c>
      <c r="W46" s="7">
        <f t="shared" si="8"/>
        <v>-3959679.6729950719</v>
      </c>
      <c r="X46" s="7">
        <f t="shared" si="7"/>
        <v>-2848499.1829950735</v>
      </c>
      <c r="Y46" s="7">
        <f t="shared" si="7"/>
        <v>13045.267140001059</v>
      </c>
      <c r="Z46" s="7">
        <f t="shared" si="7"/>
        <v>-38791.369999999879</v>
      </c>
      <c r="AA46" s="7">
        <f t="shared" si="7"/>
        <v>-2822753.0801350735</v>
      </c>
      <c r="AB46" s="7">
        <f t="shared" si="7"/>
        <v>0</v>
      </c>
      <c r="AC46" s="14">
        <f t="shared" si="7"/>
        <v>-343.09995385269212</v>
      </c>
    </row>
    <row r="47" spans="1:29" x14ac:dyDescent="0.35">
      <c r="A47" s="7" t="s">
        <v>74</v>
      </c>
      <c r="B47" s="7" t="s">
        <v>75</v>
      </c>
      <c r="C47" s="1">
        <v>2310.1</v>
      </c>
      <c r="D47" s="7">
        <v>20865374.48</v>
      </c>
      <c r="E47" s="32">
        <v>-1465631.44</v>
      </c>
      <c r="F47" s="7">
        <f t="shared" si="1"/>
        <v>19399743.039999999</v>
      </c>
      <c r="G47" s="7">
        <v>6555404.2699999996</v>
      </c>
      <c r="H47" s="7">
        <v>1169996.3400000001</v>
      </c>
      <c r="I47" s="7">
        <f t="shared" si="2"/>
        <v>11674342.43</v>
      </c>
      <c r="J47" s="7">
        <v>0</v>
      </c>
      <c r="K47" s="14">
        <f t="shared" si="3"/>
        <v>8397.7936193238384</v>
      </c>
      <c r="L47" s="1">
        <v>2252.6999999999998</v>
      </c>
      <c r="M47" s="7">
        <v>20762747.920000002</v>
      </c>
      <c r="N47" s="32">
        <v>-2650032.0237064315</v>
      </c>
      <c r="O47" s="7">
        <f t="shared" si="4"/>
        <v>18112715.896293569</v>
      </c>
      <c r="P47" s="7">
        <v>6697930.7639621198</v>
      </c>
      <c r="Q47" s="7">
        <v>1136577.67</v>
      </c>
      <c r="R47" s="7">
        <f t="shared" si="5"/>
        <v>10278207.46233145</v>
      </c>
      <c r="S47" s="7">
        <v>0</v>
      </c>
      <c r="T47" s="14">
        <f t="shared" si="6"/>
        <v>8040.4474170078447</v>
      </c>
      <c r="U47" s="1">
        <f t="shared" si="8"/>
        <v>-57.400000000000091</v>
      </c>
      <c r="V47" s="7">
        <f t="shared" si="8"/>
        <v>-102626.55999999866</v>
      </c>
      <c r="W47" s="7">
        <f t="shared" si="8"/>
        <v>-1184400.5837064316</v>
      </c>
      <c r="X47" s="7">
        <f t="shared" si="7"/>
        <v>-1287027.1437064297</v>
      </c>
      <c r="Y47" s="7">
        <f t="shared" si="7"/>
        <v>142526.49396212026</v>
      </c>
      <c r="Z47" s="7">
        <f t="shared" si="7"/>
        <v>-33418.670000000158</v>
      </c>
      <c r="AA47" s="7">
        <f t="shared" si="7"/>
        <v>-1396134.9676685501</v>
      </c>
      <c r="AB47" s="7">
        <f t="shared" si="7"/>
        <v>0</v>
      </c>
      <c r="AC47" s="14">
        <f t="shared" si="7"/>
        <v>-357.34620231599365</v>
      </c>
    </row>
    <row r="48" spans="1:29" x14ac:dyDescent="0.35">
      <c r="A48" s="7" t="s">
        <v>74</v>
      </c>
      <c r="B48" s="7" t="s">
        <v>76</v>
      </c>
      <c r="C48" s="1">
        <v>254.3</v>
      </c>
      <c r="D48" s="7">
        <v>3472367.94</v>
      </c>
      <c r="E48" s="32">
        <v>-243907.04</v>
      </c>
      <c r="F48" s="7">
        <f t="shared" si="1"/>
        <v>3228460.9</v>
      </c>
      <c r="G48" s="7">
        <v>884556.55</v>
      </c>
      <c r="H48" s="7">
        <v>140794.4</v>
      </c>
      <c r="I48" s="7">
        <f t="shared" si="2"/>
        <v>2203109.9499999997</v>
      </c>
      <c r="J48" s="7">
        <v>0</v>
      </c>
      <c r="K48" s="14">
        <f t="shared" si="3"/>
        <v>12695.481321274085</v>
      </c>
      <c r="L48" s="1">
        <v>247.2</v>
      </c>
      <c r="M48" s="7">
        <v>3510761.73</v>
      </c>
      <c r="N48" s="32">
        <v>-448092.47060891887</v>
      </c>
      <c r="O48" s="7">
        <f t="shared" si="4"/>
        <v>3062669.2593910811</v>
      </c>
      <c r="P48" s="7">
        <v>921423.80116799998</v>
      </c>
      <c r="Q48" s="7">
        <v>147906.99</v>
      </c>
      <c r="R48" s="7">
        <f t="shared" si="5"/>
        <v>1993338.4682230812</v>
      </c>
      <c r="S48" s="7">
        <v>0</v>
      </c>
      <c r="T48" s="14">
        <f t="shared" si="6"/>
        <v>12389.438751582044</v>
      </c>
      <c r="U48" s="1">
        <f t="shared" si="8"/>
        <v>-7.1000000000000227</v>
      </c>
      <c r="V48" s="7">
        <f t="shared" si="8"/>
        <v>38393.790000000037</v>
      </c>
      <c r="W48" s="7">
        <f t="shared" si="8"/>
        <v>-204185.43060891886</v>
      </c>
      <c r="X48" s="7">
        <f t="shared" si="7"/>
        <v>-165791.64060891885</v>
      </c>
      <c r="Y48" s="7">
        <f t="shared" si="7"/>
        <v>36867.25116799993</v>
      </c>
      <c r="Z48" s="7">
        <f t="shared" si="7"/>
        <v>7112.5899999999965</v>
      </c>
      <c r="AA48" s="7">
        <f t="shared" si="7"/>
        <v>-209771.48177691852</v>
      </c>
      <c r="AB48" s="7">
        <f t="shared" si="7"/>
        <v>0</v>
      </c>
      <c r="AC48" s="14">
        <f t="shared" si="7"/>
        <v>-306.04256969204107</v>
      </c>
    </row>
    <row r="49" spans="1:29" x14ac:dyDescent="0.35">
      <c r="A49" s="7" t="s">
        <v>74</v>
      </c>
      <c r="B49" s="7" t="s">
        <v>77</v>
      </c>
      <c r="C49" s="1">
        <v>320</v>
      </c>
      <c r="D49" s="7">
        <v>3978038.26</v>
      </c>
      <c r="E49" s="32">
        <v>-279426.46999999997</v>
      </c>
      <c r="F49" s="7">
        <f t="shared" si="1"/>
        <v>3698611.79</v>
      </c>
      <c r="G49" s="7">
        <v>566958.31000000006</v>
      </c>
      <c r="H49" s="7">
        <v>79875.33</v>
      </c>
      <c r="I49" s="7">
        <f t="shared" si="2"/>
        <v>3051778.15</v>
      </c>
      <c r="J49" s="7">
        <v>0</v>
      </c>
      <c r="K49" s="14">
        <f t="shared" si="3"/>
        <v>11558.16184375</v>
      </c>
      <c r="L49" s="1">
        <v>301.5</v>
      </c>
      <c r="M49" s="7">
        <v>3908827.37</v>
      </c>
      <c r="N49" s="32">
        <v>-498899.17006901593</v>
      </c>
      <c r="O49" s="7">
        <f t="shared" si="4"/>
        <v>3409928.1999309841</v>
      </c>
      <c r="P49" s="7">
        <v>829102.49199885002</v>
      </c>
      <c r="Q49" s="7">
        <v>88475.13</v>
      </c>
      <c r="R49" s="7">
        <f t="shared" si="5"/>
        <v>2492350.5779321343</v>
      </c>
      <c r="S49" s="7">
        <v>0</v>
      </c>
      <c r="T49" s="14">
        <f t="shared" si="6"/>
        <v>11309.877943386349</v>
      </c>
      <c r="U49" s="1">
        <f t="shared" si="8"/>
        <v>-18.5</v>
      </c>
      <c r="V49" s="7">
        <f t="shared" si="8"/>
        <v>-69210.889999999665</v>
      </c>
      <c r="W49" s="7">
        <f t="shared" si="8"/>
        <v>-219472.70006901596</v>
      </c>
      <c r="X49" s="7">
        <f t="shared" si="7"/>
        <v>-288683.59006901598</v>
      </c>
      <c r="Y49" s="7">
        <f t="shared" si="7"/>
        <v>262144.18199884996</v>
      </c>
      <c r="Z49" s="7">
        <f t="shared" si="7"/>
        <v>8599.8000000000029</v>
      </c>
      <c r="AA49" s="7">
        <f t="shared" si="7"/>
        <v>-559427.57206786564</v>
      </c>
      <c r="AB49" s="7">
        <f t="shared" si="7"/>
        <v>0</v>
      </c>
      <c r="AC49" s="14">
        <f t="shared" si="7"/>
        <v>-248.2839003636509</v>
      </c>
    </row>
    <row r="50" spans="1:29" x14ac:dyDescent="0.35">
      <c r="A50" s="7" t="s">
        <v>74</v>
      </c>
      <c r="B50" s="7" t="s">
        <v>74</v>
      </c>
      <c r="C50" s="1">
        <v>232.5</v>
      </c>
      <c r="D50" s="7">
        <v>3322833.27</v>
      </c>
      <c r="E50" s="32">
        <v>-233403.38</v>
      </c>
      <c r="F50" s="7">
        <f t="shared" si="1"/>
        <v>3089429.89</v>
      </c>
      <c r="G50" s="7">
        <v>526884.05000000005</v>
      </c>
      <c r="H50" s="7">
        <v>84330.48</v>
      </c>
      <c r="I50" s="7">
        <f t="shared" si="2"/>
        <v>2478215.36</v>
      </c>
      <c r="J50" s="7">
        <v>0</v>
      </c>
      <c r="K50" s="14">
        <f t="shared" si="3"/>
        <v>13287.870494623656</v>
      </c>
      <c r="L50" s="1">
        <v>255.5</v>
      </c>
      <c r="M50" s="7">
        <v>3528261.17</v>
      </c>
      <c r="N50" s="32">
        <v>-450325.99367511465</v>
      </c>
      <c r="O50" s="7">
        <f t="shared" si="4"/>
        <v>3077935.1763248853</v>
      </c>
      <c r="P50" s="7">
        <v>534207.22589600005</v>
      </c>
      <c r="Q50" s="7">
        <v>90906.86</v>
      </c>
      <c r="R50" s="7">
        <f t="shared" si="5"/>
        <v>2452821.0904288855</v>
      </c>
      <c r="S50" s="7">
        <v>0</v>
      </c>
      <c r="T50" s="14">
        <f t="shared" si="6"/>
        <v>12046.713018884091</v>
      </c>
      <c r="U50" s="1">
        <f t="shared" si="8"/>
        <v>23</v>
      </c>
      <c r="V50" s="7">
        <f t="shared" si="8"/>
        <v>205427.89999999991</v>
      </c>
      <c r="W50" s="7">
        <f t="shared" si="8"/>
        <v>-216922.61367511464</v>
      </c>
      <c r="X50" s="7">
        <f t="shared" si="7"/>
        <v>-11494.713675114792</v>
      </c>
      <c r="Y50" s="7">
        <f t="shared" si="7"/>
        <v>7323.1758960000006</v>
      </c>
      <c r="Z50" s="7">
        <f t="shared" si="7"/>
        <v>6576.3800000000047</v>
      </c>
      <c r="AA50" s="7">
        <f t="shared" si="7"/>
        <v>-25394.269571114331</v>
      </c>
      <c r="AB50" s="7">
        <f t="shared" si="7"/>
        <v>0</v>
      </c>
      <c r="AC50" s="14">
        <f t="shared" si="7"/>
        <v>-1241.1574757395647</v>
      </c>
    </row>
    <row r="51" spans="1:29" x14ac:dyDescent="0.35">
      <c r="A51" s="7" t="s">
        <v>74</v>
      </c>
      <c r="B51" s="7" t="s">
        <v>78</v>
      </c>
      <c r="C51" s="1">
        <v>50</v>
      </c>
      <c r="D51" s="7">
        <v>991959.75</v>
      </c>
      <c r="E51" s="32">
        <v>-69677.509999999995</v>
      </c>
      <c r="F51" s="7">
        <f t="shared" si="1"/>
        <v>922282.24</v>
      </c>
      <c r="G51" s="7">
        <v>314731.7</v>
      </c>
      <c r="H51" s="7">
        <v>53064.55</v>
      </c>
      <c r="I51" s="7">
        <f t="shared" si="2"/>
        <v>554485.99</v>
      </c>
      <c r="J51" s="7">
        <v>0</v>
      </c>
      <c r="K51" s="14">
        <f t="shared" si="3"/>
        <v>18445.644799999998</v>
      </c>
      <c r="L51" s="1">
        <v>67</v>
      </c>
      <c r="M51" s="7">
        <v>1329907.71</v>
      </c>
      <c r="N51" s="32">
        <v>-169741.40579336596</v>
      </c>
      <c r="O51" s="7">
        <f t="shared" si="4"/>
        <v>1160166.3042066339</v>
      </c>
      <c r="P51" s="7">
        <v>337245.04699999996</v>
      </c>
      <c r="Q51" s="7">
        <v>54129.27</v>
      </c>
      <c r="R51" s="7">
        <f t="shared" si="5"/>
        <v>768791.9872066339</v>
      </c>
      <c r="S51" s="7">
        <v>0</v>
      </c>
      <c r="T51" s="14">
        <f t="shared" si="6"/>
        <v>17315.914988158715</v>
      </c>
      <c r="U51" s="1">
        <f t="shared" si="8"/>
        <v>17</v>
      </c>
      <c r="V51" s="7">
        <f t="shared" si="8"/>
        <v>337947.95999999996</v>
      </c>
      <c r="W51" s="7">
        <f t="shared" si="8"/>
        <v>-100063.89579336597</v>
      </c>
      <c r="X51" s="7">
        <f t="shared" si="7"/>
        <v>237884.06420663395</v>
      </c>
      <c r="Y51" s="7">
        <f t="shared" si="7"/>
        <v>22513.346999999951</v>
      </c>
      <c r="Z51" s="7">
        <f t="shared" si="7"/>
        <v>1064.7199999999939</v>
      </c>
      <c r="AA51" s="7">
        <f t="shared" si="7"/>
        <v>214305.99720663391</v>
      </c>
      <c r="AB51" s="7">
        <f t="shared" si="7"/>
        <v>0</v>
      </c>
      <c r="AC51" s="14">
        <f t="shared" si="7"/>
        <v>-1129.7298118412837</v>
      </c>
    </row>
    <row r="52" spans="1:29" x14ac:dyDescent="0.35">
      <c r="A52" s="7" t="s">
        <v>79</v>
      </c>
      <c r="B52" s="7" t="s">
        <v>80</v>
      </c>
      <c r="C52" s="1">
        <v>455.5</v>
      </c>
      <c r="D52" s="7">
        <v>4789502.68</v>
      </c>
      <c r="E52" s="32">
        <v>-336425.58</v>
      </c>
      <c r="F52" s="7">
        <f t="shared" si="1"/>
        <v>4453077.0999999996</v>
      </c>
      <c r="G52" s="7">
        <v>1180820.67</v>
      </c>
      <c r="H52" s="7">
        <v>139326.69</v>
      </c>
      <c r="I52" s="7">
        <f t="shared" si="2"/>
        <v>3132929.7399999998</v>
      </c>
      <c r="J52" s="7">
        <v>0</v>
      </c>
      <c r="K52" s="14">
        <f t="shared" si="3"/>
        <v>9776.2395170142699</v>
      </c>
      <c r="L52" s="1">
        <v>448.8</v>
      </c>
      <c r="M52" s="7">
        <v>4872541.2699999996</v>
      </c>
      <c r="N52" s="32">
        <v>-621901.80471695494</v>
      </c>
      <c r="O52" s="7">
        <f t="shared" si="4"/>
        <v>4250639.4652830446</v>
      </c>
      <c r="P52" s="7">
        <v>1192495.419</v>
      </c>
      <c r="Q52" s="7">
        <v>143936.81</v>
      </c>
      <c r="R52" s="7">
        <f t="shared" si="5"/>
        <v>2914207.2362830448</v>
      </c>
      <c r="S52" s="7">
        <v>0</v>
      </c>
      <c r="T52" s="14">
        <f t="shared" si="6"/>
        <v>9471.1218032153392</v>
      </c>
      <c r="U52" s="1">
        <f t="shared" si="8"/>
        <v>-6.6999999999999886</v>
      </c>
      <c r="V52" s="7">
        <f t="shared" si="8"/>
        <v>83038.589999999851</v>
      </c>
      <c r="W52" s="7">
        <f t="shared" si="8"/>
        <v>-285476.22471695492</v>
      </c>
      <c r="X52" s="7">
        <f t="shared" si="7"/>
        <v>-202437.63471695501</v>
      </c>
      <c r="Y52" s="7">
        <f t="shared" si="7"/>
        <v>11674.749000000069</v>
      </c>
      <c r="Z52" s="7">
        <f t="shared" si="7"/>
        <v>4610.1199999999953</v>
      </c>
      <c r="AA52" s="7">
        <f t="shared" si="7"/>
        <v>-218722.50371695496</v>
      </c>
      <c r="AB52" s="7">
        <f t="shared" si="7"/>
        <v>0</v>
      </c>
      <c r="AC52" s="14">
        <f t="shared" si="7"/>
        <v>-305.11771379893071</v>
      </c>
    </row>
    <row r="53" spans="1:29" x14ac:dyDescent="0.35">
      <c r="A53" s="7" t="s">
        <v>79</v>
      </c>
      <c r="B53" s="7" t="s">
        <v>81</v>
      </c>
      <c r="C53" s="1">
        <v>11801.5</v>
      </c>
      <c r="D53" s="7">
        <v>111165886.03</v>
      </c>
      <c r="E53" s="32">
        <v>-7808545.1200000001</v>
      </c>
      <c r="F53" s="7">
        <f t="shared" si="1"/>
        <v>103357340.91</v>
      </c>
      <c r="G53" s="7">
        <v>11241482.67</v>
      </c>
      <c r="H53" s="7">
        <v>971895.69</v>
      </c>
      <c r="I53" s="7">
        <f t="shared" si="2"/>
        <v>91143962.549999997</v>
      </c>
      <c r="J53" s="7">
        <v>0</v>
      </c>
      <c r="K53" s="14">
        <f t="shared" si="3"/>
        <v>8757.983384315552</v>
      </c>
      <c r="L53" s="1">
        <v>11620.6</v>
      </c>
      <c r="M53" s="7">
        <v>111845622.81999999</v>
      </c>
      <c r="N53" s="32">
        <v>-14275301.290870307</v>
      </c>
      <c r="O53" s="7">
        <f t="shared" si="4"/>
        <v>97570321.529129684</v>
      </c>
      <c r="P53" s="7">
        <v>10749369.797999999</v>
      </c>
      <c r="Q53" s="7">
        <v>1173685.8700000001</v>
      </c>
      <c r="R53" s="7">
        <f t="shared" si="5"/>
        <v>85647265.861129686</v>
      </c>
      <c r="S53" s="7">
        <v>0</v>
      </c>
      <c r="T53" s="14">
        <f t="shared" si="6"/>
        <v>8396.3239014448209</v>
      </c>
      <c r="U53" s="1">
        <f t="shared" si="8"/>
        <v>-180.89999999999964</v>
      </c>
      <c r="V53" s="7">
        <f t="shared" si="8"/>
        <v>679736.78999999166</v>
      </c>
      <c r="W53" s="7">
        <f t="shared" si="8"/>
        <v>-6466756.1708703069</v>
      </c>
      <c r="X53" s="7">
        <f t="shared" si="7"/>
        <v>-5787019.3808703125</v>
      </c>
      <c r="Y53" s="7">
        <f t="shared" si="7"/>
        <v>-492112.87200000137</v>
      </c>
      <c r="Z53" s="7">
        <f t="shared" si="7"/>
        <v>201790.18000000017</v>
      </c>
      <c r="AA53" s="7">
        <f t="shared" si="7"/>
        <v>-5496696.6888703108</v>
      </c>
      <c r="AB53" s="7">
        <f t="shared" si="7"/>
        <v>0</v>
      </c>
      <c r="AC53" s="14">
        <f t="shared" si="7"/>
        <v>-361.65948287073115</v>
      </c>
    </row>
    <row r="54" spans="1:29" x14ac:dyDescent="0.35">
      <c r="A54" s="7" t="s">
        <v>79</v>
      </c>
      <c r="B54" s="7" t="s">
        <v>82</v>
      </c>
      <c r="C54" s="1">
        <v>9388.7000000000007</v>
      </c>
      <c r="D54" s="7">
        <v>81433277.849999994</v>
      </c>
      <c r="E54" s="32">
        <v>-5720058.9800000004</v>
      </c>
      <c r="F54" s="7">
        <f t="shared" si="1"/>
        <v>75713218.86999999</v>
      </c>
      <c r="G54" s="7">
        <v>9904388.8900000006</v>
      </c>
      <c r="H54" s="7">
        <v>921975.52</v>
      </c>
      <c r="I54" s="7">
        <f t="shared" si="2"/>
        <v>64886854.459999986</v>
      </c>
      <c r="J54" s="7">
        <v>0</v>
      </c>
      <c r="K54" s="14">
        <f t="shared" si="3"/>
        <v>8064.2920606686748</v>
      </c>
      <c r="L54" s="1">
        <v>9231.4</v>
      </c>
      <c r="M54" s="7">
        <v>81674257.620000005</v>
      </c>
      <c r="N54" s="32">
        <v>-10424410.055904055</v>
      </c>
      <c r="O54" s="7">
        <f t="shared" si="4"/>
        <v>71249847.564095944</v>
      </c>
      <c r="P54" s="7">
        <v>10122908.964239998</v>
      </c>
      <c r="Q54" s="7">
        <v>1245501.7</v>
      </c>
      <c r="R54" s="7">
        <f t="shared" si="5"/>
        <v>59881436.899855942</v>
      </c>
      <c r="S54" s="7">
        <v>0</v>
      </c>
      <c r="T54" s="14">
        <f t="shared" si="6"/>
        <v>7718.2060753619116</v>
      </c>
      <c r="U54" s="1">
        <f t="shared" si="8"/>
        <v>-157.30000000000109</v>
      </c>
      <c r="V54" s="7">
        <f t="shared" si="8"/>
        <v>240979.77000001073</v>
      </c>
      <c r="W54" s="7">
        <f t="shared" si="8"/>
        <v>-4704351.0759040546</v>
      </c>
      <c r="X54" s="7">
        <f t="shared" si="7"/>
        <v>-4463371.3059040457</v>
      </c>
      <c r="Y54" s="7">
        <f t="shared" si="7"/>
        <v>218520.07423999719</v>
      </c>
      <c r="Z54" s="7">
        <f t="shared" si="7"/>
        <v>323526.17999999993</v>
      </c>
      <c r="AA54" s="7">
        <f t="shared" si="7"/>
        <v>-5005417.5601440445</v>
      </c>
      <c r="AB54" s="7">
        <f t="shared" si="7"/>
        <v>0</v>
      </c>
      <c r="AC54" s="14">
        <f t="shared" si="7"/>
        <v>-346.08598530676318</v>
      </c>
    </row>
    <row r="55" spans="1:29" x14ac:dyDescent="0.35">
      <c r="A55" s="7" t="s">
        <v>79</v>
      </c>
      <c r="B55" s="7" t="s">
        <v>83</v>
      </c>
      <c r="C55" s="1">
        <v>8313</v>
      </c>
      <c r="D55" s="7">
        <v>72104778.590000004</v>
      </c>
      <c r="E55" s="32">
        <v>-5064803.9400000004</v>
      </c>
      <c r="F55" s="7">
        <f t="shared" si="1"/>
        <v>67039974.650000006</v>
      </c>
      <c r="G55" s="7">
        <v>3411697.02</v>
      </c>
      <c r="H55" s="7">
        <v>373314.38</v>
      </c>
      <c r="I55" s="7">
        <f t="shared" si="2"/>
        <v>63254963.25</v>
      </c>
      <c r="J55" s="7">
        <v>0</v>
      </c>
      <c r="K55" s="14">
        <f t="shared" si="3"/>
        <v>8064.474275231566</v>
      </c>
      <c r="L55" s="1">
        <v>8186.3</v>
      </c>
      <c r="M55" s="7">
        <v>72427644.849999994</v>
      </c>
      <c r="N55" s="32">
        <v>-9244228.1240264736</v>
      </c>
      <c r="O55" s="7">
        <f t="shared" si="4"/>
        <v>63183416.725973517</v>
      </c>
      <c r="P55" s="7">
        <v>3438811.5314000002</v>
      </c>
      <c r="Q55" s="7">
        <v>367754.18</v>
      </c>
      <c r="R55" s="7">
        <f t="shared" si="5"/>
        <v>59376851.014573514</v>
      </c>
      <c r="S55" s="7">
        <v>0</v>
      </c>
      <c r="T55" s="14">
        <f t="shared" si="6"/>
        <v>7718.1897470131216</v>
      </c>
      <c r="U55" s="1">
        <f t="shared" si="8"/>
        <v>-126.69999999999982</v>
      </c>
      <c r="V55" s="7">
        <f t="shared" si="8"/>
        <v>322866.25999999046</v>
      </c>
      <c r="W55" s="7">
        <f t="shared" si="8"/>
        <v>-4179424.1840264732</v>
      </c>
      <c r="X55" s="7">
        <f t="shared" si="7"/>
        <v>-3856557.9240264893</v>
      </c>
      <c r="Y55" s="7">
        <f t="shared" si="7"/>
        <v>27114.511400000192</v>
      </c>
      <c r="Z55" s="7">
        <f t="shared" si="7"/>
        <v>-5560.2000000000116</v>
      </c>
      <c r="AA55" s="7">
        <f t="shared" si="7"/>
        <v>-3878112.2354264855</v>
      </c>
      <c r="AB55" s="7">
        <f t="shared" si="7"/>
        <v>0</v>
      </c>
      <c r="AC55" s="14">
        <f t="shared" si="7"/>
        <v>-346.28452821844439</v>
      </c>
    </row>
    <row r="56" spans="1:29" x14ac:dyDescent="0.35">
      <c r="A56" s="7" t="s">
        <v>79</v>
      </c>
      <c r="B56" s="7" t="s">
        <v>84</v>
      </c>
      <c r="C56" s="1">
        <v>30567.4</v>
      </c>
      <c r="D56" s="7">
        <v>275239521.18000001</v>
      </c>
      <c r="E56" s="32">
        <v>-19333451.09</v>
      </c>
      <c r="F56" s="7">
        <f t="shared" si="1"/>
        <v>255906070.09</v>
      </c>
      <c r="G56" s="7">
        <v>62700619.799999997</v>
      </c>
      <c r="H56" s="7">
        <v>7091649.04</v>
      </c>
      <c r="I56" s="7">
        <f t="shared" si="2"/>
        <v>186113801.25000003</v>
      </c>
      <c r="J56" s="7">
        <v>0</v>
      </c>
      <c r="K56" s="14">
        <f t="shared" si="3"/>
        <v>8371.8625100597365</v>
      </c>
      <c r="L56" s="1">
        <v>29809.200000000001</v>
      </c>
      <c r="M56" s="7">
        <v>273664953.64999998</v>
      </c>
      <c r="N56" s="32">
        <v>-34928945.51978147</v>
      </c>
      <c r="O56" s="7">
        <f t="shared" si="4"/>
        <v>238736008.13021851</v>
      </c>
      <c r="P56" s="7">
        <v>61870464.104999989</v>
      </c>
      <c r="Q56" s="7">
        <v>6902547.7599999998</v>
      </c>
      <c r="R56" s="7">
        <f t="shared" si="5"/>
        <v>169962996.26521853</v>
      </c>
      <c r="S56" s="7">
        <v>0</v>
      </c>
      <c r="T56" s="14">
        <f t="shared" si="6"/>
        <v>8008.8029242723223</v>
      </c>
      <c r="U56" s="1">
        <f t="shared" si="8"/>
        <v>-758.20000000000073</v>
      </c>
      <c r="V56" s="7">
        <f t="shared" si="8"/>
        <v>-1574567.530000031</v>
      </c>
      <c r="W56" s="7">
        <f t="shared" si="8"/>
        <v>-15595494.42978147</v>
      </c>
      <c r="X56" s="7">
        <f t="shared" si="7"/>
        <v>-17170061.959781498</v>
      </c>
      <c r="Y56" s="7">
        <f t="shared" si="7"/>
        <v>-830155.69500000775</v>
      </c>
      <c r="Z56" s="7">
        <f t="shared" si="7"/>
        <v>-189101.28000000026</v>
      </c>
      <c r="AA56" s="7">
        <f t="shared" si="7"/>
        <v>-16150804.984781504</v>
      </c>
      <c r="AB56" s="7">
        <f t="shared" si="7"/>
        <v>0</v>
      </c>
      <c r="AC56" s="14">
        <f t="shared" si="7"/>
        <v>-363.05958578741411</v>
      </c>
    </row>
    <row r="57" spans="1:29" x14ac:dyDescent="0.35">
      <c r="A57" s="7" t="s">
        <v>79</v>
      </c>
      <c r="B57" s="7" t="s">
        <v>85</v>
      </c>
      <c r="C57" s="1">
        <v>5175.3</v>
      </c>
      <c r="D57" s="7">
        <v>44889465.390000001</v>
      </c>
      <c r="E57" s="32">
        <v>-3153138.33</v>
      </c>
      <c r="F57" s="7">
        <f t="shared" si="1"/>
        <v>41736327.060000002</v>
      </c>
      <c r="G57" s="7">
        <v>11254347.09</v>
      </c>
      <c r="H57" s="7">
        <v>1304162.27</v>
      </c>
      <c r="I57" s="7">
        <f t="shared" si="2"/>
        <v>29177817.700000003</v>
      </c>
      <c r="J57" s="7">
        <v>0</v>
      </c>
      <c r="K57" s="14">
        <f t="shared" si="3"/>
        <v>8064.5232276389779</v>
      </c>
      <c r="L57" s="1">
        <v>5172.8999999999996</v>
      </c>
      <c r="M57" s="7">
        <v>45766922.380000003</v>
      </c>
      <c r="N57" s="32">
        <v>-5841414.1712262603</v>
      </c>
      <c r="O57" s="7">
        <f t="shared" si="4"/>
        <v>39925508.20877374</v>
      </c>
      <c r="P57" s="7">
        <v>11214878.220000001</v>
      </c>
      <c r="Q57" s="7">
        <v>1235615.68</v>
      </c>
      <c r="R57" s="7">
        <f t="shared" si="5"/>
        <v>27475014.308773741</v>
      </c>
      <c r="S57" s="7">
        <v>0</v>
      </c>
      <c r="T57" s="14">
        <f t="shared" si="6"/>
        <v>7718.2060756584779</v>
      </c>
      <c r="U57" s="1">
        <f t="shared" si="8"/>
        <v>-2.4000000000005457</v>
      </c>
      <c r="V57" s="7">
        <f t="shared" si="8"/>
        <v>877456.99000000209</v>
      </c>
      <c r="W57" s="7">
        <f t="shared" si="8"/>
        <v>-2688275.8412262602</v>
      </c>
      <c r="X57" s="7">
        <f t="shared" si="7"/>
        <v>-1810818.8512262627</v>
      </c>
      <c r="Y57" s="7">
        <f t="shared" si="7"/>
        <v>-39468.86999999918</v>
      </c>
      <c r="Z57" s="7">
        <f t="shared" si="7"/>
        <v>-68546.590000000084</v>
      </c>
      <c r="AA57" s="7">
        <f t="shared" si="7"/>
        <v>-1702803.3912262619</v>
      </c>
      <c r="AB57" s="7">
        <f t="shared" si="7"/>
        <v>0</v>
      </c>
      <c r="AC57" s="14">
        <f t="shared" si="7"/>
        <v>-346.31715198050006</v>
      </c>
    </row>
    <row r="58" spans="1:29" x14ac:dyDescent="0.35">
      <c r="A58" s="7" t="s">
        <v>79</v>
      </c>
      <c r="B58" s="7" t="s">
        <v>86</v>
      </c>
      <c r="C58" s="1">
        <v>1432.5</v>
      </c>
      <c r="D58" s="7">
        <v>13304662.720000001</v>
      </c>
      <c r="E58" s="32">
        <v>-934549.82</v>
      </c>
      <c r="F58" s="7">
        <f t="shared" si="1"/>
        <v>12370112.9</v>
      </c>
      <c r="G58" s="7">
        <v>3005750.18</v>
      </c>
      <c r="H58" s="7">
        <v>314546.11</v>
      </c>
      <c r="I58" s="7">
        <f t="shared" si="2"/>
        <v>9049816.6100000013</v>
      </c>
      <c r="J58" s="7">
        <v>0</v>
      </c>
      <c r="K58" s="14">
        <f t="shared" si="3"/>
        <v>8635.3318673647464</v>
      </c>
      <c r="L58" s="1">
        <v>1397.2</v>
      </c>
      <c r="M58" s="7">
        <v>13255326.43</v>
      </c>
      <c r="N58" s="32">
        <v>-1691829.9860658445</v>
      </c>
      <c r="O58" s="7">
        <f t="shared" si="4"/>
        <v>11563496.443934156</v>
      </c>
      <c r="P58" s="7">
        <v>3005548.0294399997</v>
      </c>
      <c r="Q58" s="7">
        <v>336686.29</v>
      </c>
      <c r="R58" s="7">
        <f t="shared" si="5"/>
        <v>8221262.1244941568</v>
      </c>
      <c r="S58" s="7">
        <v>0</v>
      </c>
      <c r="T58" s="14">
        <f t="shared" si="6"/>
        <v>8276.1927025008263</v>
      </c>
      <c r="U58" s="1">
        <f t="shared" si="8"/>
        <v>-35.299999999999955</v>
      </c>
      <c r="V58" s="7">
        <f t="shared" si="8"/>
        <v>-49336.290000000969</v>
      </c>
      <c r="W58" s="7">
        <f t="shared" si="8"/>
        <v>-757280.16606584459</v>
      </c>
      <c r="X58" s="7">
        <f t="shared" si="7"/>
        <v>-806616.45606584474</v>
      </c>
      <c r="Y58" s="7">
        <f t="shared" si="7"/>
        <v>-202.15056000044569</v>
      </c>
      <c r="Z58" s="7">
        <f t="shared" si="7"/>
        <v>22140.179999999993</v>
      </c>
      <c r="AA58" s="7">
        <f t="shared" si="7"/>
        <v>-828554.48550584447</v>
      </c>
      <c r="AB58" s="7">
        <f t="shared" si="7"/>
        <v>0</v>
      </c>
      <c r="AC58" s="14">
        <f t="shared" si="7"/>
        <v>-359.13916486392009</v>
      </c>
    </row>
    <row r="59" spans="1:29" x14ac:dyDescent="0.35">
      <c r="A59" s="7" t="s">
        <v>79</v>
      </c>
      <c r="B59" s="7" t="s">
        <v>87</v>
      </c>
      <c r="C59" s="1">
        <v>25613.4</v>
      </c>
      <c r="D59" s="7">
        <v>221922483.50999999</v>
      </c>
      <c r="E59" s="32">
        <v>-15588340.890000001</v>
      </c>
      <c r="F59" s="7">
        <f t="shared" si="1"/>
        <v>206334142.62</v>
      </c>
      <c r="G59" s="7">
        <v>49589235.990000002</v>
      </c>
      <c r="H59" s="7">
        <v>5425671.8799999999</v>
      </c>
      <c r="I59" s="7">
        <f t="shared" si="2"/>
        <v>151319234.75</v>
      </c>
      <c r="J59" s="7">
        <v>0</v>
      </c>
      <c r="K59" s="14">
        <f t="shared" si="3"/>
        <v>8055.7107849797367</v>
      </c>
      <c r="L59" s="1">
        <v>25262.7</v>
      </c>
      <c r="M59" s="7">
        <v>223448633.84</v>
      </c>
      <c r="N59" s="32">
        <v>-28519637.073619712</v>
      </c>
      <c r="O59" s="7">
        <f t="shared" si="4"/>
        <v>194928996.76638028</v>
      </c>
      <c r="P59" s="7">
        <v>49649750.779200003</v>
      </c>
      <c r="Q59" s="7">
        <v>4932691.92</v>
      </c>
      <c r="R59" s="7">
        <f t="shared" si="5"/>
        <v>140346554.06718031</v>
      </c>
      <c r="S59" s="7">
        <v>0</v>
      </c>
      <c r="T59" s="14">
        <f t="shared" si="6"/>
        <v>7716.0793092733666</v>
      </c>
      <c r="U59" s="1">
        <f t="shared" si="8"/>
        <v>-350.70000000000073</v>
      </c>
      <c r="V59" s="7">
        <f t="shared" si="8"/>
        <v>1526150.3300000131</v>
      </c>
      <c r="W59" s="7">
        <f t="shared" si="8"/>
        <v>-12931296.183619712</v>
      </c>
      <c r="X59" s="7">
        <f t="shared" si="7"/>
        <v>-11405145.853619725</v>
      </c>
      <c r="Y59" s="7">
        <f t="shared" si="7"/>
        <v>60514.789200000465</v>
      </c>
      <c r="Z59" s="7">
        <f t="shared" si="7"/>
        <v>-492979.95999999996</v>
      </c>
      <c r="AA59" s="7">
        <f t="shared" si="7"/>
        <v>-10972680.682819694</v>
      </c>
      <c r="AB59" s="7">
        <f t="shared" si="7"/>
        <v>0</v>
      </c>
      <c r="AC59" s="14">
        <f t="shared" si="7"/>
        <v>-339.63147570637011</v>
      </c>
    </row>
    <row r="60" spans="1:29" x14ac:dyDescent="0.35">
      <c r="A60" s="7" t="s">
        <v>79</v>
      </c>
      <c r="B60" s="7" t="s">
        <v>88</v>
      </c>
      <c r="C60" s="1">
        <v>1087.5</v>
      </c>
      <c r="D60" s="7">
        <v>10435888.470000001</v>
      </c>
      <c r="E60" s="32">
        <v>-733040.58</v>
      </c>
      <c r="F60" s="7">
        <f t="shared" si="1"/>
        <v>9702847.8900000006</v>
      </c>
      <c r="G60" s="7">
        <v>1002996.54</v>
      </c>
      <c r="H60" s="7">
        <v>116969.85</v>
      </c>
      <c r="I60" s="7">
        <f t="shared" si="2"/>
        <v>8582881.5000000019</v>
      </c>
      <c r="J60" s="7">
        <v>0</v>
      </c>
      <c r="K60" s="14">
        <f t="shared" si="3"/>
        <v>8922.1589793103449</v>
      </c>
      <c r="L60" s="1">
        <v>1034.8</v>
      </c>
      <c r="M60" s="7">
        <v>10089611.99</v>
      </c>
      <c r="N60" s="32">
        <v>-1287777.2722230484</v>
      </c>
      <c r="O60" s="7">
        <f t="shared" si="4"/>
        <v>8801834.7177769523</v>
      </c>
      <c r="P60" s="7">
        <v>1030656.42</v>
      </c>
      <c r="Q60" s="7">
        <v>40962.07</v>
      </c>
      <c r="R60" s="7">
        <f t="shared" si="5"/>
        <v>7730216.2277769521</v>
      </c>
      <c r="S60" s="7">
        <v>0</v>
      </c>
      <c r="T60" s="14">
        <f t="shared" si="6"/>
        <v>8505.8317721076073</v>
      </c>
      <c r="U60" s="1">
        <f t="shared" si="8"/>
        <v>-52.700000000000045</v>
      </c>
      <c r="V60" s="7">
        <f t="shared" si="8"/>
        <v>-346276.48000000045</v>
      </c>
      <c r="W60" s="7">
        <f t="shared" si="8"/>
        <v>-554736.69222304842</v>
      </c>
      <c r="X60" s="7">
        <f t="shared" si="7"/>
        <v>-901013.17222304828</v>
      </c>
      <c r="Y60" s="7">
        <f t="shared" si="7"/>
        <v>27659.880000000005</v>
      </c>
      <c r="Z60" s="7">
        <f t="shared" si="7"/>
        <v>-76007.78</v>
      </c>
      <c r="AA60" s="7">
        <f t="shared" si="7"/>
        <v>-852665.27222304977</v>
      </c>
      <c r="AB60" s="7">
        <f t="shared" si="7"/>
        <v>0</v>
      </c>
      <c r="AC60" s="14">
        <f t="shared" si="7"/>
        <v>-416.32720720273755</v>
      </c>
    </row>
    <row r="61" spans="1:29" x14ac:dyDescent="0.35">
      <c r="A61" s="7" t="s">
        <v>79</v>
      </c>
      <c r="B61" s="7" t="s">
        <v>89</v>
      </c>
      <c r="C61" s="1">
        <v>626.9</v>
      </c>
      <c r="D61" s="7">
        <v>6247566.0599999996</v>
      </c>
      <c r="E61" s="32">
        <v>-438843.27</v>
      </c>
      <c r="F61" s="7">
        <f t="shared" si="1"/>
        <v>5808722.7899999991</v>
      </c>
      <c r="G61" s="7">
        <v>1072973.67</v>
      </c>
      <c r="H61" s="7">
        <v>115859.07</v>
      </c>
      <c r="I61" s="7">
        <f t="shared" si="2"/>
        <v>4619890.0499999989</v>
      </c>
      <c r="J61" s="7">
        <v>0</v>
      </c>
      <c r="K61" s="14">
        <f t="shared" si="3"/>
        <v>9265.7884670601361</v>
      </c>
      <c r="L61" s="1">
        <v>608.5</v>
      </c>
      <c r="M61" s="7">
        <v>6228376.1799999997</v>
      </c>
      <c r="N61" s="32">
        <v>-794952.40207541513</v>
      </c>
      <c r="O61" s="7">
        <f t="shared" si="4"/>
        <v>5433423.7779245842</v>
      </c>
      <c r="P61" s="7">
        <v>1090180.8777980001</v>
      </c>
      <c r="Q61" s="7">
        <v>116825.51</v>
      </c>
      <c r="R61" s="7">
        <f t="shared" si="5"/>
        <v>4226417.3901265841</v>
      </c>
      <c r="S61" s="7">
        <v>0</v>
      </c>
      <c r="T61" s="14">
        <f t="shared" si="6"/>
        <v>8929.2091666796787</v>
      </c>
      <c r="U61" s="1">
        <f t="shared" si="8"/>
        <v>-18.399999999999977</v>
      </c>
      <c r="V61" s="7">
        <f t="shared" si="8"/>
        <v>-19189.879999999888</v>
      </c>
      <c r="W61" s="7">
        <f t="shared" si="8"/>
        <v>-356109.13207541511</v>
      </c>
      <c r="X61" s="7">
        <f t="shared" si="7"/>
        <v>-375299.01207541488</v>
      </c>
      <c r="Y61" s="7">
        <f t="shared" si="7"/>
        <v>17207.207798000192</v>
      </c>
      <c r="Z61" s="7">
        <f t="shared" si="7"/>
        <v>966.43999999998778</v>
      </c>
      <c r="AA61" s="7">
        <f t="shared" si="7"/>
        <v>-393472.65987341478</v>
      </c>
      <c r="AB61" s="7">
        <f t="shared" si="7"/>
        <v>0</v>
      </c>
      <c r="AC61" s="14">
        <f t="shared" si="7"/>
        <v>-336.57930038045743</v>
      </c>
    </row>
    <row r="62" spans="1:29" x14ac:dyDescent="0.35">
      <c r="A62" s="7" t="s">
        <v>79</v>
      </c>
      <c r="B62" s="7" t="s">
        <v>90</v>
      </c>
      <c r="C62" s="1">
        <v>252.7</v>
      </c>
      <c r="D62" s="7">
        <v>3404515.48</v>
      </c>
      <c r="E62" s="32">
        <v>-239140.92</v>
      </c>
      <c r="F62" s="7">
        <f t="shared" si="1"/>
        <v>3165374.56</v>
      </c>
      <c r="G62" s="7">
        <v>329503.03000000003</v>
      </c>
      <c r="H62" s="7">
        <v>15514.79</v>
      </c>
      <c r="I62" s="7">
        <f t="shared" si="2"/>
        <v>2820356.74</v>
      </c>
      <c r="J62" s="7">
        <v>0</v>
      </c>
      <c r="K62" s="14">
        <f t="shared" si="3"/>
        <v>12526.215116739217</v>
      </c>
      <c r="L62" s="1">
        <v>252.6</v>
      </c>
      <c r="M62" s="7">
        <v>3546544.95</v>
      </c>
      <c r="N62" s="32">
        <v>-452659.6251723083</v>
      </c>
      <c r="O62" s="7">
        <f t="shared" si="4"/>
        <v>3093885.324827692</v>
      </c>
      <c r="P62" s="7">
        <v>349121.14019999997</v>
      </c>
      <c r="Q62" s="7">
        <v>14014.79</v>
      </c>
      <c r="R62" s="7">
        <f t="shared" si="5"/>
        <v>2730749.3946276922</v>
      </c>
      <c r="S62" s="7">
        <v>0</v>
      </c>
      <c r="T62" s="14">
        <f t="shared" si="6"/>
        <v>12248.160430830136</v>
      </c>
      <c r="U62" s="1">
        <f t="shared" si="8"/>
        <v>-9.9999999999994316E-2</v>
      </c>
      <c r="V62" s="7">
        <f t="shared" si="8"/>
        <v>142029.4700000002</v>
      </c>
      <c r="W62" s="7">
        <f t="shared" si="8"/>
        <v>-213518.70517230828</v>
      </c>
      <c r="X62" s="7">
        <f t="shared" si="7"/>
        <v>-71489.23517230805</v>
      </c>
      <c r="Y62" s="7">
        <f t="shared" si="7"/>
        <v>19618.110199999937</v>
      </c>
      <c r="Z62" s="7">
        <f t="shared" si="7"/>
        <v>-1500</v>
      </c>
      <c r="AA62" s="7">
        <f t="shared" si="7"/>
        <v>-89607.345372308046</v>
      </c>
      <c r="AB62" s="7">
        <f t="shared" si="7"/>
        <v>0</v>
      </c>
      <c r="AC62" s="14">
        <f t="shared" si="7"/>
        <v>-278.05468590908094</v>
      </c>
    </row>
    <row r="63" spans="1:29" x14ac:dyDescent="0.35">
      <c r="A63" s="7" t="s">
        <v>79</v>
      </c>
      <c r="B63" s="7" t="s">
        <v>91</v>
      </c>
      <c r="C63" s="1">
        <v>6517.2</v>
      </c>
      <c r="D63" s="7">
        <v>56629758.780000001</v>
      </c>
      <c r="E63" s="32">
        <v>-3977803.29</v>
      </c>
      <c r="F63" s="7">
        <f t="shared" si="1"/>
        <v>52651955.490000002</v>
      </c>
      <c r="G63" s="7">
        <v>13662795.939999999</v>
      </c>
      <c r="H63" s="7">
        <v>1478940.84</v>
      </c>
      <c r="I63" s="7">
        <f t="shared" si="2"/>
        <v>37510218.710000001</v>
      </c>
      <c r="J63" s="7">
        <v>0</v>
      </c>
      <c r="K63" s="14">
        <f t="shared" si="3"/>
        <v>8078.9227720493473</v>
      </c>
      <c r="L63" s="1">
        <v>6413</v>
      </c>
      <c r="M63" s="7">
        <v>56831460.380000003</v>
      </c>
      <c r="N63" s="32">
        <v>-7253625.1242510518</v>
      </c>
      <c r="O63" s="7">
        <f t="shared" si="4"/>
        <v>49577835.25574895</v>
      </c>
      <c r="P63" s="7">
        <v>13818000.0724</v>
      </c>
      <c r="Q63" s="7">
        <v>1504828.51</v>
      </c>
      <c r="R63" s="7">
        <f t="shared" si="5"/>
        <v>34255006.673348956</v>
      </c>
      <c r="S63" s="7">
        <v>0</v>
      </c>
      <c r="T63" s="14">
        <f t="shared" si="6"/>
        <v>7730.8335031574852</v>
      </c>
      <c r="U63" s="1">
        <f t="shared" si="8"/>
        <v>-104.19999999999982</v>
      </c>
      <c r="V63" s="7">
        <f t="shared" si="8"/>
        <v>201701.60000000149</v>
      </c>
      <c r="W63" s="7">
        <f t="shared" si="8"/>
        <v>-3275821.8342510518</v>
      </c>
      <c r="X63" s="7">
        <f t="shared" si="7"/>
        <v>-3074120.2342510521</v>
      </c>
      <c r="Y63" s="7">
        <f t="shared" si="7"/>
        <v>155204.13240000047</v>
      </c>
      <c r="Z63" s="7">
        <f t="shared" si="7"/>
        <v>25887.669999999925</v>
      </c>
      <c r="AA63" s="7">
        <f t="shared" si="7"/>
        <v>-3255212.0366510451</v>
      </c>
      <c r="AB63" s="7">
        <f t="shared" si="7"/>
        <v>0</v>
      </c>
      <c r="AC63" s="14">
        <f t="shared" si="7"/>
        <v>-348.08926889186205</v>
      </c>
    </row>
    <row r="64" spans="1:29" x14ac:dyDescent="0.35">
      <c r="A64" s="7" t="s">
        <v>79</v>
      </c>
      <c r="B64" s="7" t="s">
        <v>92</v>
      </c>
      <c r="C64" s="1">
        <v>25811.4</v>
      </c>
      <c r="D64" s="7">
        <v>225295611.13999999</v>
      </c>
      <c r="E64" s="32">
        <v>-15825277.060000001</v>
      </c>
      <c r="F64" s="7">
        <f t="shared" si="1"/>
        <v>209470334.07999998</v>
      </c>
      <c r="G64" s="7">
        <v>25661042.690000001</v>
      </c>
      <c r="H64" s="7">
        <v>1994761.47</v>
      </c>
      <c r="I64" s="7">
        <f t="shared" si="2"/>
        <v>181814529.91999999</v>
      </c>
      <c r="J64" s="7">
        <v>0</v>
      </c>
      <c r="K64" s="14">
        <f t="shared" si="3"/>
        <v>8115.4193139465497</v>
      </c>
      <c r="L64" s="1">
        <v>28434.7</v>
      </c>
      <c r="M64" s="7">
        <v>253501918.31999999</v>
      </c>
      <c r="N64" s="32">
        <v>-32355457.197065078</v>
      </c>
      <c r="O64" s="7">
        <f t="shared" si="4"/>
        <v>221146461.12293491</v>
      </c>
      <c r="P64" s="7">
        <v>26425241.644109998</v>
      </c>
      <c r="Q64" s="7">
        <v>2692753.57</v>
      </c>
      <c r="R64" s="7">
        <f t="shared" si="5"/>
        <v>192028465.90882492</v>
      </c>
      <c r="S64" s="7">
        <v>0</v>
      </c>
      <c r="T64" s="14">
        <f t="shared" si="6"/>
        <v>7777.3446219912612</v>
      </c>
      <c r="U64" s="1">
        <f t="shared" si="8"/>
        <v>2623.2999999999993</v>
      </c>
      <c r="V64" s="7">
        <f t="shared" si="8"/>
        <v>28206307.180000007</v>
      </c>
      <c r="W64" s="7">
        <f t="shared" si="8"/>
        <v>-16530180.137065077</v>
      </c>
      <c r="X64" s="7">
        <f t="shared" si="8"/>
        <v>11676127.042934924</v>
      </c>
      <c r="Y64" s="7">
        <f t="shared" si="8"/>
        <v>764198.95410999656</v>
      </c>
      <c r="Z64" s="7">
        <f t="shared" si="8"/>
        <v>697992.09999999986</v>
      </c>
      <c r="AA64" s="7">
        <f t="shared" si="8"/>
        <v>10213935.988824934</v>
      </c>
      <c r="AB64" s="7">
        <f t="shared" si="8"/>
        <v>0</v>
      </c>
      <c r="AC64" s="14">
        <f t="shared" si="8"/>
        <v>-338.07469195528847</v>
      </c>
    </row>
    <row r="65" spans="1:29" x14ac:dyDescent="0.35">
      <c r="A65" s="7" t="s">
        <v>79</v>
      </c>
      <c r="B65" s="7" t="s">
        <v>93</v>
      </c>
      <c r="C65" s="1">
        <v>207</v>
      </c>
      <c r="D65" s="7">
        <v>3071516.2</v>
      </c>
      <c r="E65" s="32">
        <v>-215750.3</v>
      </c>
      <c r="F65" s="7">
        <f t="shared" si="1"/>
        <v>2855765.9000000004</v>
      </c>
      <c r="G65" s="7">
        <v>157998.20000000001</v>
      </c>
      <c r="H65" s="7">
        <v>13182.1</v>
      </c>
      <c r="I65" s="7">
        <f t="shared" si="2"/>
        <v>2684585.6</v>
      </c>
      <c r="J65" s="7">
        <v>0</v>
      </c>
      <c r="K65" s="14">
        <f t="shared" si="3"/>
        <v>13795.970531400968</v>
      </c>
      <c r="L65" s="1">
        <v>190.8</v>
      </c>
      <c r="M65" s="7">
        <v>2943935.77</v>
      </c>
      <c r="N65" s="32">
        <v>-375746.22089015134</v>
      </c>
      <c r="O65" s="7">
        <f t="shared" si="4"/>
        <v>2568189.5491098487</v>
      </c>
      <c r="P65" s="7">
        <v>163199.12400000001</v>
      </c>
      <c r="Q65" s="7">
        <v>11622.77</v>
      </c>
      <c r="R65" s="7">
        <f t="shared" si="5"/>
        <v>2393367.6551098488</v>
      </c>
      <c r="S65" s="7">
        <v>0</v>
      </c>
      <c r="T65" s="14">
        <f t="shared" si="6"/>
        <v>13460.112940827299</v>
      </c>
      <c r="U65" s="1">
        <f t="shared" ref="U65:AC93" si="9">L65-C65</f>
        <v>-16.199999999999989</v>
      </c>
      <c r="V65" s="7">
        <f t="shared" si="9"/>
        <v>-127580.43000000017</v>
      </c>
      <c r="W65" s="7">
        <f t="shared" si="9"/>
        <v>-159995.92089015135</v>
      </c>
      <c r="X65" s="7">
        <f t="shared" si="9"/>
        <v>-287576.35089015169</v>
      </c>
      <c r="Y65" s="7">
        <f t="shared" si="9"/>
        <v>5200.9239999999991</v>
      </c>
      <c r="Z65" s="7">
        <f t="shared" si="9"/>
        <v>-1559.33</v>
      </c>
      <c r="AA65" s="7">
        <f t="shared" si="9"/>
        <v>-291217.94489015127</v>
      </c>
      <c r="AB65" s="7">
        <f t="shared" si="9"/>
        <v>0</v>
      </c>
      <c r="AC65" s="14">
        <f t="shared" si="9"/>
        <v>-335.85759057366886</v>
      </c>
    </row>
    <row r="66" spans="1:29" x14ac:dyDescent="0.35">
      <c r="A66" s="7" t="s">
        <v>79</v>
      </c>
      <c r="B66" s="7" t="s">
        <v>94</v>
      </c>
      <c r="C66" s="1">
        <v>284.8</v>
      </c>
      <c r="D66" s="7">
        <v>3581458.23</v>
      </c>
      <c r="E66" s="32">
        <v>-251569.79</v>
      </c>
      <c r="F66" s="7">
        <f t="shared" si="1"/>
        <v>3329888.44</v>
      </c>
      <c r="G66" s="7">
        <v>544497.84</v>
      </c>
      <c r="H66" s="7">
        <v>62848.07</v>
      </c>
      <c r="I66" s="7">
        <f t="shared" si="2"/>
        <v>2722542.5300000003</v>
      </c>
      <c r="J66" s="7">
        <v>0</v>
      </c>
      <c r="K66" s="14">
        <f t="shared" si="3"/>
        <v>11692.024016853931</v>
      </c>
      <c r="L66" s="1">
        <v>275.5</v>
      </c>
      <c r="M66" s="7">
        <v>3581106.41</v>
      </c>
      <c r="N66" s="32">
        <v>-457070.84165188734</v>
      </c>
      <c r="O66" s="7">
        <f t="shared" si="4"/>
        <v>3124035.568348113</v>
      </c>
      <c r="P66" s="7">
        <v>625744.91902999999</v>
      </c>
      <c r="Q66" s="7">
        <v>65519.24</v>
      </c>
      <c r="R66" s="7">
        <f t="shared" si="5"/>
        <v>2432771.4093181128</v>
      </c>
      <c r="S66" s="7">
        <v>0</v>
      </c>
      <c r="T66" s="14">
        <f t="shared" si="6"/>
        <v>11339.512044820736</v>
      </c>
      <c r="U66" s="1">
        <f t="shared" si="9"/>
        <v>-9.3000000000000114</v>
      </c>
      <c r="V66" s="7">
        <f t="shared" si="9"/>
        <v>-351.81999999983236</v>
      </c>
      <c r="W66" s="7">
        <f t="shared" si="9"/>
        <v>-205501.05165188733</v>
      </c>
      <c r="X66" s="7">
        <f t="shared" si="9"/>
        <v>-205852.87165188696</v>
      </c>
      <c r="Y66" s="7">
        <f t="shared" si="9"/>
        <v>81247.079030000023</v>
      </c>
      <c r="Z66" s="7">
        <f t="shared" si="9"/>
        <v>2671.1699999999983</v>
      </c>
      <c r="AA66" s="7">
        <f t="shared" si="9"/>
        <v>-289771.12068188749</v>
      </c>
      <c r="AB66" s="7">
        <f t="shared" si="9"/>
        <v>0</v>
      </c>
      <c r="AC66" s="14">
        <f t="shared" si="9"/>
        <v>-352.51197203319498</v>
      </c>
    </row>
    <row r="67" spans="1:29" x14ac:dyDescent="0.35">
      <c r="A67" s="7" t="s">
        <v>95</v>
      </c>
      <c r="B67" s="7" t="s">
        <v>96</v>
      </c>
      <c r="C67" s="1">
        <v>3726.2</v>
      </c>
      <c r="D67" s="7">
        <v>32375105.23</v>
      </c>
      <c r="E67" s="32">
        <v>-2274101.16</v>
      </c>
      <c r="F67" s="7">
        <f t="shared" si="1"/>
        <v>30101004.07</v>
      </c>
      <c r="G67" s="7">
        <v>6481755.1600000001</v>
      </c>
      <c r="H67" s="7">
        <v>1021328.54</v>
      </c>
      <c r="I67" s="7">
        <f t="shared" si="2"/>
        <v>22597920.370000001</v>
      </c>
      <c r="J67" s="7">
        <v>0</v>
      </c>
      <c r="K67" s="14">
        <f t="shared" si="3"/>
        <v>8078.2040872738989</v>
      </c>
      <c r="L67" s="1">
        <v>3643.9</v>
      </c>
      <c r="M67" s="7">
        <v>32237654.420000002</v>
      </c>
      <c r="N67" s="32">
        <v>-4114619.939102029</v>
      </c>
      <c r="O67" s="7">
        <f t="shared" si="4"/>
        <v>28123034.480897974</v>
      </c>
      <c r="P67" s="7">
        <v>7234333.6140000001</v>
      </c>
      <c r="Q67" s="7">
        <v>1101390.83</v>
      </c>
      <c r="R67" s="7">
        <f t="shared" si="5"/>
        <v>19787310.036897972</v>
      </c>
      <c r="S67" s="7">
        <v>0</v>
      </c>
      <c r="T67" s="14">
        <f t="shared" si="6"/>
        <v>7717.8392603798056</v>
      </c>
      <c r="U67" s="1">
        <f t="shared" si="9"/>
        <v>-82.299999999999727</v>
      </c>
      <c r="V67" s="7">
        <f t="shared" si="9"/>
        <v>-137450.80999999866</v>
      </c>
      <c r="W67" s="7">
        <f t="shared" si="9"/>
        <v>-1840518.7791020288</v>
      </c>
      <c r="X67" s="7">
        <f t="shared" si="9"/>
        <v>-1977969.5891020261</v>
      </c>
      <c r="Y67" s="7">
        <f t="shared" si="9"/>
        <v>752578.45399999991</v>
      </c>
      <c r="Z67" s="7">
        <f t="shared" si="9"/>
        <v>80062.290000000037</v>
      </c>
      <c r="AA67" s="7">
        <f t="shared" si="9"/>
        <v>-2810610.3331020288</v>
      </c>
      <c r="AB67" s="7">
        <f t="shared" si="9"/>
        <v>0</v>
      </c>
      <c r="AC67" s="14">
        <f t="shared" si="9"/>
        <v>-360.36482689409331</v>
      </c>
    </row>
    <row r="68" spans="1:29" x14ac:dyDescent="0.35">
      <c r="A68" s="7" t="s">
        <v>95</v>
      </c>
      <c r="B68" s="7" t="s">
        <v>97</v>
      </c>
      <c r="C68" s="1">
        <v>1374.3</v>
      </c>
      <c r="D68" s="7">
        <v>12411147.68</v>
      </c>
      <c r="E68" s="32">
        <v>-871787.29</v>
      </c>
      <c r="F68" s="7">
        <f t="shared" si="1"/>
        <v>11539360.390000001</v>
      </c>
      <c r="G68" s="7">
        <v>2347659.42</v>
      </c>
      <c r="H68" s="7">
        <v>367313.45</v>
      </c>
      <c r="I68" s="7">
        <f t="shared" si="2"/>
        <v>8824387.5200000014</v>
      </c>
      <c r="J68" s="7">
        <v>0</v>
      </c>
      <c r="K68" s="14">
        <f t="shared" si="3"/>
        <v>8396.536702321182</v>
      </c>
      <c r="L68" s="1">
        <v>1363</v>
      </c>
      <c r="M68" s="7">
        <v>12438423.23</v>
      </c>
      <c r="N68" s="32">
        <v>-1587565.3844529258</v>
      </c>
      <c r="O68" s="7">
        <f t="shared" si="4"/>
        <v>10850857.845547074</v>
      </c>
      <c r="P68" s="7">
        <v>2345417.846471</v>
      </c>
      <c r="Q68" s="7">
        <v>232969.28</v>
      </c>
      <c r="R68" s="7">
        <f t="shared" si="5"/>
        <v>8272470.7190760737</v>
      </c>
      <c r="S68" s="7">
        <v>0</v>
      </c>
      <c r="T68" s="14">
        <f t="shared" si="6"/>
        <v>7961.0108918173692</v>
      </c>
      <c r="U68" s="1">
        <f t="shared" si="9"/>
        <v>-11.299999999999955</v>
      </c>
      <c r="V68" s="7">
        <f t="shared" si="9"/>
        <v>27275.550000000745</v>
      </c>
      <c r="W68" s="7">
        <f t="shared" si="9"/>
        <v>-715778.09445292572</v>
      </c>
      <c r="X68" s="7">
        <f t="shared" si="9"/>
        <v>-688502.54445292614</v>
      </c>
      <c r="Y68" s="7">
        <f t="shared" si="9"/>
        <v>-2241.5735289999284</v>
      </c>
      <c r="Z68" s="7">
        <f t="shared" si="9"/>
        <v>-134344.17000000001</v>
      </c>
      <c r="AA68" s="7">
        <f t="shared" si="9"/>
        <v>-551916.80092392769</v>
      </c>
      <c r="AB68" s="7">
        <f t="shared" si="9"/>
        <v>0</v>
      </c>
      <c r="AC68" s="14">
        <f t="shared" si="9"/>
        <v>-435.52581050381286</v>
      </c>
    </row>
    <row r="69" spans="1:29" x14ac:dyDescent="0.35">
      <c r="A69" s="7" t="s">
        <v>95</v>
      </c>
      <c r="B69" s="7" t="s">
        <v>98</v>
      </c>
      <c r="C69" s="1">
        <v>218</v>
      </c>
      <c r="D69" s="7">
        <v>3089557.64</v>
      </c>
      <c r="E69" s="32">
        <v>-217017.57</v>
      </c>
      <c r="F69" s="7">
        <f t="shared" ref="F69:F132" si="10">D69+E69</f>
        <v>2872540.0700000003</v>
      </c>
      <c r="G69" s="7">
        <v>1291951.2</v>
      </c>
      <c r="H69" s="7">
        <v>219706.93</v>
      </c>
      <c r="I69" s="7">
        <f t="shared" ref="I69:I132" si="11">F69-G69-H69</f>
        <v>1360881.9400000004</v>
      </c>
      <c r="J69" s="7">
        <v>0</v>
      </c>
      <c r="K69" s="14">
        <f t="shared" ref="K69:K132" si="12">F69/C69</f>
        <v>13176.789311926606</v>
      </c>
      <c r="L69" s="1">
        <v>201.7</v>
      </c>
      <c r="M69" s="7">
        <v>3013252.93</v>
      </c>
      <c r="N69" s="32">
        <v>-384593.44547237724</v>
      </c>
      <c r="O69" s="7">
        <f t="shared" ref="O69:O132" si="13">M69+N69</f>
        <v>2628659.4845276228</v>
      </c>
      <c r="P69" s="7">
        <v>1476662.2196580002</v>
      </c>
      <c r="Q69" s="7">
        <v>214467.66</v>
      </c>
      <c r="R69" s="7">
        <f t="shared" ref="R69:R132" si="14">O69-P69-Q69</f>
        <v>937529.60486962262</v>
      </c>
      <c r="S69" s="7">
        <v>0</v>
      </c>
      <c r="T69" s="14">
        <f t="shared" ref="T69:T132" si="15">O69/L69</f>
        <v>13032.52099418752</v>
      </c>
      <c r="U69" s="1">
        <f t="shared" si="9"/>
        <v>-16.300000000000011</v>
      </c>
      <c r="V69" s="7">
        <f t="shared" si="9"/>
        <v>-76304.709999999963</v>
      </c>
      <c r="W69" s="7">
        <f t="shared" si="9"/>
        <v>-167575.87547237723</v>
      </c>
      <c r="X69" s="7">
        <f t="shared" si="9"/>
        <v>-243880.58547237748</v>
      </c>
      <c r="Y69" s="7">
        <f t="shared" si="9"/>
        <v>184711.01965800021</v>
      </c>
      <c r="Z69" s="7">
        <f t="shared" si="9"/>
        <v>-5239.2699999999895</v>
      </c>
      <c r="AA69" s="7">
        <f t="shared" si="9"/>
        <v>-423352.33513037779</v>
      </c>
      <c r="AB69" s="7">
        <f t="shared" si="9"/>
        <v>0</v>
      </c>
      <c r="AC69" s="14">
        <f t="shared" si="9"/>
        <v>-144.26831773908634</v>
      </c>
    </row>
    <row r="70" spans="1:29" x14ac:dyDescent="0.35">
      <c r="A70" s="7" t="s">
        <v>99</v>
      </c>
      <c r="B70" s="7" t="s">
        <v>100</v>
      </c>
      <c r="C70" s="1">
        <v>6284.6</v>
      </c>
      <c r="D70" s="7">
        <v>59263219.560000002</v>
      </c>
      <c r="E70" s="32">
        <v>-4162783.57</v>
      </c>
      <c r="F70" s="7">
        <f t="shared" si="10"/>
        <v>55100435.990000002</v>
      </c>
      <c r="G70" s="7">
        <v>25152890.489999998</v>
      </c>
      <c r="H70" s="7">
        <v>1445522.58</v>
      </c>
      <c r="I70" s="7">
        <f t="shared" si="11"/>
        <v>28502022.920000002</v>
      </c>
      <c r="J70" s="7">
        <v>0</v>
      </c>
      <c r="K70" s="14">
        <f t="shared" si="12"/>
        <v>8767.5326973872634</v>
      </c>
      <c r="L70" s="1">
        <v>6194.8</v>
      </c>
      <c r="M70" s="7">
        <v>59275280.82</v>
      </c>
      <c r="N70" s="32">
        <v>-7565539.6382229738</v>
      </c>
      <c r="O70" s="7">
        <f t="shared" si="13"/>
        <v>51709741.18177703</v>
      </c>
      <c r="P70" s="7">
        <v>25277311.278270002</v>
      </c>
      <c r="Q70" s="7">
        <v>1517029.65</v>
      </c>
      <c r="R70" s="7">
        <f t="shared" si="14"/>
        <v>24915400.253507029</v>
      </c>
      <c r="S70" s="7">
        <v>0</v>
      </c>
      <c r="T70" s="14">
        <f t="shared" si="15"/>
        <v>8347.2817817810137</v>
      </c>
      <c r="U70" s="1">
        <f t="shared" si="9"/>
        <v>-89.800000000000182</v>
      </c>
      <c r="V70" s="7">
        <f t="shared" si="9"/>
        <v>12061.259999997914</v>
      </c>
      <c r="W70" s="7">
        <f t="shared" si="9"/>
        <v>-3402756.068222974</v>
      </c>
      <c r="X70" s="7">
        <f t="shared" si="9"/>
        <v>-3390694.8082229719</v>
      </c>
      <c r="Y70" s="7">
        <f t="shared" si="9"/>
        <v>124420.78827000409</v>
      </c>
      <c r="Z70" s="7">
        <f t="shared" si="9"/>
        <v>71507.069999999832</v>
      </c>
      <c r="AA70" s="7">
        <f t="shared" si="9"/>
        <v>-3586622.6664929725</v>
      </c>
      <c r="AB70" s="7">
        <f t="shared" si="9"/>
        <v>0</v>
      </c>
      <c r="AC70" s="14">
        <f t="shared" si="9"/>
        <v>-420.25091560624969</v>
      </c>
    </row>
    <row r="71" spans="1:29" x14ac:dyDescent="0.35">
      <c r="A71" s="7" t="s">
        <v>99</v>
      </c>
      <c r="B71" s="7" t="s">
        <v>101</v>
      </c>
      <c r="C71" s="1">
        <v>4837.2</v>
      </c>
      <c r="D71" s="7">
        <v>42626177.039999999</v>
      </c>
      <c r="E71" s="32">
        <v>-2994159.8</v>
      </c>
      <c r="F71" s="7">
        <f t="shared" si="10"/>
        <v>39632017.240000002</v>
      </c>
      <c r="G71" s="7">
        <v>3784582.97</v>
      </c>
      <c r="H71" s="7">
        <v>288710.55</v>
      </c>
      <c r="I71" s="7">
        <f t="shared" si="11"/>
        <v>35558723.720000006</v>
      </c>
      <c r="J71" s="7">
        <v>0</v>
      </c>
      <c r="K71" s="14">
        <f t="shared" si="12"/>
        <v>8193.1731662945513</v>
      </c>
      <c r="L71" s="1">
        <v>4744.8</v>
      </c>
      <c r="M71" s="7">
        <v>42799388.780000001</v>
      </c>
      <c r="N71" s="32">
        <v>-5462656.0655205278</v>
      </c>
      <c r="O71" s="7">
        <f t="shared" si="13"/>
        <v>37336732.714479476</v>
      </c>
      <c r="P71" s="7">
        <v>3504340.398</v>
      </c>
      <c r="Q71" s="7">
        <v>267132.48</v>
      </c>
      <c r="R71" s="7">
        <f t="shared" si="14"/>
        <v>33565259.836479478</v>
      </c>
      <c r="S71" s="7">
        <v>0</v>
      </c>
      <c r="T71" s="14">
        <f t="shared" si="15"/>
        <v>7868.9792434832816</v>
      </c>
      <c r="U71" s="1">
        <f t="shared" si="9"/>
        <v>-92.399999999999636</v>
      </c>
      <c r="V71" s="7">
        <f t="shared" si="9"/>
        <v>173211.74000000209</v>
      </c>
      <c r="W71" s="7">
        <f t="shared" si="9"/>
        <v>-2468496.265520528</v>
      </c>
      <c r="X71" s="7">
        <f t="shared" si="9"/>
        <v>-2295284.5255205259</v>
      </c>
      <c r="Y71" s="7">
        <f t="shared" si="9"/>
        <v>-280242.57200000016</v>
      </c>
      <c r="Z71" s="7">
        <f t="shared" si="9"/>
        <v>-21578.070000000007</v>
      </c>
      <c r="AA71" s="7">
        <f t="shared" si="9"/>
        <v>-1993463.8835205287</v>
      </c>
      <c r="AB71" s="7">
        <f t="shared" si="9"/>
        <v>0</v>
      </c>
      <c r="AC71" s="14">
        <f t="shared" si="9"/>
        <v>-324.19392281126966</v>
      </c>
    </row>
    <row r="72" spans="1:29" x14ac:dyDescent="0.35">
      <c r="A72" s="7" t="s">
        <v>99</v>
      </c>
      <c r="B72" s="7" t="s">
        <v>102</v>
      </c>
      <c r="C72" s="1">
        <v>1282</v>
      </c>
      <c r="D72" s="7">
        <v>12374836.51</v>
      </c>
      <c r="E72" s="32">
        <v>-869236.71</v>
      </c>
      <c r="F72" s="7">
        <f t="shared" si="10"/>
        <v>11505599.800000001</v>
      </c>
      <c r="G72" s="7">
        <v>1538628.25</v>
      </c>
      <c r="H72" s="7">
        <v>170053.99</v>
      </c>
      <c r="I72" s="7">
        <f t="shared" si="11"/>
        <v>9796917.5600000005</v>
      </c>
      <c r="J72" s="7">
        <v>0</v>
      </c>
      <c r="K72" s="14">
        <f t="shared" si="12"/>
        <v>8974.7268330733241</v>
      </c>
      <c r="L72" s="1">
        <v>1207.8</v>
      </c>
      <c r="M72" s="7">
        <v>11964248.42</v>
      </c>
      <c r="N72" s="32">
        <v>-1527044.5691843217</v>
      </c>
      <c r="O72" s="7">
        <f t="shared" si="13"/>
        <v>10437203.850815678</v>
      </c>
      <c r="P72" s="7">
        <v>1275498.86451</v>
      </c>
      <c r="Q72" s="7">
        <v>111389.08</v>
      </c>
      <c r="R72" s="7">
        <f t="shared" si="14"/>
        <v>9050315.9063056782</v>
      </c>
      <c r="S72" s="7">
        <v>0</v>
      </c>
      <c r="T72" s="14">
        <f t="shared" si="15"/>
        <v>8641.5001248680892</v>
      </c>
      <c r="U72" s="1">
        <f t="shared" si="9"/>
        <v>-74.200000000000045</v>
      </c>
      <c r="V72" s="7">
        <f t="shared" si="9"/>
        <v>-410588.08999999985</v>
      </c>
      <c r="W72" s="7">
        <f t="shared" si="9"/>
        <v>-657807.85918432171</v>
      </c>
      <c r="X72" s="7">
        <f t="shared" si="9"/>
        <v>-1068395.9491843227</v>
      </c>
      <c r="Y72" s="7">
        <f t="shared" si="9"/>
        <v>-263129.38549000002</v>
      </c>
      <c r="Z72" s="7">
        <f t="shared" si="9"/>
        <v>-58664.909999999989</v>
      </c>
      <c r="AA72" s="7">
        <f t="shared" si="9"/>
        <v>-746601.65369432233</v>
      </c>
      <c r="AB72" s="7">
        <f t="shared" si="9"/>
        <v>0</v>
      </c>
      <c r="AC72" s="14">
        <f t="shared" si="9"/>
        <v>-333.2267082052349</v>
      </c>
    </row>
    <row r="73" spans="1:29" x14ac:dyDescent="0.35">
      <c r="A73" s="7" t="s">
        <v>103</v>
      </c>
      <c r="B73" s="7" t="s">
        <v>103</v>
      </c>
      <c r="C73" s="1">
        <v>461</v>
      </c>
      <c r="D73" s="7">
        <v>4882732.37</v>
      </c>
      <c r="E73" s="32">
        <v>-342974.25</v>
      </c>
      <c r="F73" s="7">
        <f t="shared" si="10"/>
        <v>4539758.12</v>
      </c>
      <c r="G73" s="7">
        <v>1554644.07</v>
      </c>
      <c r="H73" s="7">
        <v>121942.24</v>
      </c>
      <c r="I73" s="7">
        <f t="shared" si="11"/>
        <v>2863171.8099999996</v>
      </c>
      <c r="J73" s="7">
        <v>0</v>
      </c>
      <c r="K73" s="14">
        <f t="shared" si="12"/>
        <v>9847.631496746204</v>
      </c>
      <c r="L73" s="1">
        <v>445.5</v>
      </c>
      <c r="M73" s="7">
        <v>4888254.9400000004</v>
      </c>
      <c r="N73" s="32">
        <v>-623907.40286178654</v>
      </c>
      <c r="O73" s="7">
        <f t="shared" si="13"/>
        <v>4264347.5371382143</v>
      </c>
      <c r="P73" s="7">
        <v>1622788.2066062503</v>
      </c>
      <c r="Q73" s="7">
        <v>105355.9</v>
      </c>
      <c r="R73" s="7">
        <f t="shared" si="14"/>
        <v>2536203.4305319642</v>
      </c>
      <c r="S73" s="7">
        <v>0</v>
      </c>
      <c r="T73" s="14">
        <f t="shared" si="15"/>
        <v>9572.0483437445891</v>
      </c>
      <c r="U73" s="1">
        <f t="shared" si="9"/>
        <v>-15.5</v>
      </c>
      <c r="V73" s="7">
        <f t="shared" si="9"/>
        <v>5522.570000000298</v>
      </c>
      <c r="W73" s="7">
        <f t="shared" si="9"/>
        <v>-280933.15286178654</v>
      </c>
      <c r="X73" s="7">
        <f t="shared" si="9"/>
        <v>-275410.58286178578</v>
      </c>
      <c r="Y73" s="7">
        <f t="shared" si="9"/>
        <v>68144.136606250191</v>
      </c>
      <c r="Z73" s="7">
        <f t="shared" si="9"/>
        <v>-16586.340000000011</v>
      </c>
      <c r="AA73" s="7">
        <f t="shared" si="9"/>
        <v>-326968.37946803542</v>
      </c>
      <c r="AB73" s="7">
        <f t="shared" si="9"/>
        <v>0</v>
      </c>
      <c r="AC73" s="14">
        <f t="shared" si="9"/>
        <v>-275.58315300161485</v>
      </c>
    </row>
    <row r="74" spans="1:29" x14ac:dyDescent="0.35">
      <c r="A74" s="7" t="s">
        <v>104</v>
      </c>
      <c r="B74" s="7" t="s">
        <v>105</v>
      </c>
      <c r="C74" s="1">
        <v>445.5</v>
      </c>
      <c r="D74" s="7">
        <v>4803987.26</v>
      </c>
      <c r="E74" s="32">
        <v>-337443.01</v>
      </c>
      <c r="F74" s="7">
        <f t="shared" si="10"/>
        <v>4466544.25</v>
      </c>
      <c r="G74" s="7">
        <v>1644498.83</v>
      </c>
      <c r="H74" s="7">
        <v>130981.35</v>
      </c>
      <c r="I74" s="7">
        <f t="shared" si="11"/>
        <v>2691064.07</v>
      </c>
      <c r="J74" s="7">
        <v>0</v>
      </c>
      <c r="K74" s="14">
        <f t="shared" si="12"/>
        <v>10025.913019079686</v>
      </c>
      <c r="L74" s="1">
        <v>428</v>
      </c>
      <c r="M74" s="7">
        <v>4794416.83</v>
      </c>
      <c r="N74" s="32">
        <v>-611930.47199010022</v>
      </c>
      <c r="O74" s="7">
        <f t="shared" si="13"/>
        <v>4182486.3580099</v>
      </c>
      <c r="P74" s="7">
        <v>1678864.33134</v>
      </c>
      <c r="Q74" s="7">
        <v>109016.69</v>
      </c>
      <c r="R74" s="7">
        <f t="shared" si="14"/>
        <v>2394605.3366699</v>
      </c>
      <c r="S74" s="7">
        <v>0</v>
      </c>
      <c r="T74" s="14">
        <f t="shared" si="15"/>
        <v>9772.1643878735977</v>
      </c>
      <c r="U74" s="1">
        <f t="shared" si="9"/>
        <v>-17.5</v>
      </c>
      <c r="V74" s="7">
        <f t="shared" si="9"/>
        <v>-9570.429999999702</v>
      </c>
      <c r="W74" s="7">
        <f t="shared" si="9"/>
        <v>-274487.46199010022</v>
      </c>
      <c r="X74" s="7">
        <f t="shared" si="9"/>
        <v>-284057.89199010003</v>
      </c>
      <c r="Y74" s="7">
        <f t="shared" si="9"/>
        <v>34365.501339999959</v>
      </c>
      <c r="Z74" s="7">
        <f t="shared" si="9"/>
        <v>-21964.660000000003</v>
      </c>
      <c r="AA74" s="7">
        <f t="shared" si="9"/>
        <v>-296458.73333009984</v>
      </c>
      <c r="AB74" s="7">
        <f t="shared" si="9"/>
        <v>0</v>
      </c>
      <c r="AC74" s="14">
        <f t="shared" si="9"/>
        <v>-253.74863120608825</v>
      </c>
    </row>
    <row r="75" spans="1:29" x14ac:dyDescent="0.35">
      <c r="A75" s="7" t="s">
        <v>104</v>
      </c>
      <c r="B75" s="7" t="s">
        <v>106</v>
      </c>
      <c r="C75" s="1">
        <v>1330.5</v>
      </c>
      <c r="D75" s="7">
        <v>12203112.73</v>
      </c>
      <c r="E75" s="32">
        <v>-857174.44</v>
      </c>
      <c r="F75" s="7">
        <f t="shared" si="10"/>
        <v>11345938.290000001</v>
      </c>
      <c r="G75" s="7">
        <v>8073568.0800000001</v>
      </c>
      <c r="H75" s="7">
        <v>616053.74</v>
      </c>
      <c r="I75" s="7">
        <f t="shared" si="11"/>
        <v>2656316.4700000007</v>
      </c>
      <c r="J75" s="7">
        <v>0</v>
      </c>
      <c r="K75" s="14">
        <f t="shared" si="12"/>
        <v>8527.574813979707</v>
      </c>
      <c r="L75" s="1">
        <v>1305.7</v>
      </c>
      <c r="M75" s="7">
        <v>12186100.23</v>
      </c>
      <c r="N75" s="32">
        <v>-1555360.397285809</v>
      </c>
      <c r="O75" s="7">
        <f t="shared" si="13"/>
        <v>10630739.832714191</v>
      </c>
      <c r="P75" s="7">
        <v>8217453.9862500001</v>
      </c>
      <c r="Q75" s="7">
        <v>673199.6</v>
      </c>
      <c r="R75" s="7">
        <f t="shared" si="14"/>
        <v>1740086.2464641905</v>
      </c>
      <c r="S75" s="7">
        <v>0</v>
      </c>
      <c r="T75" s="14">
        <f t="shared" si="15"/>
        <v>8141.7935457717622</v>
      </c>
      <c r="U75" s="1">
        <f t="shared" si="9"/>
        <v>-24.799999999999955</v>
      </c>
      <c r="V75" s="7">
        <f t="shared" si="9"/>
        <v>-17012.5</v>
      </c>
      <c r="W75" s="7">
        <f t="shared" si="9"/>
        <v>-698185.9572858091</v>
      </c>
      <c r="X75" s="7">
        <f t="shared" si="9"/>
        <v>-715198.45728581026</v>
      </c>
      <c r="Y75" s="7">
        <f t="shared" si="9"/>
        <v>143885.90625</v>
      </c>
      <c r="Z75" s="7">
        <f t="shared" si="9"/>
        <v>57145.859999999986</v>
      </c>
      <c r="AA75" s="7">
        <f t="shared" si="9"/>
        <v>-916230.22353581013</v>
      </c>
      <c r="AB75" s="7">
        <f t="shared" si="9"/>
        <v>0</v>
      </c>
      <c r="AC75" s="14">
        <f t="shared" si="9"/>
        <v>-385.78126820794478</v>
      </c>
    </row>
    <row r="76" spans="1:29" x14ac:dyDescent="0.35">
      <c r="A76" s="7" t="s">
        <v>107</v>
      </c>
      <c r="B76" s="7" t="s">
        <v>107</v>
      </c>
      <c r="C76" s="1">
        <v>2062.5</v>
      </c>
      <c r="D76" s="7">
        <v>18564403.18</v>
      </c>
      <c r="E76" s="32">
        <v>-1304005.98</v>
      </c>
      <c r="F76" s="7">
        <f t="shared" si="10"/>
        <v>17260397.199999999</v>
      </c>
      <c r="G76" s="7">
        <v>10181120.800000001</v>
      </c>
      <c r="H76" s="7">
        <v>625090.13</v>
      </c>
      <c r="I76" s="7">
        <f t="shared" si="11"/>
        <v>6454186.2699999986</v>
      </c>
      <c r="J76" s="7">
        <v>0</v>
      </c>
      <c r="K76" s="14">
        <f t="shared" si="12"/>
        <v>8368.6774303030306</v>
      </c>
      <c r="L76" s="1">
        <v>2054.3000000000002</v>
      </c>
      <c r="M76" s="7">
        <v>18840159.989999998</v>
      </c>
      <c r="N76" s="32">
        <v>-2404644.4862512508</v>
      </c>
      <c r="O76" s="7">
        <f t="shared" si="13"/>
        <v>16435515.503748748</v>
      </c>
      <c r="P76" s="7">
        <v>10353731.338500001</v>
      </c>
      <c r="Q76" s="7">
        <v>674534.79</v>
      </c>
      <c r="R76" s="7">
        <f t="shared" si="14"/>
        <v>5407249.3752487479</v>
      </c>
      <c r="S76" s="7">
        <v>0</v>
      </c>
      <c r="T76" s="14">
        <f t="shared" si="15"/>
        <v>8000.5430091752651</v>
      </c>
      <c r="U76" s="1">
        <f t="shared" si="9"/>
        <v>-8.1999999999998181</v>
      </c>
      <c r="V76" s="7">
        <f t="shared" si="9"/>
        <v>275756.80999999866</v>
      </c>
      <c r="W76" s="7">
        <f t="shared" si="9"/>
        <v>-1100638.5062512509</v>
      </c>
      <c r="X76" s="7">
        <f t="shared" si="9"/>
        <v>-824881.6962512508</v>
      </c>
      <c r="Y76" s="7">
        <f t="shared" si="9"/>
        <v>172610.53849999979</v>
      </c>
      <c r="Z76" s="7">
        <f t="shared" si="9"/>
        <v>49444.660000000033</v>
      </c>
      <c r="AA76" s="7">
        <f t="shared" si="9"/>
        <v>-1046936.8947512507</v>
      </c>
      <c r="AB76" s="7">
        <f t="shared" si="9"/>
        <v>0</v>
      </c>
      <c r="AC76" s="14">
        <f t="shared" si="9"/>
        <v>-368.13442112776556</v>
      </c>
    </row>
    <row r="77" spans="1:29" x14ac:dyDescent="0.35">
      <c r="A77" s="7" t="s">
        <v>108</v>
      </c>
      <c r="B77" s="7" t="s">
        <v>108</v>
      </c>
      <c r="C77" s="1">
        <v>88.6</v>
      </c>
      <c r="D77" s="7">
        <v>1663230.88</v>
      </c>
      <c r="E77" s="32">
        <v>-116829.13</v>
      </c>
      <c r="F77" s="7">
        <f t="shared" si="10"/>
        <v>1546401.75</v>
      </c>
      <c r="G77" s="7">
        <v>915356</v>
      </c>
      <c r="H77" s="7">
        <v>51442.85</v>
      </c>
      <c r="I77" s="7">
        <f t="shared" si="11"/>
        <v>579602.9</v>
      </c>
      <c r="J77" s="7">
        <v>0</v>
      </c>
      <c r="K77" s="14">
        <f t="shared" si="12"/>
        <v>17453.744356659143</v>
      </c>
      <c r="L77" s="1">
        <v>80.900000000000006</v>
      </c>
      <c r="M77" s="7">
        <v>1560548.63</v>
      </c>
      <c r="N77" s="32">
        <v>-199179.02293017862</v>
      </c>
      <c r="O77" s="7">
        <f t="shared" si="13"/>
        <v>1361369.6070698213</v>
      </c>
      <c r="P77" s="7">
        <v>932682.53891999996</v>
      </c>
      <c r="Q77" s="7">
        <v>74945.5</v>
      </c>
      <c r="R77" s="7">
        <f t="shared" si="14"/>
        <v>353741.56814982137</v>
      </c>
      <c r="S77" s="7">
        <v>0</v>
      </c>
      <c r="T77" s="14">
        <f t="shared" si="15"/>
        <v>16827.807256734501</v>
      </c>
      <c r="U77" s="1">
        <f t="shared" si="9"/>
        <v>-7.6999999999999886</v>
      </c>
      <c r="V77" s="7">
        <f t="shared" si="9"/>
        <v>-102682.25</v>
      </c>
      <c r="W77" s="7">
        <f t="shared" si="9"/>
        <v>-82349.892930178612</v>
      </c>
      <c r="X77" s="7">
        <f t="shared" si="9"/>
        <v>-185032.14293017867</v>
      </c>
      <c r="Y77" s="7">
        <f t="shared" si="9"/>
        <v>17326.538919999963</v>
      </c>
      <c r="Z77" s="7">
        <f t="shared" si="9"/>
        <v>23502.65</v>
      </c>
      <c r="AA77" s="7">
        <f t="shared" si="9"/>
        <v>-225861.33185017866</v>
      </c>
      <c r="AB77" s="7">
        <f t="shared" si="9"/>
        <v>0</v>
      </c>
      <c r="AC77" s="14">
        <f t="shared" si="9"/>
        <v>-625.9370999246421</v>
      </c>
    </row>
    <row r="78" spans="1:29" x14ac:dyDescent="0.35">
      <c r="A78" s="7" t="s">
        <v>109</v>
      </c>
      <c r="B78" s="7" t="s">
        <v>109</v>
      </c>
      <c r="C78" s="1">
        <v>529.1</v>
      </c>
      <c r="D78" s="7">
        <v>5360287.62</v>
      </c>
      <c r="E78" s="32">
        <v>-376518.82</v>
      </c>
      <c r="F78" s="7">
        <f t="shared" si="10"/>
        <v>4983768.8</v>
      </c>
      <c r="G78" s="7">
        <v>2229594.62</v>
      </c>
      <c r="H78" s="7">
        <v>266161.06</v>
      </c>
      <c r="I78" s="7">
        <f t="shared" si="11"/>
        <v>2488013.1199999996</v>
      </c>
      <c r="J78" s="7">
        <v>0</v>
      </c>
      <c r="K78" s="14">
        <f t="shared" si="12"/>
        <v>9419.3324513324515</v>
      </c>
      <c r="L78" s="1">
        <v>526.5</v>
      </c>
      <c r="M78" s="7">
        <v>5472832.6200000001</v>
      </c>
      <c r="N78" s="32">
        <v>-698519.37514565606</v>
      </c>
      <c r="O78" s="7">
        <f t="shared" si="13"/>
        <v>4774313.2448543441</v>
      </c>
      <c r="P78" s="7">
        <v>2401756.5064650001</v>
      </c>
      <c r="Q78" s="7">
        <v>274798.46000000002</v>
      </c>
      <c r="R78" s="7">
        <f t="shared" si="14"/>
        <v>2097758.278389344</v>
      </c>
      <c r="S78" s="7">
        <v>0</v>
      </c>
      <c r="T78" s="14">
        <f t="shared" si="15"/>
        <v>9068.0213577480426</v>
      </c>
      <c r="U78" s="1">
        <f t="shared" si="9"/>
        <v>-2.6000000000000227</v>
      </c>
      <c r="V78" s="7">
        <f t="shared" si="9"/>
        <v>112545</v>
      </c>
      <c r="W78" s="7">
        <f t="shared" si="9"/>
        <v>-322000.55514565605</v>
      </c>
      <c r="X78" s="7">
        <f t="shared" si="9"/>
        <v>-209455.55514565576</v>
      </c>
      <c r="Y78" s="7">
        <f t="shared" si="9"/>
        <v>172161.88646499999</v>
      </c>
      <c r="Z78" s="7">
        <f t="shared" si="9"/>
        <v>8637.4000000000233</v>
      </c>
      <c r="AA78" s="7">
        <f t="shared" si="9"/>
        <v>-390254.84161065565</v>
      </c>
      <c r="AB78" s="7">
        <f t="shared" si="9"/>
        <v>0</v>
      </c>
      <c r="AC78" s="14">
        <f t="shared" si="9"/>
        <v>-351.31109358440881</v>
      </c>
    </row>
    <row r="79" spans="1:29" x14ac:dyDescent="0.35">
      <c r="A79" s="7" t="s">
        <v>109</v>
      </c>
      <c r="B79" s="7" t="s">
        <v>110</v>
      </c>
      <c r="C79" s="1">
        <v>213.4</v>
      </c>
      <c r="D79" s="7">
        <v>2940847.32</v>
      </c>
      <c r="E79" s="32">
        <v>-206571.82</v>
      </c>
      <c r="F79" s="7">
        <f t="shared" si="10"/>
        <v>2734275.5</v>
      </c>
      <c r="G79" s="7">
        <v>845036.22</v>
      </c>
      <c r="H79" s="7">
        <v>104370.08</v>
      </c>
      <c r="I79" s="7">
        <f t="shared" si="11"/>
        <v>1784869.2</v>
      </c>
      <c r="J79" s="7">
        <v>0</v>
      </c>
      <c r="K79" s="14">
        <f t="shared" si="12"/>
        <v>12812.91237113402</v>
      </c>
      <c r="L79" s="1">
        <v>215.8</v>
      </c>
      <c r="M79" s="7">
        <v>2994285.99</v>
      </c>
      <c r="N79" s="32">
        <v>-382172.61954965326</v>
      </c>
      <c r="O79" s="7">
        <f t="shared" si="13"/>
        <v>2612113.3704503467</v>
      </c>
      <c r="P79" s="7">
        <v>851138.20792000007</v>
      </c>
      <c r="Q79" s="7">
        <v>89349.11</v>
      </c>
      <c r="R79" s="7">
        <f t="shared" si="14"/>
        <v>1671626.0525303467</v>
      </c>
      <c r="S79" s="7">
        <v>0</v>
      </c>
      <c r="T79" s="14">
        <f t="shared" si="15"/>
        <v>12104.32516427408</v>
      </c>
      <c r="U79" s="1">
        <f t="shared" si="9"/>
        <v>2.4000000000000057</v>
      </c>
      <c r="V79" s="7">
        <f t="shared" si="9"/>
        <v>53438.670000000391</v>
      </c>
      <c r="W79" s="7">
        <f t="shared" si="9"/>
        <v>-175600.79954965325</v>
      </c>
      <c r="X79" s="7">
        <f t="shared" si="9"/>
        <v>-122162.12954965327</v>
      </c>
      <c r="Y79" s="7">
        <f t="shared" si="9"/>
        <v>6101.9879200001014</v>
      </c>
      <c r="Z79" s="7">
        <f t="shared" si="9"/>
        <v>-15020.970000000001</v>
      </c>
      <c r="AA79" s="7">
        <f t="shared" si="9"/>
        <v>-113243.14746965328</v>
      </c>
      <c r="AB79" s="7">
        <f t="shared" si="9"/>
        <v>0</v>
      </c>
      <c r="AC79" s="14">
        <f t="shared" si="9"/>
        <v>-708.58720685994012</v>
      </c>
    </row>
    <row r="80" spans="1:29" x14ac:dyDescent="0.35">
      <c r="A80" s="7" t="s">
        <v>111</v>
      </c>
      <c r="B80" s="7" t="s">
        <v>112</v>
      </c>
      <c r="C80" s="1">
        <v>172.2</v>
      </c>
      <c r="D80" s="7">
        <v>2733851.18</v>
      </c>
      <c r="E80" s="32">
        <v>-185033</v>
      </c>
      <c r="F80" s="7">
        <f t="shared" si="10"/>
        <v>2548818.1800000002</v>
      </c>
      <c r="G80" s="7">
        <v>2237490.91</v>
      </c>
      <c r="H80" s="7">
        <v>311327.27</v>
      </c>
      <c r="I80" s="7">
        <f t="shared" si="11"/>
        <v>0</v>
      </c>
      <c r="J80" s="7">
        <v>6998.94</v>
      </c>
      <c r="K80" s="14">
        <f t="shared" si="12"/>
        <v>14801.49930313589</v>
      </c>
      <c r="L80" s="1">
        <v>164</v>
      </c>
      <c r="M80" s="7">
        <v>2673096.9</v>
      </c>
      <c r="N80" s="32">
        <v>-20.56</v>
      </c>
      <c r="O80" s="7">
        <f t="shared" si="13"/>
        <v>2673076.34</v>
      </c>
      <c r="P80" s="7">
        <v>2361749.0692799999</v>
      </c>
      <c r="Q80" s="7">
        <v>311327.27</v>
      </c>
      <c r="R80" s="7">
        <f t="shared" si="14"/>
        <v>7.1999989449977875E-4</v>
      </c>
      <c r="S80" s="7">
        <v>8.7978085129725514</v>
      </c>
      <c r="T80" s="14">
        <f t="shared" si="15"/>
        <v>16299.245975609756</v>
      </c>
      <c r="U80" s="1">
        <f t="shared" si="9"/>
        <v>-8.1999999999999886</v>
      </c>
      <c r="V80" s="7">
        <f t="shared" si="9"/>
        <v>-60754.280000000261</v>
      </c>
      <c r="W80" s="7">
        <f t="shared" si="9"/>
        <v>185012.44</v>
      </c>
      <c r="X80" s="7">
        <f t="shared" si="9"/>
        <v>124258.15999999968</v>
      </c>
      <c r="Y80" s="7">
        <f t="shared" si="9"/>
        <v>124258.15927999979</v>
      </c>
      <c r="Z80" s="7">
        <f t="shared" si="9"/>
        <v>0</v>
      </c>
      <c r="AA80" s="7">
        <f t="shared" si="9"/>
        <v>7.1999989449977875E-4</v>
      </c>
      <c r="AB80" s="7">
        <f t="shared" si="9"/>
        <v>-6990.142191487027</v>
      </c>
      <c r="AC80" s="14">
        <f t="shared" si="9"/>
        <v>1497.7466724738661</v>
      </c>
    </row>
    <row r="81" spans="1:29" x14ac:dyDescent="0.35">
      <c r="A81" s="7" t="s">
        <v>113</v>
      </c>
      <c r="B81" s="7" t="s">
        <v>113</v>
      </c>
      <c r="C81" s="1">
        <v>82858.7</v>
      </c>
      <c r="D81" s="7">
        <v>740111555.10000002</v>
      </c>
      <c r="E81" s="32">
        <v>-51987121.960000001</v>
      </c>
      <c r="F81" s="7">
        <f t="shared" si="10"/>
        <v>688124433.13999999</v>
      </c>
      <c r="G81" s="7">
        <v>281216248.32999998</v>
      </c>
      <c r="H81" s="7">
        <v>21298037.16</v>
      </c>
      <c r="I81" s="7">
        <f t="shared" si="11"/>
        <v>385610147.64999998</v>
      </c>
      <c r="J81" s="7">
        <v>0</v>
      </c>
      <c r="K81" s="14">
        <f t="shared" si="12"/>
        <v>8304.793982285506</v>
      </c>
      <c r="L81" s="1">
        <v>81739.100000000006</v>
      </c>
      <c r="M81" s="7">
        <v>744382881.95000005</v>
      </c>
      <c r="N81" s="32">
        <v>-95008545.240113094</v>
      </c>
      <c r="O81" s="7">
        <f t="shared" si="13"/>
        <v>649374336.70988691</v>
      </c>
      <c r="P81" s="7">
        <v>280900163.09293997</v>
      </c>
      <c r="Q81" s="7">
        <v>22314875.190000001</v>
      </c>
      <c r="R81" s="7">
        <f t="shared" si="14"/>
        <v>346159298.42694694</v>
      </c>
      <c r="S81" s="7">
        <v>0</v>
      </c>
      <c r="T81" s="14">
        <f t="shared" si="15"/>
        <v>7944.4762263089133</v>
      </c>
      <c r="U81" s="1">
        <f t="shared" si="9"/>
        <v>-1119.5999999999913</v>
      </c>
      <c r="V81" s="7">
        <f t="shared" si="9"/>
        <v>4271326.8500000238</v>
      </c>
      <c r="W81" s="7">
        <f t="shared" si="9"/>
        <v>-43021423.280113094</v>
      </c>
      <c r="X81" s="7">
        <f t="shared" si="9"/>
        <v>-38750096.430113077</v>
      </c>
      <c r="Y81" s="7">
        <f t="shared" si="9"/>
        <v>-316085.23706001043</v>
      </c>
      <c r="Z81" s="7">
        <f t="shared" si="9"/>
        <v>1016838.0300000012</v>
      </c>
      <c r="AA81" s="7">
        <f t="shared" si="9"/>
        <v>-39450849.223053038</v>
      </c>
      <c r="AB81" s="7">
        <f t="shared" si="9"/>
        <v>0</v>
      </c>
      <c r="AC81" s="14">
        <f t="shared" si="9"/>
        <v>-360.31775597659271</v>
      </c>
    </row>
    <row r="82" spans="1:29" x14ac:dyDescent="0.35">
      <c r="A82" s="7" t="s">
        <v>76</v>
      </c>
      <c r="B82" s="7" t="s">
        <v>114</v>
      </c>
      <c r="C82" s="1">
        <v>178.5</v>
      </c>
      <c r="D82" s="7">
        <v>2614874.62</v>
      </c>
      <c r="E82" s="32">
        <v>-183674.75</v>
      </c>
      <c r="F82" s="7">
        <f t="shared" si="10"/>
        <v>2431199.87</v>
      </c>
      <c r="G82" s="7">
        <v>496677.1</v>
      </c>
      <c r="H82" s="7">
        <v>82710.69</v>
      </c>
      <c r="I82" s="7">
        <f t="shared" si="11"/>
        <v>1851812.08</v>
      </c>
      <c r="J82" s="7">
        <v>0</v>
      </c>
      <c r="K82" s="14">
        <f t="shared" si="12"/>
        <v>13620.167338935575</v>
      </c>
      <c r="L82" s="1">
        <v>195.5</v>
      </c>
      <c r="M82" s="7">
        <v>2815809.29</v>
      </c>
      <c r="N82" s="32">
        <v>-359392.9291007868</v>
      </c>
      <c r="O82" s="7">
        <f t="shared" si="13"/>
        <v>2456416.3608992132</v>
      </c>
      <c r="P82" s="7">
        <v>471359.35863999999</v>
      </c>
      <c r="Q82" s="7">
        <v>90954.29</v>
      </c>
      <c r="R82" s="7">
        <f t="shared" si="14"/>
        <v>1894102.7122592132</v>
      </c>
      <c r="S82" s="7">
        <v>0</v>
      </c>
      <c r="T82" s="14">
        <f t="shared" si="15"/>
        <v>12564.789569816947</v>
      </c>
      <c r="U82" s="1">
        <f t="shared" si="9"/>
        <v>17</v>
      </c>
      <c r="V82" s="7">
        <f t="shared" si="9"/>
        <v>200934.66999999993</v>
      </c>
      <c r="W82" s="7">
        <f t="shared" si="9"/>
        <v>-175718.1791007868</v>
      </c>
      <c r="X82" s="7">
        <f t="shared" si="9"/>
        <v>25216.490899213124</v>
      </c>
      <c r="Y82" s="7">
        <f t="shared" si="9"/>
        <v>-25317.741359999985</v>
      </c>
      <c r="Z82" s="7">
        <f t="shared" si="9"/>
        <v>8243.5999999999913</v>
      </c>
      <c r="AA82" s="7">
        <f t="shared" si="9"/>
        <v>42290.632259213133</v>
      </c>
      <c r="AB82" s="7">
        <f t="shared" si="9"/>
        <v>0</v>
      </c>
      <c r="AC82" s="14">
        <f t="shared" si="9"/>
        <v>-1055.3777691186278</v>
      </c>
    </row>
    <row r="83" spans="1:29" x14ac:dyDescent="0.35">
      <c r="A83" s="7" t="s">
        <v>76</v>
      </c>
      <c r="B83" s="7" t="s">
        <v>115</v>
      </c>
      <c r="C83" s="1">
        <v>55.3</v>
      </c>
      <c r="D83" s="7">
        <v>1011744.95</v>
      </c>
      <c r="E83" s="32">
        <v>-71067.27</v>
      </c>
      <c r="F83" s="7">
        <f t="shared" si="10"/>
        <v>940677.67999999993</v>
      </c>
      <c r="G83" s="7">
        <v>344918.99</v>
      </c>
      <c r="H83" s="7">
        <v>32048.17</v>
      </c>
      <c r="I83" s="7">
        <f t="shared" si="11"/>
        <v>563710.5199999999</v>
      </c>
      <c r="J83" s="7">
        <v>0</v>
      </c>
      <c r="K83" s="14">
        <f t="shared" si="12"/>
        <v>17010.446292947559</v>
      </c>
      <c r="L83" s="1">
        <v>50.6</v>
      </c>
      <c r="M83" s="7">
        <v>947817.47</v>
      </c>
      <c r="N83" s="32">
        <v>-120973.71011805885</v>
      </c>
      <c r="O83" s="7">
        <f t="shared" si="13"/>
        <v>826843.75988194114</v>
      </c>
      <c r="P83" s="7">
        <v>328920.78399999999</v>
      </c>
      <c r="Q83" s="7">
        <v>32048.17</v>
      </c>
      <c r="R83" s="7">
        <f t="shared" si="14"/>
        <v>465874.80588194117</v>
      </c>
      <c r="S83" s="7">
        <v>0</v>
      </c>
      <c r="T83" s="14">
        <f t="shared" si="15"/>
        <v>16340.785768417809</v>
      </c>
      <c r="U83" s="1">
        <f t="shared" si="9"/>
        <v>-4.6999999999999957</v>
      </c>
      <c r="V83" s="7">
        <f t="shared" si="9"/>
        <v>-63927.479999999981</v>
      </c>
      <c r="W83" s="7">
        <f t="shared" si="9"/>
        <v>-49906.440118058847</v>
      </c>
      <c r="X83" s="7">
        <f t="shared" si="9"/>
        <v>-113833.9201180588</v>
      </c>
      <c r="Y83" s="7">
        <f t="shared" si="9"/>
        <v>-15998.206000000006</v>
      </c>
      <c r="Z83" s="7">
        <f t="shared" si="9"/>
        <v>0</v>
      </c>
      <c r="AA83" s="7">
        <f t="shared" si="9"/>
        <v>-97835.714118058735</v>
      </c>
      <c r="AB83" s="7">
        <f t="shared" si="9"/>
        <v>0</v>
      </c>
      <c r="AC83" s="14">
        <f t="shared" si="9"/>
        <v>-669.66052452975055</v>
      </c>
    </row>
    <row r="84" spans="1:29" x14ac:dyDescent="0.35">
      <c r="A84" s="7" t="s">
        <v>57</v>
      </c>
      <c r="B84" s="7" t="s">
        <v>116</v>
      </c>
      <c r="C84" s="1">
        <v>161</v>
      </c>
      <c r="D84" s="7">
        <v>2439001.81</v>
      </c>
      <c r="E84" s="32">
        <v>-171321.04</v>
      </c>
      <c r="F84" s="7">
        <f t="shared" si="10"/>
        <v>2267680.77</v>
      </c>
      <c r="G84" s="7">
        <v>902205.76</v>
      </c>
      <c r="H84" s="7">
        <v>73806.080000000002</v>
      </c>
      <c r="I84" s="7">
        <f t="shared" si="11"/>
        <v>1291668.93</v>
      </c>
      <c r="J84" s="7">
        <v>0</v>
      </c>
      <c r="K84" s="14">
        <f t="shared" si="12"/>
        <v>14084.973726708075</v>
      </c>
      <c r="L84" s="1">
        <v>157.80000000000001</v>
      </c>
      <c r="M84" s="7">
        <v>2451173.09</v>
      </c>
      <c r="N84" s="32">
        <v>-312852.96190926572</v>
      </c>
      <c r="O84" s="7">
        <f t="shared" si="13"/>
        <v>2138320.1280907341</v>
      </c>
      <c r="P84" s="7">
        <v>992304.18900000001</v>
      </c>
      <c r="Q84" s="7">
        <v>75226.67</v>
      </c>
      <c r="R84" s="7">
        <f t="shared" si="14"/>
        <v>1070789.2690907342</v>
      </c>
      <c r="S84" s="7">
        <v>0</v>
      </c>
      <c r="T84" s="14">
        <f t="shared" si="15"/>
        <v>13550.824639358263</v>
      </c>
      <c r="U84" s="1">
        <f t="shared" si="9"/>
        <v>-3.1999999999999886</v>
      </c>
      <c r="V84" s="7">
        <f t="shared" si="9"/>
        <v>12171.279999999795</v>
      </c>
      <c r="W84" s="7">
        <f t="shared" si="9"/>
        <v>-141531.92190926571</v>
      </c>
      <c r="X84" s="7">
        <f t="shared" si="9"/>
        <v>-129360.64190926589</v>
      </c>
      <c r="Y84" s="7">
        <f t="shared" si="9"/>
        <v>90098.429000000004</v>
      </c>
      <c r="Z84" s="7">
        <f t="shared" si="9"/>
        <v>1420.5899999999965</v>
      </c>
      <c r="AA84" s="7">
        <f t="shared" si="9"/>
        <v>-220879.66090926575</v>
      </c>
      <c r="AB84" s="7">
        <f t="shared" si="9"/>
        <v>0</v>
      </c>
      <c r="AC84" s="14">
        <f t="shared" si="9"/>
        <v>-534.14908734981145</v>
      </c>
    </row>
    <row r="85" spans="1:29" x14ac:dyDescent="0.35">
      <c r="A85" s="7" t="s">
        <v>57</v>
      </c>
      <c r="B85" s="7" t="s">
        <v>117</v>
      </c>
      <c r="C85" s="1">
        <v>119.5</v>
      </c>
      <c r="D85" s="7">
        <v>1909917.42</v>
      </c>
      <c r="E85" s="32">
        <v>-134156.95000000001</v>
      </c>
      <c r="F85" s="7">
        <f t="shared" si="10"/>
        <v>1775760.47</v>
      </c>
      <c r="G85" s="7">
        <v>687465.94</v>
      </c>
      <c r="H85" s="7">
        <v>85042.54</v>
      </c>
      <c r="I85" s="7">
        <f t="shared" si="11"/>
        <v>1003251.99</v>
      </c>
      <c r="J85" s="7">
        <v>0</v>
      </c>
      <c r="K85" s="14">
        <f t="shared" si="12"/>
        <v>14859.920251046025</v>
      </c>
      <c r="L85" s="1">
        <v>141</v>
      </c>
      <c r="M85" s="7">
        <v>2212225.31</v>
      </c>
      <c r="N85" s="32">
        <v>-282355.10722098517</v>
      </c>
      <c r="O85" s="7">
        <f t="shared" si="13"/>
        <v>1929870.2027790148</v>
      </c>
      <c r="P85" s="7">
        <v>725565.05327599996</v>
      </c>
      <c r="Q85" s="7">
        <v>78811.02</v>
      </c>
      <c r="R85" s="7">
        <f t="shared" si="14"/>
        <v>1125494.129503015</v>
      </c>
      <c r="S85" s="7">
        <v>0</v>
      </c>
      <c r="T85" s="14">
        <f t="shared" si="15"/>
        <v>13687.022714744786</v>
      </c>
      <c r="U85" s="1">
        <f t="shared" si="9"/>
        <v>21.5</v>
      </c>
      <c r="V85" s="7">
        <f t="shared" si="9"/>
        <v>302307.89000000013</v>
      </c>
      <c r="W85" s="7">
        <f t="shared" si="9"/>
        <v>-148198.15722098516</v>
      </c>
      <c r="X85" s="7">
        <f t="shared" si="9"/>
        <v>154109.73277901486</v>
      </c>
      <c r="Y85" s="7">
        <f t="shared" si="9"/>
        <v>38099.113276000018</v>
      </c>
      <c r="Z85" s="7">
        <f t="shared" si="9"/>
        <v>-6231.5199999999895</v>
      </c>
      <c r="AA85" s="7">
        <f t="shared" si="9"/>
        <v>122242.13950301497</v>
      </c>
      <c r="AB85" s="7">
        <f t="shared" si="9"/>
        <v>0</v>
      </c>
      <c r="AC85" s="14">
        <f t="shared" si="9"/>
        <v>-1172.8975363012396</v>
      </c>
    </row>
    <row r="86" spans="1:29" x14ac:dyDescent="0.35">
      <c r="A86" s="7" t="s">
        <v>57</v>
      </c>
      <c r="B86" s="7" t="s">
        <v>118</v>
      </c>
      <c r="C86" s="1">
        <v>220</v>
      </c>
      <c r="D86" s="7">
        <v>2958264.12</v>
      </c>
      <c r="E86" s="32">
        <v>-207795.21</v>
      </c>
      <c r="F86" s="7">
        <f t="shared" si="10"/>
        <v>2750468.91</v>
      </c>
      <c r="G86" s="7">
        <v>661766.30000000005</v>
      </c>
      <c r="H86" s="7">
        <v>66951.28</v>
      </c>
      <c r="I86" s="7">
        <f t="shared" si="11"/>
        <v>2021751.33</v>
      </c>
      <c r="J86" s="7">
        <v>0</v>
      </c>
      <c r="K86" s="14">
        <f t="shared" si="12"/>
        <v>12502.131409090909</v>
      </c>
      <c r="L86" s="1">
        <v>213</v>
      </c>
      <c r="M86" s="7">
        <v>2967854.68</v>
      </c>
      <c r="N86" s="32">
        <v>-378799.08642203477</v>
      </c>
      <c r="O86" s="7">
        <f t="shared" si="13"/>
        <v>2589055.5935779652</v>
      </c>
      <c r="P86" s="7">
        <v>665502.42599999998</v>
      </c>
      <c r="Q86" s="7">
        <v>63657.3</v>
      </c>
      <c r="R86" s="7">
        <f t="shared" si="14"/>
        <v>1859895.8675779651</v>
      </c>
      <c r="S86" s="7">
        <v>0</v>
      </c>
      <c r="T86" s="14">
        <f t="shared" si="15"/>
        <v>12155.19058017824</v>
      </c>
      <c r="U86" s="1">
        <f t="shared" si="9"/>
        <v>-7</v>
      </c>
      <c r="V86" s="7">
        <f t="shared" si="9"/>
        <v>9590.5600000000559</v>
      </c>
      <c r="W86" s="7">
        <f t="shared" si="9"/>
        <v>-171003.87642203478</v>
      </c>
      <c r="X86" s="7">
        <f t="shared" si="9"/>
        <v>-161413.31642203499</v>
      </c>
      <c r="Y86" s="7">
        <f t="shared" si="9"/>
        <v>3736.1259999999311</v>
      </c>
      <c r="Z86" s="7">
        <f t="shared" si="9"/>
        <v>-3293.9799999999959</v>
      </c>
      <c r="AA86" s="7">
        <f t="shared" si="9"/>
        <v>-161855.46242203494</v>
      </c>
      <c r="AB86" s="7">
        <f t="shared" si="9"/>
        <v>0</v>
      </c>
      <c r="AC86" s="14">
        <f t="shared" si="9"/>
        <v>-346.94082891266953</v>
      </c>
    </row>
    <row r="87" spans="1:29" x14ac:dyDescent="0.35">
      <c r="A87" s="7" t="s">
        <v>57</v>
      </c>
      <c r="B87" s="7" t="s">
        <v>119</v>
      </c>
      <c r="C87" s="1">
        <v>116.5</v>
      </c>
      <c r="D87" s="7">
        <v>1952301.38</v>
      </c>
      <c r="E87" s="32">
        <v>-137134.1</v>
      </c>
      <c r="F87" s="7">
        <f t="shared" si="10"/>
        <v>1815167.2799999998</v>
      </c>
      <c r="G87" s="7">
        <v>437585.17</v>
      </c>
      <c r="H87" s="7">
        <v>45475.58</v>
      </c>
      <c r="I87" s="7">
        <f t="shared" si="11"/>
        <v>1332106.5299999998</v>
      </c>
      <c r="J87" s="7">
        <v>0</v>
      </c>
      <c r="K87" s="14">
        <f t="shared" si="12"/>
        <v>15580.835021459226</v>
      </c>
      <c r="L87" s="1">
        <v>110.8</v>
      </c>
      <c r="M87" s="7">
        <v>1912192.66</v>
      </c>
      <c r="N87" s="32">
        <v>-244060.74783652159</v>
      </c>
      <c r="O87" s="7">
        <f t="shared" si="13"/>
        <v>1668131.9121634783</v>
      </c>
      <c r="P87" s="7">
        <v>434674.30244399997</v>
      </c>
      <c r="Q87" s="7">
        <v>21402</v>
      </c>
      <c r="R87" s="7">
        <f t="shared" si="14"/>
        <v>1212055.6097194783</v>
      </c>
      <c r="S87" s="7">
        <v>0</v>
      </c>
      <c r="T87" s="14">
        <f t="shared" si="15"/>
        <v>15055.342167540419</v>
      </c>
      <c r="U87" s="1">
        <f t="shared" si="9"/>
        <v>-5.7000000000000028</v>
      </c>
      <c r="V87" s="7">
        <f t="shared" si="9"/>
        <v>-40108.719999999972</v>
      </c>
      <c r="W87" s="7">
        <f t="shared" si="9"/>
        <v>-106926.64783652159</v>
      </c>
      <c r="X87" s="7">
        <f t="shared" si="9"/>
        <v>-147035.36783652147</v>
      </c>
      <c r="Y87" s="7">
        <f t="shared" si="9"/>
        <v>-2910.867556000012</v>
      </c>
      <c r="Z87" s="7">
        <f t="shared" si="9"/>
        <v>-24073.58</v>
      </c>
      <c r="AA87" s="7">
        <f t="shared" si="9"/>
        <v>-120050.9202805215</v>
      </c>
      <c r="AB87" s="7">
        <f t="shared" si="9"/>
        <v>0</v>
      </c>
      <c r="AC87" s="14">
        <f t="shared" si="9"/>
        <v>-525.49285391880767</v>
      </c>
    </row>
    <row r="88" spans="1:29" x14ac:dyDescent="0.35">
      <c r="A88" s="7" t="s">
        <v>57</v>
      </c>
      <c r="B88" s="7" t="s">
        <v>120</v>
      </c>
      <c r="C88" s="1">
        <v>737.9</v>
      </c>
      <c r="D88" s="7">
        <v>6898998.9500000002</v>
      </c>
      <c r="E88" s="32">
        <v>-484601.41</v>
      </c>
      <c r="F88" s="7">
        <f t="shared" si="10"/>
        <v>6414397.54</v>
      </c>
      <c r="G88" s="7">
        <v>2518522.09</v>
      </c>
      <c r="H88" s="7">
        <v>1207107.1000000001</v>
      </c>
      <c r="I88" s="7">
        <f t="shared" si="11"/>
        <v>2688768.35</v>
      </c>
      <c r="J88" s="7">
        <v>0</v>
      </c>
      <c r="K88" s="14">
        <f t="shared" si="12"/>
        <v>8692.7734652391919</v>
      </c>
      <c r="L88" s="1">
        <v>724.3</v>
      </c>
      <c r="M88" s="7">
        <v>6847607.8099999996</v>
      </c>
      <c r="N88" s="32">
        <v>-873987.39570509898</v>
      </c>
      <c r="O88" s="7">
        <f t="shared" si="13"/>
        <v>5973620.4142949004</v>
      </c>
      <c r="P88" s="7">
        <v>2538063.68634</v>
      </c>
      <c r="Q88" s="7">
        <v>243985.28</v>
      </c>
      <c r="R88" s="7">
        <f t="shared" si="14"/>
        <v>3191571.4479549006</v>
      </c>
      <c r="S88" s="7">
        <v>0</v>
      </c>
      <c r="T88" s="14">
        <f t="shared" si="15"/>
        <v>8247.4394785239547</v>
      </c>
      <c r="U88" s="1">
        <f t="shared" si="9"/>
        <v>-13.600000000000023</v>
      </c>
      <c r="V88" s="7">
        <f t="shared" si="9"/>
        <v>-51391.140000000596</v>
      </c>
      <c r="W88" s="7">
        <f t="shared" si="9"/>
        <v>-389385.98570509901</v>
      </c>
      <c r="X88" s="7">
        <f t="shared" si="9"/>
        <v>-440777.12570509966</v>
      </c>
      <c r="Y88" s="7">
        <f t="shared" si="9"/>
        <v>19541.596340000164</v>
      </c>
      <c r="Z88" s="7">
        <f t="shared" si="9"/>
        <v>-963121.82000000007</v>
      </c>
      <c r="AA88" s="7">
        <f t="shared" si="9"/>
        <v>502803.09795490047</v>
      </c>
      <c r="AB88" s="7">
        <f t="shared" si="9"/>
        <v>0</v>
      </c>
      <c r="AC88" s="14">
        <f t="shared" si="9"/>
        <v>-445.33398671523719</v>
      </c>
    </row>
    <row r="89" spans="1:29" x14ac:dyDescent="0.35">
      <c r="A89" s="7" t="s">
        <v>121</v>
      </c>
      <c r="B89" s="7" t="s">
        <v>121</v>
      </c>
      <c r="C89" s="1">
        <v>1045</v>
      </c>
      <c r="D89" s="7">
        <v>9825250.0199999996</v>
      </c>
      <c r="E89" s="32">
        <v>-690147.95</v>
      </c>
      <c r="F89" s="7">
        <f t="shared" si="10"/>
        <v>9135102.0700000003</v>
      </c>
      <c r="G89" s="7">
        <v>5656336.75</v>
      </c>
      <c r="H89" s="7">
        <v>306581.69</v>
      </c>
      <c r="I89" s="7">
        <f t="shared" si="11"/>
        <v>3172183.6300000004</v>
      </c>
      <c r="J89" s="7">
        <v>0</v>
      </c>
      <c r="K89" s="14">
        <f t="shared" si="12"/>
        <v>8741.7244688995215</v>
      </c>
      <c r="L89" s="1">
        <v>997.5</v>
      </c>
      <c r="M89" s="7">
        <v>9688450.4199999999</v>
      </c>
      <c r="N89" s="32">
        <v>-1236575.426914494</v>
      </c>
      <c r="O89" s="7">
        <f t="shared" si="13"/>
        <v>8451874.9930855054</v>
      </c>
      <c r="P89" s="7">
        <v>5227711.7236019997</v>
      </c>
      <c r="Q89" s="7">
        <v>274331.17</v>
      </c>
      <c r="R89" s="7">
        <f t="shared" si="14"/>
        <v>2949832.0994835058</v>
      </c>
      <c r="S89" s="7">
        <v>0</v>
      </c>
      <c r="T89" s="14">
        <f t="shared" si="15"/>
        <v>8473.0576371784518</v>
      </c>
      <c r="U89" s="1">
        <f t="shared" si="9"/>
        <v>-47.5</v>
      </c>
      <c r="V89" s="7">
        <f t="shared" si="9"/>
        <v>-136799.59999999963</v>
      </c>
      <c r="W89" s="7">
        <f t="shared" si="9"/>
        <v>-546427.47691449407</v>
      </c>
      <c r="X89" s="7">
        <f t="shared" si="9"/>
        <v>-683227.07691449486</v>
      </c>
      <c r="Y89" s="7">
        <f t="shared" si="9"/>
        <v>-428625.02639800031</v>
      </c>
      <c r="Z89" s="7">
        <f t="shared" si="9"/>
        <v>-32250.520000000019</v>
      </c>
      <c r="AA89" s="7">
        <f t="shared" si="9"/>
        <v>-222351.53051649453</v>
      </c>
      <c r="AB89" s="7">
        <f t="shared" si="9"/>
        <v>0</v>
      </c>
      <c r="AC89" s="14">
        <f t="shared" si="9"/>
        <v>-268.66683172106968</v>
      </c>
    </row>
    <row r="90" spans="1:29" x14ac:dyDescent="0.35">
      <c r="A90" s="7" t="s">
        <v>122</v>
      </c>
      <c r="B90" s="7" t="s">
        <v>123</v>
      </c>
      <c r="C90" s="1">
        <v>5866.7</v>
      </c>
      <c r="D90" s="7">
        <v>52846320.710000001</v>
      </c>
      <c r="E90" s="32">
        <v>-3712045.98</v>
      </c>
      <c r="F90" s="7">
        <f t="shared" si="10"/>
        <v>49134274.730000004</v>
      </c>
      <c r="G90" s="7">
        <v>9217848.4900000002</v>
      </c>
      <c r="H90" s="7">
        <v>1171496.71</v>
      </c>
      <c r="I90" s="7">
        <f t="shared" si="11"/>
        <v>38744929.530000001</v>
      </c>
      <c r="J90" s="7">
        <v>0</v>
      </c>
      <c r="K90" s="14">
        <f t="shared" si="12"/>
        <v>8375.1128794722772</v>
      </c>
      <c r="L90" s="1">
        <v>7301.6</v>
      </c>
      <c r="M90" s="7">
        <v>66525372.780000001</v>
      </c>
      <c r="N90" s="32">
        <v>-8490897.6853776742</v>
      </c>
      <c r="O90" s="7">
        <f t="shared" si="13"/>
        <v>58034475.094622329</v>
      </c>
      <c r="P90" s="7">
        <v>8978677.4275800008</v>
      </c>
      <c r="Q90" s="7">
        <v>936389.26</v>
      </c>
      <c r="R90" s="7">
        <f t="shared" si="14"/>
        <v>48119408.407042332</v>
      </c>
      <c r="S90" s="7">
        <v>0</v>
      </c>
      <c r="T90" s="14">
        <f t="shared" si="15"/>
        <v>7948.1860269834451</v>
      </c>
      <c r="U90" s="1">
        <f t="shared" si="9"/>
        <v>1434.9000000000005</v>
      </c>
      <c r="V90" s="7">
        <f t="shared" si="9"/>
        <v>13679052.07</v>
      </c>
      <c r="W90" s="7">
        <f t="shared" si="9"/>
        <v>-4778851.7053776737</v>
      </c>
      <c r="X90" s="7">
        <f t="shared" si="9"/>
        <v>8900200.3646223247</v>
      </c>
      <c r="Y90" s="7">
        <f t="shared" si="9"/>
        <v>-239171.06241999939</v>
      </c>
      <c r="Z90" s="7">
        <f t="shared" si="9"/>
        <v>-235107.44999999995</v>
      </c>
      <c r="AA90" s="7">
        <f t="shared" si="9"/>
        <v>9374478.8770423308</v>
      </c>
      <c r="AB90" s="7">
        <f t="shared" si="9"/>
        <v>0</v>
      </c>
      <c r="AC90" s="14">
        <f t="shared" si="9"/>
        <v>-426.92685248883208</v>
      </c>
    </row>
    <row r="91" spans="1:29" x14ac:dyDescent="0.35">
      <c r="A91" s="7" t="s">
        <v>122</v>
      </c>
      <c r="B91" s="7" t="s">
        <v>124</v>
      </c>
      <c r="C91" s="1">
        <v>1404.5</v>
      </c>
      <c r="D91" s="7">
        <v>13286044.68</v>
      </c>
      <c r="E91" s="32">
        <v>-933242.05</v>
      </c>
      <c r="F91" s="7">
        <f t="shared" si="10"/>
        <v>12352802.629999999</v>
      </c>
      <c r="G91" s="7">
        <v>1892693.48</v>
      </c>
      <c r="H91" s="7">
        <v>199502.64</v>
      </c>
      <c r="I91" s="7">
        <f t="shared" si="11"/>
        <v>10260606.509999998</v>
      </c>
      <c r="J91" s="7">
        <v>0</v>
      </c>
      <c r="K91" s="14">
        <f t="shared" si="12"/>
        <v>8795.1602919188317</v>
      </c>
      <c r="L91" s="1">
        <v>1389.2</v>
      </c>
      <c r="M91" s="7">
        <v>13404933.109999999</v>
      </c>
      <c r="N91" s="32">
        <v>-1710924.8811388854</v>
      </c>
      <c r="O91" s="7">
        <f t="shared" si="13"/>
        <v>11694008.228861114</v>
      </c>
      <c r="P91" s="7">
        <v>1770343.2817199996</v>
      </c>
      <c r="Q91" s="7">
        <v>198991.81</v>
      </c>
      <c r="R91" s="7">
        <f t="shared" si="14"/>
        <v>9724673.1371411141</v>
      </c>
      <c r="S91" s="7">
        <v>0</v>
      </c>
      <c r="T91" s="14">
        <f t="shared" si="15"/>
        <v>8417.8003375044009</v>
      </c>
      <c r="U91" s="1">
        <f t="shared" si="9"/>
        <v>-15.299999999999955</v>
      </c>
      <c r="V91" s="7">
        <f t="shared" si="9"/>
        <v>118888.4299999997</v>
      </c>
      <c r="W91" s="7">
        <f t="shared" si="9"/>
        <v>-777682.83113888535</v>
      </c>
      <c r="X91" s="7">
        <f t="shared" si="9"/>
        <v>-658794.40113888495</v>
      </c>
      <c r="Y91" s="7">
        <f t="shared" si="9"/>
        <v>-122350.19828000036</v>
      </c>
      <c r="Z91" s="7">
        <f t="shared" si="9"/>
        <v>-510.8300000000163</v>
      </c>
      <c r="AA91" s="7">
        <f t="shared" si="9"/>
        <v>-535933.37285888381</v>
      </c>
      <c r="AB91" s="7">
        <f t="shared" si="9"/>
        <v>0</v>
      </c>
      <c r="AC91" s="14">
        <f t="shared" si="9"/>
        <v>-377.35995441443083</v>
      </c>
    </row>
    <row r="92" spans="1:29" x14ac:dyDescent="0.35">
      <c r="A92" s="7" t="s">
        <v>122</v>
      </c>
      <c r="B92" s="7" t="s">
        <v>125</v>
      </c>
      <c r="C92" s="1">
        <v>874.5</v>
      </c>
      <c r="D92" s="7">
        <v>8749096.6600000001</v>
      </c>
      <c r="E92" s="32">
        <v>-614556.48</v>
      </c>
      <c r="F92" s="7">
        <f t="shared" si="10"/>
        <v>8134540.1799999997</v>
      </c>
      <c r="G92" s="7">
        <v>596592.37</v>
      </c>
      <c r="H92" s="7">
        <v>63754.71</v>
      </c>
      <c r="I92" s="7">
        <f t="shared" si="11"/>
        <v>7474193.0999999996</v>
      </c>
      <c r="J92" s="7">
        <v>0</v>
      </c>
      <c r="K92" s="14">
        <f t="shared" si="12"/>
        <v>9301.932738707832</v>
      </c>
      <c r="L92" s="1">
        <v>796.8</v>
      </c>
      <c r="M92" s="7">
        <v>8200162.3399999999</v>
      </c>
      <c r="N92" s="32">
        <v>-1046619.3051286375</v>
      </c>
      <c r="O92" s="7">
        <f t="shared" si="13"/>
        <v>7153543.0348713621</v>
      </c>
      <c r="P92" s="7">
        <v>505877.20085999998</v>
      </c>
      <c r="Q92" s="7">
        <v>64624.65</v>
      </c>
      <c r="R92" s="7">
        <f t="shared" si="14"/>
        <v>6583041.1840113616</v>
      </c>
      <c r="S92" s="7">
        <v>0</v>
      </c>
      <c r="T92" s="14">
        <f t="shared" si="15"/>
        <v>8977.8401542060274</v>
      </c>
      <c r="U92" s="1">
        <f t="shared" si="9"/>
        <v>-77.700000000000045</v>
      </c>
      <c r="V92" s="7">
        <f t="shared" si="9"/>
        <v>-548934.3200000003</v>
      </c>
      <c r="W92" s="7">
        <f t="shared" si="9"/>
        <v>-432062.82512863749</v>
      </c>
      <c r="X92" s="7">
        <f t="shared" si="9"/>
        <v>-980997.14512863755</v>
      </c>
      <c r="Y92" s="7">
        <f t="shared" si="9"/>
        <v>-90715.169140000013</v>
      </c>
      <c r="Z92" s="7">
        <f t="shared" si="9"/>
        <v>869.94000000000233</v>
      </c>
      <c r="AA92" s="7">
        <f t="shared" si="9"/>
        <v>-891151.91598863807</v>
      </c>
      <c r="AB92" s="7">
        <f t="shared" si="9"/>
        <v>0</v>
      </c>
      <c r="AC92" s="14">
        <f t="shared" si="9"/>
        <v>-324.09258450180459</v>
      </c>
    </row>
    <row r="93" spans="1:29" x14ac:dyDescent="0.35">
      <c r="A93" s="7" t="s">
        <v>126</v>
      </c>
      <c r="B93" s="7" t="s">
        <v>127</v>
      </c>
      <c r="C93" s="1">
        <v>31745.8</v>
      </c>
      <c r="D93" s="7">
        <v>275263759.25999999</v>
      </c>
      <c r="E93" s="32">
        <v>-19335153.629999999</v>
      </c>
      <c r="F93" s="7">
        <f t="shared" si="10"/>
        <v>255928605.63</v>
      </c>
      <c r="G93" s="7">
        <v>100989290.56999999</v>
      </c>
      <c r="H93" s="7">
        <v>8137164.4100000001</v>
      </c>
      <c r="I93" s="7">
        <f t="shared" si="11"/>
        <v>146802150.65000001</v>
      </c>
      <c r="J93" s="7">
        <v>0</v>
      </c>
      <c r="K93" s="14">
        <f t="shared" si="12"/>
        <v>8061.8099285574781</v>
      </c>
      <c r="L93" s="1">
        <v>32210.3</v>
      </c>
      <c r="M93" s="7">
        <v>284879256.85000002</v>
      </c>
      <c r="N93" s="32">
        <v>-36360271.600416839</v>
      </c>
      <c r="O93" s="7">
        <f t="shared" si="13"/>
        <v>248518985.24958318</v>
      </c>
      <c r="P93" s="7">
        <v>101298041.505</v>
      </c>
      <c r="Q93" s="7">
        <v>7549613.7000000002</v>
      </c>
      <c r="R93" s="7">
        <f t="shared" si="14"/>
        <v>139671330.0445832</v>
      </c>
      <c r="S93" s="7">
        <v>0</v>
      </c>
      <c r="T93" s="14">
        <f t="shared" si="15"/>
        <v>7715.5129026920949</v>
      </c>
      <c r="U93" s="1">
        <f t="shared" si="9"/>
        <v>464.5</v>
      </c>
      <c r="V93" s="7">
        <f t="shared" si="9"/>
        <v>9615497.5900000334</v>
      </c>
      <c r="W93" s="7">
        <f t="shared" si="9"/>
        <v>-17025117.97041684</v>
      </c>
      <c r="X93" s="7">
        <f t="shared" ref="X93:AC124" si="16">O93-F93</f>
        <v>-7409620.3804168105</v>
      </c>
      <c r="Y93" s="7">
        <f t="shared" si="16"/>
        <v>308750.93500000238</v>
      </c>
      <c r="Z93" s="7">
        <f t="shared" si="16"/>
        <v>-587550.71</v>
      </c>
      <c r="AA93" s="7">
        <f t="shared" si="16"/>
        <v>-7130820.6054168046</v>
      </c>
      <c r="AB93" s="7">
        <f t="shared" si="16"/>
        <v>0</v>
      </c>
      <c r="AC93" s="14">
        <f t="shared" si="16"/>
        <v>-346.29702586538315</v>
      </c>
    </row>
    <row r="94" spans="1:29" x14ac:dyDescent="0.35">
      <c r="A94" s="7" t="s">
        <v>126</v>
      </c>
      <c r="B94" s="7" t="s">
        <v>128</v>
      </c>
      <c r="C94" s="1">
        <v>15544.4</v>
      </c>
      <c r="D94" s="7">
        <v>134822296</v>
      </c>
      <c r="E94" s="32">
        <v>-9470225.2599999998</v>
      </c>
      <c r="F94" s="7">
        <f t="shared" si="10"/>
        <v>125352070.73999999</v>
      </c>
      <c r="G94" s="7">
        <v>53865021.829999998</v>
      </c>
      <c r="H94" s="7">
        <v>3367086.44</v>
      </c>
      <c r="I94" s="7">
        <f t="shared" si="11"/>
        <v>68119962.469999999</v>
      </c>
      <c r="J94" s="7">
        <v>0</v>
      </c>
      <c r="K94" s="14">
        <f t="shared" si="12"/>
        <v>8064.1305383289155</v>
      </c>
      <c r="L94" s="1">
        <v>15268.4</v>
      </c>
      <c r="M94" s="7">
        <v>135079511.22</v>
      </c>
      <c r="N94" s="32">
        <v>-17240734.7938178</v>
      </c>
      <c r="O94" s="7">
        <f t="shared" si="13"/>
        <v>117838776.4261822</v>
      </c>
      <c r="P94" s="7">
        <v>51802049.036399998</v>
      </c>
      <c r="Q94" s="7">
        <v>4066382.74</v>
      </c>
      <c r="R94" s="7">
        <f t="shared" si="14"/>
        <v>61970344.649782196</v>
      </c>
      <c r="S94" s="7">
        <v>0</v>
      </c>
      <c r="T94" s="14">
        <f t="shared" si="15"/>
        <v>7717.8208866798223</v>
      </c>
      <c r="U94" s="1">
        <f t="shared" ref="U94:AC125" si="17">L94-C94</f>
        <v>-276</v>
      </c>
      <c r="V94" s="7">
        <f t="shared" si="17"/>
        <v>257215.21999999881</v>
      </c>
      <c r="W94" s="7">
        <f t="shared" si="17"/>
        <v>-7770509.5338177998</v>
      </c>
      <c r="X94" s="7">
        <f t="shared" si="16"/>
        <v>-7513294.3138177991</v>
      </c>
      <c r="Y94" s="7">
        <f t="shared" si="16"/>
        <v>-2062972.7936000004</v>
      </c>
      <c r="Z94" s="7">
        <f t="shared" si="16"/>
        <v>699296.30000000028</v>
      </c>
      <c r="AA94" s="7">
        <f t="shared" si="16"/>
        <v>-6149617.8202178031</v>
      </c>
      <c r="AB94" s="7">
        <f t="shared" si="16"/>
        <v>0</v>
      </c>
      <c r="AC94" s="14">
        <f t="shared" si="16"/>
        <v>-346.30965164909321</v>
      </c>
    </row>
    <row r="95" spans="1:29" x14ac:dyDescent="0.35">
      <c r="A95" s="7" t="s">
        <v>126</v>
      </c>
      <c r="B95" s="7" t="s">
        <v>129</v>
      </c>
      <c r="C95" s="1">
        <v>1094.0999999999999</v>
      </c>
      <c r="D95" s="7">
        <v>10481844.01</v>
      </c>
      <c r="E95" s="32">
        <v>-710368.43</v>
      </c>
      <c r="F95" s="7">
        <f t="shared" si="10"/>
        <v>9771475.5800000001</v>
      </c>
      <c r="G95" s="7">
        <v>9091856.9700000007</v>
      </c>
      <c r="H95" s="7">
        <v>679618.61</v>
      </c>
      <c r="I95" s="7">
        <f t="shared" si="11"/>
        <v>0</v>
      </c>
      <c r="J95" s="7">
        <v>25900.18</v>
      </c>
      <c r="K95" s="14">
        <f t="shared" si="12"/>
        <v>8931.0625902568336</v>
      </c>
      <c r="L95" s="1">
        <v>1066.9000000000001</v>
      </c>
      <c r="M95" s="7">
        <v>10476187.58</v>
      </c>
      <c r="N95" s="32">
        <v>-724747.58</v>
      </c>
      <c r="O95" s="7">
        <f t="shared" si="13"/>
        <v>9751440</v>
      </c>
      <c r="P95" s="7">
        <v>9088364.3751039989</v>
      </c>
      <c r="Q95" s="7">
        <v>663075.62</v>
      </c>
      <c r="R95" s="7">
        <f t="shared" si="14"/>
        <v>4.8960010753944516E-3</v>
      </c>
      <c r="S95" s="7">
        <v>327101.99612896948</v>
      </c>
      <c r="T95" s="14">
        <f t="shared" si="15"/>
        <v>9139.9756303308641</v>
      </c>
      <c r="U95" s="1">
        <f t="shared" si="17"/>
        <v>-27.199999999999818</v>
      </c>
      <c r="V95" s="7">
        <f t="shared" si="17"/>
        <v>-5656.429999999702</v>
      </c>
      <c r="W95" s="7">
        <f t="shared" si="17"/>
        <v>-14379.149999999907</v>
      </c>
      <c r="X95" s="7">
        <f t="shared" si="16"/>
        <v>-20035.580000000075</v>
      </c>
      <c r="Y95" s="7">
        <f t="shared" si="16"/>
        <v>-3492.5948960017413</v>
      </c>
      <c r="Z95" s="7">
        <f t="shared" si="16"/>
        <v>-16542.989999999991</v>
      </c>
      <c r="AA95" s="7">
        <f t="shared" si="16"/>
        <v>4.8960010753944516E-3</v>
      </c>
      <c r="AB95" s="7">
        <f t="shared" si="16"/>
        <v>301201.81612896948</v>
      </c>
      <c r="AC95" s="14">
        <f t="shared" si="16"/>
        <v>208.9130400740305</v>
      </c>
    </row>
    <row r="96" spans="1:29" x14ac:dyDescent="0.35">
      <c r="A96" s="7" t="s">
        <v>49</v>
      </c>
      <c r="B96" s="7" t="s">
        <v>130</v>
      </c>
      <c r="C96" s="1">
        <v>1023.3</v>
      </c>
      <c r="D96" s="7">
        <v>9790132.8800000008</v>
      </c>
      <c r="E96" s="32">
        <v>-687681.24</v>
      </c>
      <c r="F96" s="7">
        <f t="shared" si="10"/>
        <v>9102451.6400000006</v>
      </c>
      <c r="G96" s="7">
        <v>1575424.1</v>
      </c>
      <c r="H96" s="7">
        <v>222208.48</v>
      </c>
      <c r="I96" s="7">
        <f t="shared" si="11"/>
        <v>7304819.0600000005</v>
      </c>
      <c r="J96" s="7">
        <v>0</v>
      </c>
      <c r="K96" s="14">
        <f t="shared" si="12"/>
        <v>8895.1936284569547</v>
      </c>
      <c r="L96" s="1">
        <v>966.1</v>
      </c>
      <c r="M96" s="7">
        <v>9843380.6099999994</v>
      </c>
      <c r="N96" s="32">
        <v>-1256349.7827233141</v>
      </c>
      <c r="O96" s="7">
        <f t="shared" si="13"/>
        <v>8587030.8272766843</v>
      </c>
      <c r="P96" s="7">
        <v>1612507.2639899999</v>
      </c>
      <c r="Q96" s="7">
        <v>226169.73</v>
      </c>
      <c r="R96" s="7">
        <f t="shared" si="14"/>
        <v>6748353.833286684</v>
      </c>
      <c r="S96" s="7">
        <v>0</v>
      </c>
      <c r="T96" s="14">
        <f t="shared" si="15"/>
        <v>8888.3457481385813</v>
      </c>
      <c r="U96" s="1">
        <f t="shared" si="17"/>
        <v>-57.199999999999932</v>
      </c>
      <c r="V96" s="7">
        <f t="shared" si="17"/>
        <v>53247.729999998584</v>
      </c>
      <c r="W96" s="7">
        <f t="shared" si="17"/>
        <v>-568668.54272331414</v>
      </c>
      <c r="X96" s="7">
        <f t="shared" si="16"/>
        <v>-515420.81272331625</v>
      </c>
      <c r="Y96" s="7">
        <f t="shared" si="16"/>
        <v>37083.163989999797</v>
      </c>
      <c r="Z96" s="7">
        <f t="shared" si="16"/>
        <v>3961.25</v>
      </c>
      <c r="AA96" s="7">
        <f t="shared" si="16"/>
        <v>-556465.22671331652</v>
      </c>
      <c r="AB96" s="7">
        <f t="shared" si="16"/>
        <v>0</v>
      </c>
      <c r="AC96" s="14">
        <f t="shared" si="16"/>
        <v>-6.8478803183734271</v>
      </c>
    </row>
    <row r="97" spans="1:29" x14ac:dyDescent="0.35">
      <c r="A97" s="7" t="s">
        <v>49</v>
      </c>
      <c r="B97" s="7" t="s">
        <v>131</v>
      </c>
      <c r="C97" s="1">
        <v>190.5</v>
      </c>
      <c r="D97" s="7">
        <v>2858258.66</v>
      </c>
      <c r="E97" s="32">
        <v>-200770.6</v>
      </c>
      <c r="F97" s="7">
        <f t="shared" si="10"/>
        <v>2657488.06</v>
      </c>
      <c r="G97" s="7">
        <v>179375.52</v>
      </c>
      <c r="H97" s="7">
        <v>53615.71</v>
      </c>
      <c r="I97" s="7">
        <f t="shared" si="11"/>
        <v>2424496.83</v>
      </c>
      <c r="J97" s="7">
        <v>0</v>
      </c>
      <c r="K97" s="14">
        <f t="shared" si="12"/>
        <v>13950.068556430446</v>
      </c>
      <c r="L97" s="1">
        <v>207.5</v>
      </c>
      <c r="M97" s="7">
        <v>3083373.04</v>
      </c>
      <c r="N97" s="32">
        <v>-393543.15375385294</v>
      </c>
      <c r="O97" s="7">
        <f t="shared" si="13"/>
        <v>2689829.8862461471</v>
      </c>
      <c r="P97" s="7">
        <v>145822.5048</v>
      </c>
      <c r="Q97" s="7">
        <v>47545.91</v>
      </c>
      <c r="R97" s="7">
        <f t="shared" si="14"/>
        <v>2496461.4714461472</v>
      </c>
      <c r="S97" s="7">
        <v>0</v>
      </c>
      <c r="T97" s="14">
        <f t="shared" si="15"/>
        <v>12963.035596366974</v>
      </c>
      <c r="U97" s="1">
        <f t="shared" si="17"/>
        <v>17</v>
      </c>
      <c r="V97" s="7">
        <f t="shared" si="17"/>
        <v>225114.37999999989</v>
      </c>
      <c r="W97" s="7">
        <f t="shared" si="17"/>
        <v>-192772.55375385293</v>
      </c>
      <c r="X97" s="7">
        <f t="shared" si="16"/>
        <v>32341.826246147044</v>
      </c>
      <c r="Y97" s="7">
        <f t="shared" si="16"/>
        <v>-33553.015199999994</v>
      </c>
      <c r="Z97" s="7">
        <f t="shared" si="16"/>
        <v>-6069.7999999999956</v>
      </c>
      <c r="AA97" s="7">
        <f t="shared" si="16"/>
        <v>71964.641446147114</v>
      </c>
      <c r="AB97" s="7">
        <f t="shared" si="16"/>
        <v>0</v>
      </c>
      <c r="AC97" s="14">
        <f t="shared" si="16"/>
        <v>-987.03296006347227</v>
      </c>
    </row>
    <row r="98" spans="1:29" x14ac:dyDescent="0.35">
      <c r="A98" s="7" t="s">
        <v>49</v>
      </c>
      <c r="B98" s="7" t="s">
        <v>132</v>
      </c>
      <c r="C98" s="1">
        <v>374</v>
      </c>
      <c r="D98" s="7">
        <v>4074598.71</v>
      </c>
      <c r="E98" s="32">
        <v>-286209.09999999998</v>
      </c>
      <c r="F98" s="7">
        <f t="shared" si="10"/>
        <v>3788389.61</v>
      </c>
      <c r="G98" s="7">
        <v>1091079.22</v>
      </c>
      <c r="H98" s="7">
        <v>211157.02</v>
      </c>
      <c r="I98" s="7">
        <f t="shared" si="11"/>
        <v>2486153.3699999996</v>
      </c>
      <c r="J98" s="7">
        <v>0</v>
      </c>
      <c r="K98" s="14">
        <f t="shared" si="12"/>
        <v>10129.383983957219</v>
      </c>
      <c r="L98" s="1">
        <v>358.9</v>
      </c>
      <c r="M98" s="7">
        <v>4053889.37</v>
      </c>
      <c r="N98" s="32">
        <v>-517414.00957408</v>
      </c>
      <c r="O98" s="7">
        <f t="shared" si="13"/>
        <v>3536475.3604259202</v>
      </c>
      <c r="P98" s="7">
        <v>1162322.5459</v>
      </c>
      <c r="Q98" s="7">
        <v>173670.03</v>
      </c>
      <c r="R98" s="7">
        <f t="shared" si="14"/>
        <v>2200482.7845259202</v>
      </c>
      <c r="S98" s="7">
        <v>0</v>
      </c>
      <c r="T98" s="14">
        <f t="shared" si="15"/>
        <v>9853.6510460460304</v>
      </c>
      <c r="U98" s="1">
        <f t="shared" si="17"/>
        <v>-15.100000000000023</v>
      </c>
      <c r="V98" s="7">
        <f t="shared" si="17"/>
        <v>-20709.339999999851</v>
      </c>
      <c r="W98" s="7">
        <f t="shared" si="17"/>
        <v>-231204.90957408003</v>
      </c>
      <c r="X98" s="7">
        <f t="shared" si="16"/>
        <v>-251914.24957407964</v>
      </c>
      <c r="Y98" s="7">
        <f t="shared" si="16"/>
        <v>71243.325900000054</v>
      </c>
      <c r="Z98" s="7">
        <f t="shared" si="16"/>
        <v>-37486.989999999991</v>
      </c>
      <c r="AA98" s="7">
        <f t="shared" si="16"/>
        <v>-285670.58547407947</v>
      </c>
      <c r="AB98" s="7">
        <f t="shared" si="16"/>
        <v>0</v>
      </c>
      <c r="AC98" s="14">
        <f t="shared" si="16"/>
        <v>-275.73293791118886</v>
      </c>
    </row>
    <row r="99" spans="1:29" x14ac:dyDescent="0.35">
      <c r="A99" s="7" t="s">
        <v>49</v>
      </c>
      <c r="B99" s="7" t="s">
        <v>133</v>
      </c>
      <c r="C99" s="1">
        <v>117.4</v>
      </c>
      <c r="D99" s="7">
        <v>1983334.6</v>
      </c>
      <c r="E99" s="32">
        <v>-139313.94</v>
      </c>
      <c r="F99" s="7">
        <f t="shared" si="10"/>
        <v>1844020.6600000001</v>
      </c>
      <c r="G99" s="7">
        <v>348390.21</v>
      </c>
      <c r="H99" s="7">
        <v>63538.2</v>
      </c>
      <c r="I99" s="7">
        <f t="shared" si="11"/>
        <v>1432092.2500000002</v>
      </c>
      <c r="J99" s="7">
        <v>0</v>
      </c>
      <c r="K99" s="14">
        <f t="shared" si="12"/>
        <v>15707.160647359455</v>
      </c>
      <c r="L99" s="1">
        <v>110.1</v>
      </c>
      <c r="M99" s="7">
        <v>1921789.17</v>
      </c>
      <c r="N99" s="32">
        <v>-245285.58854228011</v>
      </c>
      <c r="O99" s="7">
        <f t="shared" si="13"/>
        <v>1676503.5814577199</v>
      </c>
      <c r="P99" s="7">
        <v>362046.9204</v>
      </c>
      <c r="Q99" s="7">
        <v>63621.2</v>
      </c>
      <c r="R99" s="7">
        <f t="shared" si="14"/>
        <v>1250835.46105772</v>
      </c>
      <c r="S99" s="7">
        <v>0</v>
      </c>
      <c r="T99" s="14">
        <f t="shared" si="15"/>
        <v>15227.098832495187</v>
      </c>
      <c r="U99" s="1">
        <f t="shared" si="17"/>
        <v>-7.3000000000000114</v>
      </c>
      <c r="V99" s="7">
        <f t="shared" si="17"/>
        <v>-61545.430000000168</v>
      </c>
      <c r="W99" s="7">
        <f t="shared" si="17"/>
        <v>-105971.64854228011</v>
      </c>
      <c r="X99" s="7">
        <f t="shared" si="16"/>
        <v>-167517.07854228024</v>
      </c>
      <c r="Y99" s="7">
        <f t="shared" si="16"/>
        <v>13656.710399999982</v>
      </c>
      <c r="Z99" s="7">
        <f t="shared" si="16"/>
        <v>83</v>
      </c>
      <c r="AA99" s="7">
        <f t="shared" si="16"/>
        <v>-181256.78894228023</v>
      </c>
      <c r="AB99" s="7">
        <f t="shared" si="16"/>
        <v>0</v>
      </c>
      <c r="AC99" s="14">
        <f t="shared" si="16"/>
        <v>-480.06181486426794</v>
      </c>
    </row>
    <row r="100" spans="1:29" x14ac:dyDescent="0.35">
      <c r="A100" s="7" t="s">
        <v>49</v>
      </c>
      <c r="B100" s="7" t="s">
        <v>134</v>
      </c>
      <c r="C100" s="1">
        <v>442.2</v>
      </c>
      <c r="D100" s="7">
        <v>3874476.45</v>
      </c>
      <c r="E100" s="32">
        <v>-272152.05</v>
      </c>
      <c r="F100" s="7">
        <f t="shared" si="10"/>
        <v>3602324.4000000004</v>
      </c>
      <c r="G100" s="7">
        <v>320667.07</v>
      </c>
      <c r="H100" s="7">
        <v>37468.71</v>
      </c>
      <c r="I100" s="7">
        <f t="shared" si="11"/>
        <v>3244188.6200000006</v>
      </c>
      <c r="J100" s="7">
        <v>0</v>
      </c>
      <c r="K100" s="14">
        <f t="shared" si="12"/>
        <v>8146.3690637720501</v>
      </c>
      <c r="L100" s="1">
        <v>593.9</v>
      </c>
      <c r="M100" s="7">
        <v>5225866.8099999996</v>
      </c>
      <c r="N100" s="32">
        <v>-666998.14742655563</v>
      </c>
      <c r="O100" s="7">
        <f t="shared" si="13"/>
        <v>4558868.6625734437</v>
      </c>
      <c r="P100" s="7">
        <v>352785.12895999994</v>
      </c>
      <c r="Q100" s="7">
        <v>36485.64</v>
      </c>
      <c r="R100" s="7">
        <f t="shared" si="14"/>
        <v>4169597.8936134432</v>
      </c>
      <c r="S100" s="7">
        <v>0</v>
      </c>
      <c r="T100" s="14">
        <f t="shared" si="15"/>
        <v>7676.1553503509749</v>
      </c>
      <c r="U100" s="1">
        <f t="shared" si="17"/>
        <v>151.69999999999999</v>
      </c>
      <c r="V100" s="7">
        <f t="shared" si="17"/>
        <v>1351390.3599999994</v>
      </c>
      <c r="W100" s="7">
        <f t="shared" si="17"/>
        <v>-394846.09742655564</v>
      </c>
      <c r="X100" s="7">
        <f t="shared" si="16"/>
        <v>956544.26257344335</v>
      </c>
      <c r="Y100" s="7">
        <f t="shared" si="16"/>
        <v>32118.058959999937</v>
      </c>
      <c r="Z100" s="7">
        <f t="shared" si="16"/>
        <v>-983.06999999999971</v>
      </c>
      <c r="AA100" s="7">
        <f t="shared" si="16"/>
        <v>925409.27361344267</v>
      </c>
      <c r="AB100" s="7">
        <f t="shared" si="16"/>
        <v>0</v>
      </c>
      <c r="AC100" s="14">
        <f t="shared" si="16"/>
        <v>-470.21371342107523</v>
      </c>
    </row>
    <row r="101" spans="1:29" x14ac:dyDescent="0.35">
      <c r="A101" s="7" t="s">
        <v>49</v>
      </c>
      <c r="B101" s="7" t="s">
        <v>135</v>
      </c>
      <c r="C101" s="1">
        <v>50</v>
      </c>
      <c r="D101" s="7">
        <v>878328.66</v>
      </c>
      <c r="E101" s="32">
        <v>-61695.81</v>
      </c>
      <c r="F101" s="7">
        <f t="shared" si="10"/>
        <v>816632.85000000009</v>
      </c>
      <c r="G101" s="7">
        <v>194190.18</v>
      </c>
      <c r="H101" s="7">
        <v>27996.89</v>
      </c>
      <c r="I101" s="7">
        <f t="shared" si="11"/>
        <v>594445.78000000014</v>
      </c>
      <c r="J101" s="7">
        <v>0</v>
      </c>
      <c r="K101" s="14">
        <f t="shared" si="12"/>
        <v>16332.657000000001</v>
      </c>
      <c r="L101" s="1">
        <v>50</v>
      </c>
      <c r="M101" s="7">
        <v>879868.38</v>
      </c>
      <c r="N101" s="32">
        <v>-112301.09774634779</v>
      </c>
      <c r="O101" s="7">
        <f t="shared" si="13"/>
        <v>767567.28225365223</v>
      </c>
      <c r="P101" s="7">
        <v>242896.54145999998</v>
      </c>
      <c r="Q101" s="7">
        <v>27690</v>
      </c>
      <c r="R101" s="7">
        <f t="shared" si="14"/>
        <v>496980.74079365225</v>
      </c>
      <c r="S101" s="7">
        <v>0</v>
      </c>
      <c r="T101" s="14">
        <f t="shared" si="15"/>
        <v>15351.345645073045</v>
      </c>
      <c r="U101" s="1">
        <f t="shared" si="17"/>
        <v>0</v>
      </c>
      <c r="V101" s="7">
        <f t="shared" si="17"/>
        <v>1539.7199999999721</v>
      </c>
      <c r="W101" s="7">
        <f t="shared" si="17"/>
        <v>-50605.287746347793</v>
      </c>
      <c r="X101" s="7">
        <f t="shared" si="16"/>
        <v>-49065.567746347864</v>
      </c>
      <c r="Y101" s="7">
        <f t="shared" si="16"/>
        <v>48706.361459999986</v>
      </c>
      <c r="Z101" s="7">
        <f t="shared" si="16"/>
        <v>-306.88999999999942</v>
      </c>
      <c r="AA101" s="7">
        <f t="shared" si="16"/>
        <v>-97465.039206347894</v>
      </c>
      <c r="AB101" s="7">
        <f t="shared" si="16"/>
        <v>0</v>
      </c>
      <c r="AC101" s="14">
        <f t="shared" si="16"/>
        <v>-981.31135492695648</v>
      </c>
    </row>
    <row r="102" spans="1:29" x14ac:dyDescent="0.35">
      <c r="A102" s="7" t="s">
        <v>136</v>
      </c>
      <c r="B102" s="7" t="s">
        <v>137</v>
      </c>
      <c r="C102" s="1">
        <v>200.5</v>
      </c>
      <c r="D102" s="7">
        <v>2891553.82</v>
      </c>
      <c r="E102" s="32">
        <v>-203109.33</v>
      </c>
      <c r="F102" s="7">
        <f t="shared" si="10"/>
        <v>2688444.4899999998</v>
      </c>
      <c r="G102" s="7">
        <v>1266331.05</v>
      </c>
      <c r="H102" s="7">
        <v>108872.25</v>
      </c>
      <c r="I102" s="7">
        <f t="shared" si="11"/>
        <v>1313241.1899999997</v>
      </c>
      <c r="J102" s="7">
        <v>0</v>
      </c>
      <c r="K102" s="14">
        <f t="shared" si="12"/>
        <v>13408.700698254363</v>
      </c>
      <c r="L102" s="1">
        <v>200.6</v>
      </c>
      <c r="M102" s="7">
        <v>2953331.67</v>
      </c>
      <c r="N102" s="32">
        <v>-376945.45694442902</v>
      </c>
      <c r="O102" s="7">
        <f t="shared" si="13"/>
        <v>2576386.2130555711</v>
      </c>
      <c r="P102" s="7">
        <v>1202282.1921039999</v>
      </c>
      <c r="Q102" s="7">
        <v>136785.37</v>
      </c>
      <c r="R102" s="7">
        <f t="shared" si="14"/>
        <v>1237318.6509515713</v>
      </c>
      <c r="S102" s="7">
        <v>0</v>
      </c>
      <c r="T102" s="14">
        <f t="shared" si="15"/>
        <v>12843.400862689787</v>
      </c>
      <c r="U102" s="1">
        <f t="shared" si="17"/>
        <v>9.9999999999994316E-2</v>
      </c>
      <c r="V102" s="7">
        <f t="shared" si="17"/>
        <v>61777.850000000093</v>
      </c>
      <c r="W102" s="7">
        <f t="shared" si="17"/>
        <v>-173836.12694442904</v>
      </c>
      <c r="X102" s="7">
        <f t="shared" si="16"/>
        <v>-112058.27694442868</v>
      </c>
      <c r="Y102" s="7">
        <f t="shared" si="16"/>
        <v>-64048.857896000147</v>
      </c>
      <c r="Z102" s="7">
        <f t="shared" si="16"/>
        <v>27913.119999999995</v>
      </c>
      <c r="AA102" s="7">
        <f t="shared" si="16"/>
        <v>-75922.539048428414</v>
      </c>
      <c r="AB102" s="7">
        <f t="shared" si="16"/>
        <v>0</v>
      </c>
      <c r="AC102" s="14">
        <f t="shared" si="16"/>
        <v>-565.29983556457591</v>
      </c>
    </row>
    <row r="103" spans="1:29" x14ac:dyDescent="0.35">
      <c r="A103" s="7" t="s">
        <v>136</v>
      </c>
      <c r="B103" s="7" t="s">
        <v>138</v>
      </c>
      <c r="C103" s="1">
        <v>501.2</v>
      </c>
      <c r="D103" s="7">
        <v>5012859.46</v>
      </c>
      <c r="E103" s="32">
        <v>-352114.67</v>
      </c>
      <c r="F103" s="7">
        <f t="shared" si="10"/>
        <v>4660744.79</v>
      </c>
      <c r="G103" s="7">
        <v>1686984.4</v>
      </c>
      <c r="H103" s="7">
        <v>200171.48</v>
      </c>
      <c r="I103" s="7">
        <f t="shared" si="11"/>
        <v>2773588.91</v>
      </c>
      <c r="J103" s="7">
        <v>0</v>
      </c>
      <c r="K103" s="14">
        <f t="shared" si="12"/>
        <v>9299.1715682362337</v>
      </c>
      <c r="L103" s="1">
        <v>481.9</v>
      </c>
      <c r="M103" s="7">
        <v>4943490.8600000003</v>
      </c>
      <c r="N103" s="32">
        <v>-630957.38282700523</v>
      </c>
      <c r="O103" s="7">
        <f t="shared" si="13"/>
        <v>4312533.477172995</v>
      </c>
      <c r="P103" s="7">
        <v>1822328.0936960003</v>
      </c>
      <c r="Q103" s="7">
        <v>200831.78</v>
      </c>
      <c r="R103" s="7">
        <f t="shared" si="14"/>
        <v>2289373.6034769951</v>
      </c>
      <c r="S103" s="7">
        <v>0</v>
      </c>
      <c r="T103" s="14">
        <f t="shared" si="15"/>
        <v>8949.0215338721628</v>
      </c>
      <c r="U103" s="1">
        <f t="shared" si="17"/>
        <v>-19.300000000000011</v>
      </c>
      <c r="V103" s="7">
        <f t="shared" si="17"/>
        <v>-69368.599999999627</v>
      </c>
      <c r="W103" s="7">
        <f t="shared" si="17"/>
        <v>-278842.71282700525</v>
      </c>
      <c r="X103" s="7">
        <f t="shared" si="16"/>
        <v>-348211.31282700505</v>
      </c>
      <c r="Y103" s="7">
        <f t="shared" si="16"/>
        <v>135343.69369600038</v>
      </c>
      <c r="Z103" s="7">
        <f t="shared" si="16"/>
        <v>660.29999999998836</v>
      </c>
      <c r="AA103" s="7">
        <f t="shared" si="16"/>
        <v>-484215.30652300501</v>
      </c>
      <c r="AB103" s="7">
        <f t="shared" si="16"/>
        <v>0</v>
      </c>
      <c r="AC103" s="14">
        <f t="shared" si="16"/>
        <v>-350.15003436407096</v>
      </c>
    </row>
    <row r="104" spans="1:29" x14ac:dyDescent="0.35">
      <c r="A104" s="7" t="s">
        <v>136</v>
      </c>
      <c r="B104" s="7" t="s">
        <v>139</v>
      </c>
      <c r="C104" s="1">
        <v>50</v>
      </c>
      <c r="D104" s="7">
        <v>928452.38</v>
      </c>
      <c r="E104" s="32">
        <v>-65216.61</v>
      </c>
      <c r="F104" s="7">
        <f t="shared" si="10"/>
        <v>863235.77</v>
      </c>
      <c r="G104" s="7">
        <v>173717.73</v>
      </c>
      <c r="H104" s="7">
        <v>23486.66</v>
      </c>
      <c r="I104" s="7">
        <f t="shared" si="11"/>
        <v>666031.38</v>
      </c>
      <c r="J104" s="7">
        <v>0</v>
      </c>
      <c r="K104" s="14">
        <f t="shared" si="12"/>
        <v>17264.715400000001</v>
      </c>
      <c r="L104" s="1">
        <v>50</v>
      </c>
      <c r="M104" s="7">
        <v>947511.26</v>
      </c>
      <c r="N104" s="32">
        <v>-120934.62731894644</v>
      </c>
      <c r="O104" s="7">
        <f t="shared" si="13"/>
        <v>826576.6326810536</v>
      </c>
      <c r="P104" s="7">
        <v>180959.454</v>
      </c>
      <c r="Q104" s="7">
        <v>19713.95</v>
      </c>
      <c r="R104" s="7">
        <f t="shared" si="14"/>
        <v>625903.22868105362</v>
      </c>
      <c r="S104" s="7">
        <v>0</v>
      </c>
      <c r="T104" s="14">
        <f t="shared" si="15"/>
        <v>16531.53265362107</v>
      </c>
      <c r="U104" s="1">
        <f t="shared" si="17"/>
        <v>0</v>
      </c>
      <c r="V104" s="7">
        <f t="shared" si="17"/>
        <v>19058.880000000005</v>
      </c>
      <c r="W104" s="7">
        <f t="shared" si="17"/>
        <v>-55718.01731894644</v>
      </c>
      <c r="X104" s="7">
        <f t="shared" si="16"/>
        <v>-36659.137318946421</v>
      </c>
      <c r="Y104" s="7">
        <f t="shared" si="16"/>
        <v>7241.7239999999874</v>
      </c>
      <c r="Z104" s="7">
        <f t="shared" si="16"/>
        <v>-3772.7099999999991</v>
      </c>
      <c r="AA104" s="7">
        <f t="shared" si="16"/>
        <v>-40128.151318946388</v>
      </c>
      <c r="AB104" s="7">
        <f t="shared" si="16"/>
        <v>0</v>
      </c>
      <c r="AC104" s="14">
        <f t="shared" si="16"/>
        <v>-733.18274637893046</v>
      </c>
    </row>
    <row r="105" spans="1:29" x14ac:dyDescent="0.35">
      <c r="A105" s="7" t="s">
        <v>140</v>
      </c>
      <c r="B105" s="7" t="s">
        <v>141</v>
      </c>
      <c r="C105" s="1">
        <v>2188.5</v>
      </c>
      <c r="D105" s="7">
        <v>19244870.129999999</v>
      </c>
      <c r="E105" s="32">
        <v>-1351803.53</v>
      </c>
      <c r="F105" s="7">
        <f t="shared" si="10"/>
        <v>17893066.599999998</v>
      </c>
      <c r="G105" s="7">
        <v>5666381.04</v>
      </c>
      <c r="H105" s="7">
        <v>607082.21</v>
      </c>
      <c r="I105" s="7">
        <f t="shared" si="11"/>
        <v>11619603.349999998</v>
      </c>
      <c r="J105" s="7">
        <v>0</v>
      </c>
      <c r="K105" s="14">
        <f t="shared" si="12"/>
        <v>8175.9500114233479</v>
      </c>
      <c r="L105" s="1">
        <v>2133.6</v>
      </c>
      <c r="M105" s="7">
        <v>19126722.670000002</v>
      </c>
      <c r="N105" s="32">
        <v>-2441219.6198378629</v>
      </c>
      <c r="O105" s="7">
        <f t="shared" si="13"/>
        <v>16685503.050162138</v>
      </c>
      <c r="P105" s="7">
        <v>5754874.3571500005</v>
      </c>
      <c r="Q105" s="7">
        <v>654956.89</v>
      </c>
      <c r="R105" s="7">
        <f t="shared" si="14"/>
        <v>10275671.803012136</v>
      </c>
      <c r="S105" s="7">
        <v>0</v>
      </c>
      <c r="T105" s="14">
        <f t="shared" si="15"/>
        <v>7820.3520107621571</v>
      </c>
      <c r="U105" s="1">
        <f t="shared" si="17"/>
        <v>-54.900000000000091</v>
      </c>
      <c r="V105" s="7">
        <f t="shared" si="17"/>
        <v>-118147.45999999717</v>
      </c>
      <c r="W105" s="7">
        <f t="shared" si="17"/>
        <v>-1089416.0898378629</v>
      </c>
      <c r="X105" s="7">
        <f t="shared" si="16"/>
        <v>-1207563.5498378593</v>
      </c>
      <c r="Y105" s="7">
        <f t="shared" si="16"/>
        <v>88493.317150000483</v>
      </c>
      <c r="Z105" s="7">
        <f t="shared" si="16"/>
        <v>47874.680000000051</v>
      </c>
      <c r="AA105" s="7">
        <f t="shared" si="16"/>
        <v>-1343931.5469878614</v>
      </c>
      <c r="AB105" s="7">
        <f t="shared" si="16"/>
        <v>0</v>
      </c>
      <c r="AC105" s="14">
        <f t="shared" si="16"/>
        <v>-355.59800066119078</v>
      </c>
    </row>
    <row r="106" spans="1:29" x14ac:dyDescent="0.35">
      <c r="A106" s="7" t="s">
        <v>140</v>
      </c>
      <c r="B106" s="7" t="s">
        <v>142</v>
      </c>
      <c r="C106" s="1">
        <v>197.5</v>
      </c>
      <c r="D106" s="7">
        <v>2865563.02</v>
      </c>
      <c r="E106" s="32">
        <v>-201283.68</v>
      </c>
      <c r="F106" s="7">
        <f t="shared" si="10"/>
        <v>2664279.34</v>
      </c>
      <c r="G106" s="7">
        <v>1113512.1299999999</v>
      </c>
      <c r="H106" s="7">
        <v>118531.68</v>
      </c>
      <c r="I106" s="7">
        <f t="shared" si="11"/>
        <v>1432235.53</v>
      </c>
      <c r="J106" s="7">
        <v>0</v>
      </c>
      <c r="K106" s="14">
        <f t="shared" si="12"/>
        <v>13490.021974683543</v>
      </c>
      <c r="L106" s="1">
        <v>191</v>
      </c>
      <c r="M106" s="7">
        <v>2832604.63</v>
      </c>
      <c r="N106" s="32">
        <v>-361536.58508604125</v>
      </c>
      <c r="O106" s="7">
        <f t="shared" si="13"/>
        <v>2471068.0449139588</v>
      </c>
      <c r="P106" s="7">
        <v>1152522.27</v>
      </c>
      <c r="Q106" s="7">
        <v>128330.92</v>
      </c>
      <c r="R106" s="7">
        <f t="shared" si="14"/>
        <v>1190214.8549139588</v>
      </c>
      <c r="S106" s="7">
        <v>0</v>
      </c>
      <c r="T106" s="14">
        <f t="shared" si="15"/>
        <v>12937.529030963135</v>
      </c>
      <c r="U106" s="1">
        <f t="shared" si="17"/>
        <v>-6.5</v>
      </c>
      <c r="V106" s="7">
        <f t="shared" si="17"/>
        <v>-32958.39000000013</v>
      </c>
      <c r="W106" s="7">
        <f t="shared" si="17"/>
        <v>-160252.90508604125</v>
      </c>
      <c r="X106" s="7">
        <f t="shared" si="16"/>
        <v>-193211.29508604109</v>
      </c>
      <c r="Y106" s="7">
        <f t="shared" si="16"/>
        <v>39010.14000000013</v>
      </c>
      <c r="Z106" s="7">
        <f t="shared" si="16"/>
        <v>9799.2400000000052</v>
      </c>
      <c r="AA106" s="7">
        <f t="shared" si="16"/>
        <v>-242020.67508604121</v>
      </c>
      <c r="AB106" s="7">
        <f t="shared" si="16"/>
        <v>0</v>
      </c>
      <c r="AC106" s="14">
        <f t="shared" si="16"/>
        <v>-552.49294372040822</v>
      </c>
    </row>
    <row r="107" spans="1:29" x14ac:dyDescent="0.35">
      <c r="A107" s="7" t="s">
        <v>140</v>
      </c>
      <c r="B107" s="7" t="s">
        <v>143</v>
      </c>
      <c r="C107" s="1">
        <v>308.89999999999998</v>
      </c>
      <c r="D107" s="7">
        <v>3684096.51</v>
      </c>
      <c r="E107" s="32">
        <v>-258779.33</v>
      </c>
      <c r="F107" s="7">
        <f t="shared" si="10"/>
        <v>3425317.1799999997</v>
      </c>
      <c r="G107" s="7">
        <v>646235.71</v>
      </c>
      <c r="H107" s="7">
        <v>71076.62</v>
      </c>
      <c r="I107" s="7">
        <f t="shared" si="11"/>
        <v>2708004.8499999996</v>
      </c>
      <c r="J107" s="7">
        <v>0</v>
      </c>
      <c r="K107" s="14">
        <f t="shared" si="12"/>
        <v>11088.757461961799</v>
      </c>
      <c r="L107" s="1">
        <v>311</v>
      </c>
      <c r="M107" s="7">
        <v>3775643.33</v>
      </c>
      <c r="N107" s="32">
        <v>-481900.36179920007</v>
      </c>
      <c r="O107" s="7">
        <f t="shared" si="13"/>
        <v>3293742.9682008</v>
      </c>
      <c r="P107" s="7">
        <v>739297.77300000004</v>
      </c>
      <c r="Q107" s="7">
        <v>75394.350000000006</v>
      </c>
      <c r="R107" s="7">
        <f t="shared" si="14"/>
        <v>2479050.8452007999</v>
      </c>
      <c r="S107" s="7">
        <v>0</v>
      </c>
      <c r="T107" s="14">
        <f t="shared" si="15"/>
        <v>10590.81340257492</v>
      </c>
      <c r="U107" s="1">
        <f t="shared" si="17"/>
        <v>2.1000000000000227</v>
      </c>
      <c r="V107" s="7">
        <f t="shared" si="17"/>
        <v>91546.820000000298</v>
      </c>
      <c r="W107" s="7">
        <f t="shared" si="17"/>
        <v>-223121.03179920008</v>
      </c>
      <c r="X107" s="7">
        <f t="shared" si="16"/>
        <v>-131574.21179919969</v>
      </c>
      <c r="Y107" s="7">
        <f t="shared" si="16"/>
        <v>93062.063000000082</v>
      </c>
      <c r="Z107" s="7">
        <f t="shared" si="16"/>
        <v>4317.7300000000105</v>
      </c>
      <c r="AA107" s="7">
        <f t="shared" si="16"/>
        <v>-228954.00479919976</v>
      </c>
      <c r="AB107" s="7">
        <f t="shared" si="16"/>
        <v>0</v>
      </c>
      <c r="AC107" s="14">
        <f t="shared" si="16"/>
        <v>-497.94405938687851</v>
      </c>
    </row>
    <row r="108" spans="1:29" x14ac:dyDescent="0.35">
      <c r="A108" s="7" t="s">
        <v>140</v>
      </c>
      <c r="B108" s="7" t="s">
        <v>144</v>
      </c>
      <c r="C108" s="1">
        <v>158</v>
      </c>
      <c r="D108" s="7">
        <v>2465343.7799999998</v>
      </c>
      <c r="E108" s="32">
        <v>-173171.36</v>
      </c>
      <c r="F108" s="7">
        <f t="shared" si="10"/>
        <v>2292172.42</v>
      </c>
      <c r="G108" s="7">
        <v>1098420.53</v>
      </c>
      <c r="H108" s="7">
        <v>123038.32</v>
      </c>
      <c r="I108" s="7">
        <f t="shared" si="11"/>
        <v>1070713.5699999998</v>
      </c>
      <c r="J108" s="7">
        <v>0</v>
      </c>
      <c r="K108" s="14">
        <f t="shared" si="12"/>
        <v>14507.420379746834</v>
      </c>
      <c r="L108" s="1">
        <v>154.5</v>
      </c>
      <c r="M108" s="7">
        <v>2482884.71</v>
      </c>
      <c r="N108" s="32">
        <v>-316900.44198499597</v>
      </c>
      <c r="O108" s="7">
        <f t="shared" si="13"/>
        <v>2165984.2680150038</v>
      </c>
      <c r="P108" s="7">
        <v>1102286.11158</v>
      </c>
      <c r="Q108" s="7">
        <v>130933.04</v>
      </c>
      <c r="R108" s="7">
        <f t="shared" si="14"/>
        <v>932765.1164350037</v>
      </c>
      <c r="S108" s="7">
        <v>0</v>
      </c>
      <c r="T108" s="14">
        <f t="shared" si="15"/>
        <v>14019.315650582548</v>
      </c>
      <c r="U108" s="1">
        <f t="shared" si="17"/>
        <v>-3.5</v>
      </c>
      <c r="V108" s="7">
        <f t="shared" si="17"/>
        <v>17540.930000000168</v>
      </c>
      <c r="W108" s="7">
        <f t="shared" si="17"/>
        <v>-143729.08198499598</v>
      </c>
      <c r="X108" s="7">
        <f t="shared" si="16"/>
        <v>-126188.15198499616</v>
      </c>
      <c r="Y108" s="7">
        <f t="shared" si="16"/>
        <v>3865.5815799999982</v>
      </c>
      <c r="Z108" s="7">
        <f t="shared" si="16"/>
        <v>7894.7199999999866</v>
      </c>
      <c r="AA108" s="7">
        <f t="shared" si="16"/>
        <v>-137948.45356499613</v>
      </c>
      <c r="AB108" s="7">
        <f t="shared" si="16"/>
        <v>0</v>
      </c>
      <c r="AC108" s="14">
        <f t="shared" si="16"/>
        <v>-488.10472916428625</v>
      </c>
    </row>
    <row r="109" spans="1:29" x14ac:dyDescent="0.35">
      <c r="A109" s="7" t="s">
        <v>145</v>
      </c>
      <c r="B109" s="7" t="s">
        <v>146</v>
      </c>
      <c r="C109" s="1">
        <v>164.3</v>
      </c>
      <c r="D109" s="7">
        <v>2567435.25</v>
      </c>
      <c r="E109" s="32">
        <v>-180342.5</v>
      </c>
      <c r="F109" s="7">
        <f t="shared" si="10"/>
        <v>2387092.75</v>
      </c>
      <c r="G109" s="7">
        <v>1169670.23</v>
      </c>
      <c r="H109" s="7">
        <v>83682.77</v>
      </c>
      <c r="I109" s="7">
        <f t="shared" si="11"/>
        <v>1133739.75</v>
      </c>
      <c r="J109" s="7">
        <v>0</v>
      </c>
      <c r="K109" s="14">
        <f t="shared" si="12"/>
        <v>14528.866402921483</v>
      </c>
      <c r="L109" s="1">
        <v>165</v>
      </c>
      <c r="M109" s="7">
        <v>2639832.21</v>
      </c>
      <c r="N109" s="32">
        <v>-336932.27508547046</v>
      </c>
      <c r="O109" s="7">
        <f t="shared" si="13"/>
        <v>2302899.9349145293</v>
      </c>
      <c r="P109" s="7">
        <v>1069265.1130000001</v>
      </c>
      <c r="Q109" s="7">
        <v>89396.49</v>
      </c>
      <c r="R109" s="7">
        <f t="shared" si="14"/>
        <v>1144238.3319145292</v>
      </c>
      <c r="S109" s="7">
        <v>0</v>
      </c>
      <c r="T109" s="14">
        <f t="shared" si="15"/>
        <v>13956.9693025123</v>
      </c>
      <c r="U109" s="1">
        <f t="shared" si="17"/>
        <v>0.69999999999998863</v>
      </c>
      <c r="V109" s="7">
        <f t="shared" si="17"/>
        <v>72396.959999999963</v>
      </c>
      <c r="W109" s="7">
        <f t="shared" si="17"/>
        <v>-156589.77508547046</v>
      </c>
      <c r="X109" s="7">
        <f t="shared" si="16"/>
        <v>-84192.815085470676</v>
      </c>
      <c r="Y109" s="7">
        <f t="shared" si="16"/>
        <v>-100405.11699999985</v>
      </c>
      <c r="Z109" s="7">
        <f t="shared" si="16"/>
        <v>5713.7200000000012</v>
      </c>
      <c r="AA109" s="7">
        <f t="shared" si="16"/>
        <v>10498.581914529204</v>
      </c>
      <c r="AB109" s="7">
        <f t="shared" si="16"/>
        <v>0</v>
      </c>
      <c r="AC109" s="14">
        <f t="shared" si="16"/>
        <v>-571.89710040918362</v>
      </c>
    </row>
    <row r="110" spans="1:29" x14ac:dyDescent="0.35">
      <c r="A110" s="7" t="s">
        <v>145</v>
      </c>
      <c r="B110" s="7" t="s">
        <v>147</v>
      </c>
      <c r="C110" s="1">
        <v>430.5</v>
      </c>
      <c r="D110" s="7">
        <v>4442521.05</v>
      </c>
      <c r="E110" s="32">
        <v>-312052.8</v>
      </c>
      <c r="F110" s="7">
        <f t="shared" si="10"/>
        <v>4130468.25</v>
      </c>
      <c r="G110" s="7">
        <v>2653354.5299999998</v>
      </c>
      <c r="H110" s="7">
        <v>268540.53999999998</v>
      </c>
      <c r="I110" s="7">
        <f t="shared" si="11"/>
        <v>1208573.1800000002</v>
      </c>
      <c r="J110" s="7">
        <v>0</v>
      </c>
      <c r="K110" s="14">
        <f t="shared" si="12"/>
        <v>9594.5836236933792</v>
      </c>
      <c r="L110" s="1">
        <v>408.3</v>
      </c>
      <c r="M110" s="7">
        <v>4436975.28</v>
      </c>
      <c r="N110" s="32">
        <v>-566308.78656806471</v>
      </c>
      <c r="O110" s="7">
        <f t="shared" si="13"/>
        <v>3870666.4934319356</v>
      </c>
      <c r="P110" s="7">
        <v>2204333.6189999999</v>
      </c>
      <c r="Q110" s="7">
        <v>390289.94</v>
      </c>
      <c r="R110" s="7">
        <f t="shared" si="14"/>
        <v>1276042.9344319357</v>
      </c>
      <c r="S110" s="7">
        <v>0</v>
      </c>
      <c r="T110" s="14">
        <f t="shared" si="15"/>
        <v>9479.9571232719463</v>
      </c>
      <c r="U110" s="1">
        <f t="shared" si="17"/>
        <v>-22.199999999999989</v>
      </c>
      <c r="V110" s="7">
        <f t="shared" si="17"/>
        <v>-5545.769999999553</v>
      </c>
      <c r="W110" s="7">
        <f t="shared" si="17"/>
        <v>-254255.98656806472</v>
      </c>
      <c r="X110" s="7">
        <f t="shared" si="16"/>
        <v>-259801.75656806445</v>
      </c>
      <c r="Y110" s="7">
        <f t="shared" si="16"/>
        <v>-449020.91099999985</v>
      </c>
      <c r="Z110" s="7">
        <f t="shared" si="16"/>
        <v>121749.40000000002</v>
      </c>
      <c r="AA110" s="7">
        <f t="shared" si="16"/>
        <v>67469.754431935493</v>
      </c>
      <c r="AB110" s="7">
        <f t="shared" si="16"/>
        <v>0</v>
      </c>
      <c r="AC110" s="14">
        <f t="shared" si="16"/>
        <v>-114.62650042143287</v>
      </c>
    </row>
    <row r="111" spans="1:29" x14ac:dyDescent="0.35">
      <c r="A111" s="7" t="s">
        <v>145</v>
      </c>
      <c r="B111" s="7" t="s">
        <v>148</v>
      </c>
      <c r="C111" s="1">
        <v>22338.6</v>
      </c>
      <c r="D111" s="7">
        <v>193753176.44</v>
      </c>
      <c r="E111" s="32">
        <v>-13609664.58</v>
      </c>
      <c r="F111" s="7">
        <f t="shared" si="10"/>
        <v>180143511.85999998</v>
      </c>
      <c r="G111" s="7">
        <v>46100990.43</v>
      </c>
      <c r="H111" s="7">
        <v>5556223.6500000004</v>
      </c>
      <c r="I111" s="7">
        <f t="shared" si="11"/>
        <v>128486297.77999997</v>
      </c>
      <c r="J111" s="7">
        <v>0</v>
      </c>
      <c r="K111" s="14">
        <f t="shared" si="12"/>
        <v>8064.2256837939713</v>
      </c>
      <c r="L111" s="1">
        <v>21994.5</v>
      </c>
      <c r="M111" s="7">
        <v>194588277.40000001</v>
      </c>
      <c r="N111" s="32">
        <v>-24836075.096357979</v>
      </c>
      <c r="O111" s="7">
        <f t="shared" si="13"/>
        <v>169752202.30364203</v>
      </c>
      <c r="P111" s="7">
        <v>46585110.233839996</v>
      </c>
      <c r="Q111" s="7">
        <v>6060973.0999999996</v>
      </c>
      <c r="R111" s="7">
        <f t="shared" si="14"/>
        <v>117106118.96980205</v>
      </c>
      <c r="S111" s="7">
        <v>0</v>
      </c>
      <c r="T111" s="14">
        <f t="shared" si="15"/>
        <v>7717.9386802901654</v>
      </c>
      <c r="U111" s="1">
        <f t="shared" si="17"/>
        <v>-344.09999999999854</v>
      </c>
      <c r="V111" s="7">
        <f t="shared" si="17"/>
        <v>835100.96000000834</v>
      </c>
      <c r="W111" s="7">
        <f t="shared" si="17"/>
        <v>-11226410.516357979</v>
      </c>
      <c r="X111" s="7">
        <f t="shared" si="16"/>
        <v>-10391309.55635795</v>
      </c>
      <c r="Y111" s="7">
        <f t="shared" si="16"/>
        <v>484119.80383999646</v>
      </c>
      <c r="Z111" s="7">
        <f t="shared" si="16"/>
        <v>504749.44999999925</v>
      </c>
      <c r="AA111" s="7">
        <f t="shared" si="16"/>
        <v>-11380178.81019792</v>
      </c>
      <c r="AB111" s="7">
        <f t="shared" si="16"/>
        <v>0</v>
      </c>
      <c r="AC111" s="14">
        <f t="shared" si="16"/>
        <v>-346.28700350380586</v>
      </c>
    </row>
    <row r="112" spans="1:29" x14ac:dyDescent="0.35">
      <c r="A112" s="7" t="s">
        <v>149</v>
      </c>
      <c r="B112" s="7" t="s">
        <v>150</v>
      </c>
      <c r="C112" s="1">
        <v>92.3</v>
      </c>
      <c r="D112" s="7">
        <v>1665665.06</v>
      </c>
      <c r="E112" s="32">
        <v>-117000.11</v>
      </c>
      <c r="F112" s="7">
        <f t="shared" si="10"/>
        <v>1548664.95</v>
      </c>
      <c r="G112" s="7">
        <v>975606.1</v>
      </c>
      <c r="H112" s="7">
        <v>99245.75</v>
      </c>
      <c r="I112" s="7">
        <f t="shared" si="11"/>
        <v>473813.1</v>
      </c>
      <c r="J112" s="7">
        <v>0</v>
      </c>
      <c r="K112" s="14">
        <f t="shared" si="12"/>
        <v>16778.601841820153</v>
      </c>
      <c r="L112" s="1">
        <v>91</v>
      </c>
      <c r="M112" s="7">
        <v>1674965.61</v>
      </c>
      <c r="N112" s="32">
        <v>-213782.51675595052</v>
      </c>
      <c r="O112" s="7">
        <f t="shared" si="13"/>
        <v>1461183.0932440497</v>
      </c>
      <c r="P112" s="7">
        <v>990678.44308399991</v>
      </c>
      <c r="Q112" s="7">
        <v>108710.05</v>
      </c>
      <c r="R112" s="7">
        <f t="shared" si="14"/>
        <v>361794.6001600498</v>
      </c>
      <c r="S112" s="7">
        <v>0</v>
      </c>
      <c r="T112" s="14">
        <f t="shared" si="15"/>
        <v>16056.957068615931</v>
      </c>
      <c r="U112" s="1">
        <f t="shared" si="17"/>
        <v>-1.2999999999999972</v>
      </c>
      <c r="V112" s="7">
        <f t="shared" si="17"/>
        <v>9300.5500000000466</v>
      </c>
      <c r="W112" s="7">
        <f t="shared" si="17"/>
        <v>-96782.40675595052</v>
      </c>
      <c r="X112" s="7">
        <f t="shared" si="16"/>
        <v>-87481.856755950255</v>
      </c>
      <c r="Y112" s="7">
        <f t="shared" si="16"/>
        <v>15072.343083999935</v>
      </c>
      <c r="Z112" s="7">
        <f t="shared" si="16"/>
        <v>9464.3000000000029</v>
      </c>
      <c r="AA112" s="7">
        <f t="shared" si="16"/>
        <v>-112018.49983995018</v>
      </c>
      <c r="AB112" s="7">
        <f t="shared" si="16"/>
        <v>0</v>
      </c>
      <c r="AC112" s="14">
        <f t="shared" si="16"/>
        <v>-721.64477320422156</v>
      </c>
    </row>
    <row r="113" spans="1:29" x14ac:dyDescent="0.35">
      <c r="A113" s="7" t="s">
        <v>151</v>
      </c>
      <c r="B113" s="7" t="s">
        <v>151</v>
      </c>
      <c r="C113" s="1">
        <v>2141.4</v>
      </c>
      <c r="D113" s="7">
        <v>18574053.91</v>
      </c>
      <c r="E113" s="32">
        <v>-1304683.8700000001</v>
      </c>
      <c r="F113" s="7">
        <f t="shared" si="10"/>
        <v>17269370.039999999</v>
      </c>
      <c r="G113" s="7">
        <v>8477422.6600000001</v>
      </c>
      <c r="H113" s="7">
        <v>851515.86</v>
      </c>
      <c r="I113" s="7">
        <f t="shared" si="11"/>
        <v>7940431.5199999986</v>
      </c>
      <c r="J113" s="7">
        <v>0</v>
      </c>
      <c r="K113" s="14">
        <f t="shared" si="12"/>
        <v>8064.5232277948999</v>
      </c>
      <c r="L113" s="1">
        <v>2104.6</v>
      </c>
      <c r="M113" s="7">
        <v>18620015.780000001</v>
      </c>
      <c r="N113" s="32">
        <v>-2376546.6059233975</v>
      </c>
      <c r="O113" s="7">
        <f t="shared" si="13"/>
        <v>16243469.174076604</v>
      </c>
      <c r="P113" s="7">
        <v>8833097.9231240004</v>
      </c>
      <c r="Q113" s="7">
        <v>862354.19</v>
      </c>
      <c r="R113" s="7">
        <f t="shared" si="14"/>
        <v>6548017.0609526038</v>
      </c>
      <c r="S113" s="7">
        <v>0</v>
      </c>
      <c r="T113" s="14">
        <f t="shared" si="15"/>
        <v>7718.079052587952</v>
      </c>
      <c r="U113" s="1">
        <f t="shared" si="17"/>
        <v>-36.800000000000182</v>
      </c>
      <c r="V113" s="7">
        <f t="shared" si="17"/>
        <v>45961.870000001043</v>
      </c>
      <c r="W113" s="7">
        <f t="shared" si="17"/>
        <v>-1071862.7359233974</v>
      </c>
      <c r="X113" s="7">
        <f t="shared" si="16"/>
        <v>-1025900.8659233954</v>
      </c>
      <c r="Y113" s="7">
        <f t="shared" si="16"/>
        <v>355675.26312400028</v>
      </c>
      <c r="Z113" s="7">
        <f t="shared" si="16"/>
        <v>10838.329999999958</v>
      </c>
      <c r="AA113" s="7">
        <f t="shared" si="16"/>
        <v>-1392414.4590473948</v>
      </c>
      <c r="AB113" s="7">
        <f t="shared" si="16"/>
        <v>0</v>
      </c>
      <c r="AC113" s="14">
        <f t="shared" si="16"/>
        <v>-346.44417520694788</v>
      </c>
    </row>
    <row r="114" spans="1:29" x14ac:dyDescent="0.35">
      <c r="A114" s="7" t="s">
        <v>152</v>
      </c>
      <c r="B114" s="7" t="s">
        <v>152</v>
      </c>
      <c r="C114" s="1">
        <v>2767</v>
      </c>
      <c r="D114" s="7">
        <v>24490570.870000001</v>
      </c>
      <c r="E114" s="32">
        <v>-1720273.5</v>
      </c>
      <c r="F114" s="7">
        <f t="shared" si="10"/>
        <v>22770297.370000001</v>
      </c>
      <c r="G114" s="7">
        <v>11110288.92</v>
      </c>
      <c r="H114" s="7">
        <v>996844.23</v>
      </c>
      <c r="I114" s="7">
        <f t="shared" si="11"/>
        <v>10663164.220000001</v>
      </c>
      <c r="J114" s="7">
        <v>0</v>
      </c>
      <c r="K114" s="14">
        <f t="shared" si="12"/>
        <v>8229.2364907842439</v>
      </c>
      <c r="L114" s="1">
        <v>2702.2</v>
      </c>
      <c r="M114" s="7">
        <v>24194053.559999999</v>
      </c>
      <c r="N114" s="32">
        <v>-3087983.1978073055</v>
      </c>
      <c r="O114" s="7">
        <f t="shared" si="13"/>
        <v>21106070.362192694</v>
      </c>
      <c r="P114" s="7">
        <v>11118469.720299998</v>
      </c>
      <c r="Q114" s="7">
        <v>1100047.1399999999</v>
      </c>
      <c r="R114" s="7">
        <f t="shared" si="14"/>
        <v>8887553.5018926952</v>
      </c>
      <c r="S114" s="7">
        <v>0</v>
      </c>
      <c r="T114" s="14">
        <f t="shared" si="15"/>
        <v>7810.6988239925604</v>
      </c>
      <c r="U114" s="1">
        <f t="shared" si="17"/>
        <v>-64.800000000000182</v>
      </c>
      <c r="V114" s="7">
        <f t="shared" si="17"/>
        <v>-296517.31000000238</v>
      </c>
      <c r="W114" s="7">
        <f t="shared" si="17"/>
        <v>-1367709.6978073055</v>
      </c>
      <c r="X114" s="7">
        <f t="shared" si="16"/>
        <v>-1664227.0078073069</v>
      </c>
      <c r="Y114" s="7">
        <f t="shared" si="16"/>
        <v>8180.8002999983728</v>
      </c>
      <c r="Z114" s="7">
        <f t="shared" si="16"/>
        <v>103202.90999999992</v>
      </c>
      <c r="AA114" s="7">
        <f t="shared" si="16"/>
        <v>-1775610.7181073055</v>
      </c>
      <c r="AB114" s="7">
        <f t="shared" si="16"/>
        <v>0</v>
      </c>
      <c r="AC114" s="14">
        <f t="shared" si="16"/>
        <v>-418.53766679168348</v>
      </c>
    </row>
    <row r="115" spans="1:29" x14ac:dyDescent="0.35">
      <c r="A115" s="7" t="s">
        <v>152</v>
      </c>
      <c r="B115" s="7" t="s">
        <v>71</v>
      </c>
      <c r="C115" s="1">
        <v>690.1</v>
      </c>
      <c r="D115" s="7">
        <v>6735660.75</v>
      </c>
      <c r="E115" s="32">
        <v>-473128.16</v>
      </c>
      <c r="F115" s="7">
        <f t="shared" si="10"/>
        <v>6262532.5899999999</v>
      </c>
      <c r="G115" s="7">
        <v>1236659.94</v>
      </c>
      <c r="H115" s="7">
        <v>116185.92</v>
      </c>
      <c r="I115" s="7">
        <f t="shared" si="11"/>
        <v>4909686.7300000004</v>
      </c>
      <c r="J115" s="7">
        <v>0</v>
      </c>
      <c r="K115" s="14">
        <f t="shared" si="12"/>
        <v>9074.8189972467753</v>
      </c>
      <c r="L115" s="1">
        <v>671.1</v>
      </c>
      <c r="M115" s="7">
        <v>6780881.8600000003</v>
      </c>
      <c r="N115" s="32">
        <v>-865470.89755208232</v>
      </c>
      <c r="O115" s="7">
        <f t="shared" si="13"/>
        <v>5915410.962447918</v>
      </c>
      <c r="P115" s="7">
        <v>1322992.3458</v>
      </c>
      <c r="Q115" s="7">
        <v>117351.69</v>
      </c>
      <c r="R115" s="7">
        <f t="shared" si="14"/>
        <v>4475066.9266479174</v>
      </c>
      <c r="S115" s="7">
        <v>0</v>
      </c>
      <c r="T115" s="14">
        <f t="shared" si="15"/>
        <v>8814.5000185485296</v>
      </c>
      <c r="U115" s="1">
        <f t="shared" si="17"/>
        <v>-19</v>
      </c>
      <c r="V115" s="7">
        <f t="shared" si="17"/>
        <v>45221.110000000335</v>
      </c>
      <c r="W115" s="7">
        <f t="shared" si="17"/>
        <v>-392342.73755208234</v>
      </c>
      <c r="X115" s="7">
        <f t="shared" si="16"/>
        <v>-347121.62755208183</v>
      </c>
      <c r="Y115" s="7">
        <f t="shared" si="16"/>
        <v>86332.405800000066</v>
      </c>
      <c r="Z115" s="7">
        <f t="shared" si="16"/>
        <v>1165.7700000000041</v>
      </c>
      <c r="AA115" s="7">
        <f t="shared" si="16"/>
        <v>-434619.80335208308</v>
      </c>
      <c r="AB115" s="7">
        <f t="shared" si="16"/>
        <v>0</v>
      </c>
      <c r="AC115" s="14">
        <f t="shared" si="16"/>
        <v>-260.3189786982457</v>
      </c>
    </row>
    <row r="116" spans="1:29" x14ac:dyDescent="0.35">
      <c r="A116" s="7" t="s">
        <v>152</v>
      </c>
      <c r="B116" s="7" t="s">
        <v>153</v>
      </c>
      <c r="C116" s="1">
        <v>481.5</v>
      </c>
      <c r="D116" s="7">
        <v>4903209.88</v>
      </c>
      <c r="E116" s="32">
        <v>-344412.63</v>
      </c>
      <c r="F116" s="7">
        <f t="shared" si="10"/>
        <v>4558797.25</v>
      </c>
      <c r="G116" s="7">
        <v>779787.97</v>
      </c>
      <c r="H116" s="7">
        <v>54231.97</v>
      </c>
      <c r="I116" s="7">
        <f t="shared" si="11"/>
        <v>3724777.31</v>
      </c>
      <c r="J116" s="7">
        <v>0</v>
      </c>
      <c r="K116" s="14">
        <f t="shared" si="12"/>
        <v>9467.9070612668747</v>
      </c>
      <c r="L116" s="1">
        <v>464.8</v>
      </c>
      <c r="M116" s="7">
        <v>4798652.8600000003</v>
      </c>
      <c r="N116" s="32">
        <v>-612471.1333320688</v>
      </c>
      <c r="O116" s="7">
        <f t="shared" si="13"/>
        <v>4186181.7266679313</v>
      </c>
      <c r="P116" s="7">
        <v>792777.69271999993</v>
      </c>
      <c r="Q116" s="7">
        <v>59990.41</v>
      </c>
      <c r="R116" s="7">
        <f t="shared" si="14"/>
        <v>3333413.6239479315</v>
      </c>
      <c r="S116" s="7">
        <v>0</v>
      </c>
      <c r="T116" s="14">
        <f t="shared" si="15"/>
        <v>9006.4150745867719</v>
      </c>
      <c r="U116" s="1">
        <f t="shared" si="17"/>
        <v>-16.699999999999989</v>
      </c>
      <c r="V116" s="7">
        <f t="shared" si="17"/>
        <v>-104557.01999999955</v>
      </c>
      <c r="W116" s="7">
        <f t="shared" si="17"/>
        <v>-268058.50333206879</v>
      </c>
      <c r="X116" s="7">
        <f t="shared" si="16"/>
        <v>-372615.5233320687</v>
      </c>
      <c r="Y116" s="7">
        <f t="shared" si="16"/>
        <v>12989.722719999962</v>
      </c>
      <c r="Z116" s="7">
        <f t="shared" si="16"/>
        <v>5758.4400000000023</v>
      </c>
      <c r="AA116" s="7">
        <f t="shared" si="16"/>
        <v>-391363.6860520686</v>
      </c>
      <c r="AB116" s="7">
        <f t="shared" si="16"/>
        <v>0</v>
      </c>
      <c r="AC116" s="14">
        <f t="shared" si="16"/>
        <v>-461.49198668010285</v>
      </c>
    </row>
    <row r="117" spans="1:29" x14ac:dyDescent="0.35">
      <c r="A117" s="7" t="s">
        <v>154</v>
      </c>
      <c r="B117" s="7" t="s">
        <v>154</v>
      </c>
      <c r="C117" s="1">
        <v>5998.9</v>
      </c>
      <c r="D117" s="7">
        <v>54064565.460000001</v>
      </c>
      <c r="E117" s="32">
        <v>-3797618.26</v>
      </c>
      <c r="F117" s="7">
        <f t="shared" si="10"/>
        <v>50266947.200000003</v>
      </c>
      <c r="G117" s="7">
        <v>12285121.880000001</v>
      </c>
      <c r="H117" s="7">
        <v>1628999.85</v>
      </c>
      <c r="I117" s="7">
        <f t="shared" si="11"/>
        <v>36352825.469999999</v>
      </c>
      <c r="J117" s="7">
        <v>0</v>
      </c>
      <c r="K117" s="14">
        <f t="shared" si="12"/>
        <v>8379.3607494707376</v>
      </c>
      <c r="L117" s="1">
        <v>5916.8</v>
      </c>
      <c r="M117" s="7">
        <v>54798099.350000001</v>
      </c>
      <c r="N117" s="32">
        <v>-6994099.175854492</v>
      </c>
      <c r="O117" s="7">
        <f t="shared" si="13"/>
        <v>47804000.174145512</v>
      </c>
      <c r="P117" s="7">
        <v>12787118.042699</v>
      </c>
      <c r="Q117" s="7">
        <v>1756207.7</v>
      </c>
      <c r="R117" s="7">
        <f t="shared" si="14"/>
        <v>33260674.431446511</v>
      </c>
      <c r="S117" s="7">
        <v>0</v>
      </c>
      <c r="T117" s="14">
        <f t="shared" si="15"/>
        <v>8079.3672549596931</v>
      </c>
      <c r="U117" s="1">
        <f t="shared" si="17"/>
        <v>-82.099999999999454</v>
      </c>
      <c r="V117" s="7">
        <f t="shared" si="17"/>
        <v>733533.8900000006</v>
      </c>
      <c r="W117" s="7">
        <f t="shared" si="17"/>
        <v>-3196480.9158544922</v>
      </c>
      <c r="X117" s="7">
        <f t="shared" si="16"/>
        <v>-2462947.0258544907</v>
      </c>
      <c r="Y117" s="7">
        <f t="shared" si="16"/>
        <v>501996.16269899905</v>
      </c>
      <c r="Z117" s="7">
        <f t="shared" si="16"/>
        <v>127207.84999999986</v>
      </c>
      <c r="AA117" s="7">
        <f t="shared" si="16"/>
        <v>-3092151.0385534875</v>
      </c>
      <c r="AB117" s="7">
        <f t="shared" si="16"/>
        <v>0</v>
      </c>
      <c r="AC117" s="14">
        <f t="shared" si="16"/>
        <v>-299.99349451104445</v>
      </c>
    </row>
    <row r="118" spans="1:29" x14ac:dyDescent="0.35">
      <c r="A118" s="7" t="s">
        <v>154</v>
      </c>
      <c r="B118" s="7" t="s">
        <v>155</v>
      </c>
      <c r="C118" s="1">
        <v>267.2</v>
      </c>
      <c r="D118" s="7">
        <v>3730661.33</v>
      </c>
      <c r="E118" s="32">
        <v>-262050.15</v>
      </c>
      <c r="F118" s="7">
        <f t="shared" si="10"/>
        <v>3468611.18</v>
      </c>
      <c r="G118" s="7">
        <v>733173.88</v>
      </c>
      <c r="H118" s="7">
        <v>112614.3</v>
      </c>
      <c r="I118" s="7">
        <f t="shared" si="11"/>
        <v>2622823.0000000005</v>
      </c>
      <c r="J118" s="7">
        <v>0</v>
      </c>
      <c r="K118" s="14">
        <f t="shared" si="12"/>
        <v>12981.329266467066</v>
      </c>
      <c r="L118" s="1">
        <v>260.39999999999998</v>
      </c>
      <c r="M118" s="7">
        <v>3807340.58</v>
      </c>
      <c r="N118" s="32">
        <v>-485946.00777472701</v>
      </c>
      <c r="O118" s="7">
        <f t="shared" si="13"/>
        <v>3321394.5722252731</v>
      </c>
      <c r="P118" s="7">
        <v>415822.756734</v>
      </c>
      <c r="Q118" s="7">
        <v>113515.49</v>
      </c>
      <c r="R118" s="7">
        <f t="shared" si="14"/>
        <v>2792056.3254912728</v>
      </c>
      <c r="S118" s="7">
        <v>0</v>
      </c>
      <c r="T118" s="14">
        <f t="shared" si="15"/>
        <v>12754.971475519484</v>
      </c>
      <c r="U118" s="1">
        <f t="shared" si="17"/>
        <v>-6.8000000000000114</v>
      </c>
      <c r="V118" s="7">
        <f t="shared" si="17"/>
        <v>76679.25</v>
      </c>
      <c r="W118" s="7">
        <f t="shared" si="17"/>
        <v>-223895.85777472702</v>
      </c>
      <c r="X118" s="7">
        <f t="shared" si="16"/>
        <v>-147216.60777472705</v>
      </c>
      <c r="Y118" s="7">
        <f t="shared" si="16"/>
        <v>-317351.12326600001</v>
      </c>
      <c r="Z118" s="7">
        <f t="shared" si="16"/>
        <v>901.19000000000233</v>
      </c>
      <c r="AA118" s="7">
        <f t="shared" si="16"/>
        <v>169233.32549127238</v>
      </c>
      <c r="AB118" s="7">
        <f t="shared" si="16"/>
        <v>0</v>
      </c>
      <c r="AC118" s="14">
        <f t="shared" si="16"/>
        <v>-226.35779094758254</v>
      </c>
    </row>
    <row r="119" spans="1:29" x14ac:dyDescent="0.35">
      <c r="A119" s="7" t="s">
        <v>156</v>
      </c>
      <c r="B119" s="7" t="s">
        <v>157</v>
      </c>
      <c r="C119" s="1">
        <v>1488.2</v>
      </c>
      <c r="D119" s="7">
        <v>13883442.539999999</v>
      </c>
      <c r="E119" s="32">
        <v>-975204.64</v>
      </c>
      <c r="F119" s="7">
        <f t="shared" si="10"/>
        <v>12908237.899999999</v>
      </c>
      <c r="G119" s="7">
        <v>6719667.5499999998</v>
      </c>
      <c r="H119" s="7">
        <v>703230.4</v>
      </c>
      <c r="I119" s="7">
        <f t="shared" si="11"/>
        <v>5485339.9499999983</v>
      </c>
      <c r="J119" s="7">
        <v>0</v>
      </c>
      <c r="K119" s="14">
        <f t="shared" si="12"/>
        <v>8673.7252385432057</v>
      </c>
      <c r="L119" s="1">
        <v>1446.4</v>
      </c>
      <c r="M119" s="7">
        <v>13692135.33</v>
      </c>
      <c r="N119" s="32">
        <v>-1747581.6417570908</v>
      </c>
      <c r="O119" s="7">
        <f t="shared" si="13"/>
        <v>11944553.688242909</v>
      </c>
      <c r="P119" s="7">
        <v>7072288.3889999995</v>
      </c>
      <c r="Q119" s="7">
        <v>650857.93999999994</v>
      </c>
      <c r="R119" s="7">
        <f t="shared" si="14"/>
        <v>4221407.3592429087</v>
      </c>
      <c r="S119" s="7">
        <v>0</v>
      </c>
      <c r="T119" s="14">
        <f t="shared" si="15"/>
        <v>8258.1261672033379</v>
      </c>
      <c r="U119" s="1">
        <f t="shared" si="17"/>
        <v>-41.799999999999955</v>
      </c>
      <c r="V119" s="7">
        <f t="shared" si="17"/>
        <v>-191307.20999999903</v>
      </c>
      <c r="W119" s="7">
        <f t="shared" si="17"/>
        <v>-772377.00175709079</v>
      </c>
      <c r="X119" s="7">
        <f t="shared" si="16"/>
        <v>-963684.21175708994</v>
      </c>
      <c r="Y119" s="7">
        <f t="shared" si="16"/>
        <v>352620.83899999969</v>
      </c>
      <c r="Z119" s="7">
        <f t="shared" si="16"/>
        <v>-52372.460000000079</v>
      </c>
      <c r="AA119" s="7">
        <f t="shared" si="16"/>
        <v>-1263932.5907570897</v>
      </c>
      <c r="AB119" s="7">
        <f t="shared" si="16"/>
        <v>0</v>
      </c>
      <c r="AC119" s="14">
        <f t="shared" si="16"/>
        <v>-415.59907133986781</v>
      </c>
    </row>
    <row r="120" spans="1:29" x14ac:dyDescent="0.35">
      <c r="A120" s="7" t="s">
        <v>156</v>
      </c>
      <c r="B120" s="7" t="s">
        <v>158</v>
      </c>
      <c r="C120" s="1">
        <v>3326.5</v>
      </c>
      <c r="D120" s="7">
        <v>30608722.98</v>
      </c>
      <c r="E120" s="32">
        <v>-2150026.44</v>
      </c>
      <c r="F120" s="7">
        <f t="shared" si="10"/>
        <v>28458696.539999999</v>
      </c>
      <c r="G120" s="7">
        <v>7605711.54</v>
      </c>
      <c r="H120" s="7">
        <v>698246.92</v>
      </c>
      <c r="I120" s="7">
        <f t="shared" si="11"/>
        <v>20154738.079999998</v>
      </c>
      <c r="J120" s="7">
        <v>0</v>
      </c>
      <c r="K120" s="14">
        <f t="shared" si="12"/>
        <v>8555.1470133774237</v>
      </c>
      <c r="L120" s="1">
        <v>3269.3</v>
      </c>
      <c r="M120" s="7">
        <v>29953416.579999998</v>
      </c>
      <c r="N120" s="32">
        <v>-3823073.586514899</v>
      </c>
      <c r="O120" s="7">
        <f t="shared" si="13"/>
        <v>26130342.993485101</v>
      </c>
      <c r="P120" s="7">
        <v>7859851.4699999997</v>
      </c>
      <c r="Q120" s="7">
        <v>701579.58</v>
      </c>
      <c r="R120" s="7">
        <f t="shared" si="14"/>
        <v>17568911.943485104</v>
      </c>
      <c r="S120" s="7">
        <v>0</v>
      </c>
      <c r="T120" s="14">
        <f t="shared" si="15"/>
        <v>7992.641542068669</v>
      </c>
      <c r="U120" s="1">
        <f t="shared" si="17"/>
        <v>-57.199999999999818</v>
      </c>
      <c r="V120" s="7">
        <f t="shared" si="17"/>
        <v>-655306.40000000224</v>
      </c>
      <c r="W120" s="7">
        <f t="shared" si="17"/>
        <v>-1673047.1465148991</v>
      </c>
      <c r="X120" s="7">
        <f t="shared" si="16"/>
        <v>-2328353.5465148985</v>
      </c>
      <c r="Y120" s="7">
        <f t="shared" si="16"/>
        <v>254139.9299999997</v>
      </c>
      <c r="Z120" s="7">
        <f t="shared" si="16"/>
        <v>3332.6599999999162</v>
      </c>
      <c r="AA120" s="7">
        <f t="shared" si="16"/>
        <v>-2585826.1365148947</v>
      </c>
      <c r="AB120" s="7">
        <f t="shared" si="16"/>
        <v>0</v>
      </c>
      <c r="AC120" s="14">
        <f t="shared" si="16"/>
        <v>-562.50547130875475</v>
      </c>
    </row>
    <row r="121" spans="1:29" x14ac:dyDescent="0.35">
      <c r="A121" s="7" t="s">
        <v>156</v>
      </c>
      <c r="B121" s="7" t="s">
        <v>159</v>
      </c>
      <c r="C121" s="1">
        <v>205.4</v>
      </c>
      <c r="D121" s="7">
        <v>3014821.41</v>
      </c>
      <c r="E121" s="32">
        <v>-211767.93</v>
      </c>
      <c r="F121" s="7">
        <f t="shared" si="10"/>
        <v>2803053.48</v>
      </c>
      <c r="G121" s="7">
        <v>528544.43999999994</v>
      </c>
      <c r="H121" s="7">
        <v>45382.080000000002</v>
      </c>
      <c r="I121" s="7">
        <f t="shared" si="11"/>
        <v>2229126.96</v>
      </c>
      <c r="J121" s="7">
        <v>0</v>
      </c>
      <c r="K121" s="14">
        <f t="shared" si="12"/>
        <v>13646.803700097371</v>
      </c>
      <c r="L121" s="1">
        <v>205.5</v>
      </c>
      <c r="M121" s="7">
        <v>3111315.5</v>
      </c>
      <c r="N121" s="32">
        <v>-397109.56096095522</v>
      </c>
      <c r="O121" s="7">
        <f t="shared" si="13"/>
        <v>2714205.939039045</v>
      </c>
      <c r="P121" s="7">
        <v>845608.95</v>
      </c>
      <c r="Q121" s="7">
        <v>46630.38</v>
      </c>
      <c r="R121" s="7">
        <f t="shared" si="14"/>
        <v>1821966.6090390452</v>
      </c>
      <c r="S121" s="7">
        <v>0</v>
      </c>
      <c r="T121" s="14">
        <f t="shared" si="15"/>
        <v>13207.814788511168</v>
      </c>
      <c r="U121" s="1">
        <f t="shared" si="17"/>
        <v>9.9999999999994316E-2</v>
      </c>
      <c r="V121" s="7">
        <f t="shared" si="17"/>
        <v>96494.089999999851</v>
      </c>
      <c r="W121" s="7">
        <f t="shared" si="17"/>
        <v>-185341.63096095523</v>
      </c>
      <c r="X121" s="7">
        <f t="shared" si="16"/>
        <v>-88847.540960954968</v>
      </c>
      <c r="Y121" s="7">
        <f t="shared" si="16"/>
        <v>317064.51</v>
      </c>
      <c r="Z121" s="7">
        <f t="shared" si="16"/>
        <v>1248.2999999999956</v>
      </c>
      <c r="AA121" s="7">
        <f t="shared" si="16"/>
        <v>-407160.35096095479</v>
      </c>
      <c r="AB121" s="7">
        <f t="shared" si="16"/>
        <v>0</v>
      </c>
      <c r="AC121" s="14">
        <f t="shared" si="16"/>
        <v>-438.98891158620245</v>
      </c>
    </row>
    <row r="122" spans="1:29" x14ac:dyDescent="0.35">
      <c r="A122" s="7" t="s">
        <v>156</v>
      </c>
      <c r="B122" s="7" t="s">
        <v>160</v>
      </c>
      <c r="C122" s="1">
        <v>688</v>
      </c>
      <c r="D122" s="7">
        <v>6713842.0700000003</v>
      </c>
      <c r="E122" s="32">
        <v>-471595.56</v>
      </c>
      <c r="F122" s="7">
        <f t="shared" si="10"/>
        <v>6242246.5100000007</v>
      </c>
      <c r="G122" s="7">
        <v>5789050.9100000001</v>
      </c>
      <c r="H122" s="7">
        <v>326157.8</v>
      </c>
      <c r="I122" s="7">
        <f t="shared" si="11"/>
        <v>127037.80000000057</v>
      </c>
      <c r="J122" s="7">
        <v>0</v>
      </c>
      <c r="K122" s="14">
        <f t="shared" si="12"/>
        <v>9073.0327180232562</v>
      </c>
      <c r="L122" s="1">
        <v>737</v>
      </c>
      <c r="M122" s="7">
        <v>7276419.96</v>
      </c>
      <c r="N122" s="32">
        <v>-259.02</v>
      </c>
      <c r="O122" s="7">
        <f t="shared" si="13"/>
        <v>7276160.9400000004</v>
      </c>
      <c r="P122" s="7">
        <v>6963604.6060799994</v>
      </c>
      <c r="Q122" s="7">
        <v>312556.33</v>
      </c>
      <c r="R122" s="7">
        <f t="shared" si="14"/>
        <v>3.9200010360218585E-3</v>
      </c>
      <c r="S122" s="7">
        <v>302.05878591610235</v>
      </c>
      <c r="T122" s="14">
        <f t="shared" si="15"/>
        <v>9872.6742740841255</v>
      </c>
      <c r="U122" s="1">
        <f t="shared" si="17"/>
        <v>49</v>
      </c>
      <c r="V122" s="7">
        <f t="shared" si="17"/>
        <v>562577.88999999966</v>
      </c>
      <c r="W122" s="7">
        <f t="shared" si="17"/>
        <v>471336.54</v>
      </c>
      <c r="X122" s="7">
        <f t="shared" si="16"/>
        <v>1033914.4299999997</v>
      </c>
      <c r="Y122" s="7">
        <f t="shared" si="16"/>
        <v>1174553.6960799992</v>
      </c>
      <c r="Z122" s="7">
        <f t="shared" si="16"/>
        <v>-13601.469999999972</v>
      </c>
      <c r="AA122" s="7">
        <f t="shared" si="16"/>
        <v>-127037.79607999953</v>
      </c>
      <c r="AB122" s="7">
        <f t="shared" si="16"/>
        <v>302.05878591610235</v>
      </c>
      <c r="AC122" s="14">
        <f t="shared" si="16"/>
        <v>799.64155606086933</v>
      </c>
    </row>
    <row r="123" spans="1:29" x14ac:dyDescent="0.35">
      <c r="A123" s="7" t="s">
        <v>161</v>
      </c>
      <c r="B123" s="7" t="s">
        <v>162</v>
      </c>
      <c r="C123" s="1">
        <v>1475</v>
      </c>
      <c r="D123" s="7">
        <v>14262701.43</v>
      </c>
      <c r="E123" s="32">
        <v>-1001844.65</v>
      </c>
      <c r="F123" s="7">
        <f t="shared" si="10"/>
        <v>13260856.779999999</v>
      </c>
      <c r="G123" s="7">
        <v>1779016.78</v>
      </c>
      <c r="H123" s="7">
        <v>382970.76</v>
      </c>
      <c r="I123" s="7">
        <f t="shared" si="11"/>
        <v>11098869.24</v>
      </c>
      <c r="J123" s="7">
        <v>0</v>
      </c>
      <c r="K123" s="14">
        <f t="shared" si="12"/>
        <v>8990.4113762711859</v>
      </c>
      <c r="L123" s="1">
        <v>1461.8</v>
      </c>
      <c r="M123" s="7">
        <v>14292407.029999999</v>
      </c>
      <c r="N123" s="32">
        <v>-1824196.7041782069</v>
      </c>
      <c r="O123" s="7">
        <f t="shared" si="13"/>
        <v>12468210.325821793</v>
      </c>
      <c r="P123" s="7">
        <v>1863151.9306740002</v>
      </c>
      <c r="Q123" s="7">
        <v>306097.40999999997</v>
      </c>
      <c r="R123" s="7">
        <f t="shared" si="14"/>
        <v>10298960.985147793</v>
      </c>
      <c r="S123" s="7">
        <v>0</v>
      </c>
      <c r="T123" s="14">
        <f t="shared" si="15"/>
        <v>8529.3544437144574</v>
      </c>
      <c r="U123" s="1">
        <f t="shared" si="17"/>
        <v>-13.200000000000045</v>
      </c>
      <c r="V123" s="7">
        <f t="shared" si="17"/>
        <v>29705.599999999627</v>
      </c>
      <c r="W123" s="7">
        <f t="shared" si="17"/>
        <v>-822352.05417820683</v>
      </c>
      <c r="X123" s="7">
        <f t="shared" si="16"/>
        <v>-792646.45417820662</v>
      </c>
      <c r="Y123" s="7">
        <f t="shared" si="16"/>
        <v>84135.15067400015</v>
      </c>
      <c r="Z123" s="7">
        <f t="shared" si="16"/>
        <v>-76873.350000000035</v>
      </c>
      <c r="AA123" s="7">
        <f t="shared" si="16"/>
        <v>-799908.25485220738</v>
      </c>
      <c r="AB123" s="7">
        <f t="shared" si="16"/>
        <v>0</v>
      </c>
      <c r="AC123" s="14">
        <f t="shared" si="16"/>
        <v>-461.0569325567285</v>
      </c>
    </row>
    <row r="124" spans="1:29" x14ac:dyDescent="0.35">
      <c r="A124" s="7" t="s">
        <v>161</v>
      </c>
      <c r="B124" s="7" t="s">
        <v>163</v>
      </c>
      <c r="C124" s="1">
        <v>813.9</v>
      </c>
      <c r="D124" s="7">
        <v>8080316.7400000002</v>
      </c>
      <c r="E124" s="32">
        <v>-567579.86</v>
      </c>
      <c r="F124" s="7">
        <f t="shared" si="10"/>
        <v>7512736.8799999999</v>
      </c>
      <c r="G124" s="7">
        <v>970996.67</v>
      </c>
      <c r="H124" s="7">
        <v>210268.5</v>
      </c>
      <c r="I124" s="7">
        <f t="shared" si="11"/>
        <v>6331471.71</v>
      </c>
      <c r="J124" s="7">
        <v>0</v>
      </c>
      <c r="K124" s="14">
        <f t="shared" si="12"/>
        <v>9230.5404595159107</v>
      </c>
      <c r="L124" s="1">
        <v>809.1</v>
      </c>
      <c r="M124" s="7">
        <v>8233997.4699999997</v>
      </c>
      <c r="N124" s="32">
        <v>-1050937.8172240378</v>
      </c>
      <c r="O124" s="7">
        <f t="shared" si="13"/>
        <v>7183059.6527759619</v>
      </c>
      <c r="P124" s="7">
        <v>988845.57447999995</v>
      </c>
      <c r="Q124" s="7">
        <v>210268.5</v>
      </c>
      <c r="R124" s="7">
        <f t="shared" si="14"/>
        <v>5983945.578295962</v>
      </c>
      <c r="S124" s="7">
        <v>0</v>
      </c>
      <c r="T124" s="14">
        <f t="shared" si="15"/>
        <v>8877.8391456877544</v>
      </c>
      <c r="U124" s="1">
        <f t="shared" si="17"/>
        <v>-4.7999999999999545</v>
      </c>
      <c r="V124" s="7">
        <f t="shared" si="17"/>
        <v>153680.72999999952</v>
      </c>
      <c r="W124" s="7">
        <f t="shared" si="17"/>
        <v>-483357.95722403785</v>
      </c>
      <c r="X124" s="7">
        <f t="shared" si="16"/>
        <v>-329677.22722403798</v>
      </c>
      <c r="Y124" s="7">
        <f t="shared" si="16"/>
        <v>17848.90447999991</v>
      </c>
      <c r="Z124" s="7">
        <f t="shared" si="16"/>
        <v>0</v>
      </c>
      <c r="AA124" s="7">
        <f t="shared" si="16"/>
        <v>-347526.13170403801</v>
      </c>
      <c r="AB124" s="7">
        <f t="shared" si="16"/>
        <v>0</v>
      </c>
      <c r="AC124" s="14">
        <f t="shared" si="16"/>
        <v>-352.70131382815634</v>
      </c>
    </row>
    <row r="125" spans="1:29" x14ac:dyDescent="0.35">
      <c r="A125" s="7" t="s">
        <v>161</v>
      </c>
      <c r="B125" s="7" t="s">
        <v>164</v>
      </c>
      <c r="C125" s="1">
        <v>167</v>
      </c>
      <c r="D125" s="7">
        <v>2696104.88</v>
      </c>
      <c r="E125" s="32">
        <v>-189380.55</v>
      </c>
      <c r="F125" s="7">
        <f t="shared" si="10"/>
        <v>2506724.33</v>
      </c>
      <c r="G125" s="7">
        <v>227711.62</v>
      </c>
      <c r="H125" s="7">
        <v>46833.73</v>
      </c>
      <c r="I125" s="7">
        <f t="shared" si="11"/>
        <v>2232178.98</v>
      </c>
      <c r="J125" s="7">
        <v>0</v>
      </c>
      <c r="K125" s="14">
        <f t="shared" si="12"/>
        <v>15010.325329341318</v>
      </c>
      <c r="L125" s="1">
        <v>166</v>
      </c>
      <c r="M125" s="7">
        <v>2763245.47</v>
      </c>
      <c r="N125" s="32">
        <v>-352683.99987691652</v>
      </c>
      <c r="O125" s="7">
        <f t="shared" si="13"/>
        <v>2410561.4701230838</v>
      </c>
      <c r="P125" s="7">
        <v>235434.30168299997</v>
      </c>
      <c r="Q125" s="7">
        <v>48347.99</v>
      </c>
      <c r="R125" s="7">
        <f t="shared" si="14"/>
        <v>2126779.1784400837</v>
      </c>
      <c r="S125" s="7">
        <v>0</v>
      </c>
      <c r="T125" s="14">
        <f t="shared" si="15"/>
        <v>14521.454639295685</v>
      </c>
      <c r="U125" s="1">
        <f t="shared" si="17"/>
        <v>-1</v>
      </c>
      <c r="V125" s="7">
        <f t="shared" si="17"/>
        <v>67140.590000000317</v>
      </c>
      <c r="W125" s="7">
        <f t="shared" si="17"/>
        <v>-163303.44987691654</v>
      </c>
      <c r="X125" s="7">
        <f t="shared" si="17"/>
        <v>-96162.859876916278</v>
      </c>
      <c r="Y125" s="7">
        <f t="shared" si="17"/>
        <v>7722.6816829999734</v>
      </c>
      <c r="Z125" s="7">
        <f t="shared" si="17"/>
        <v>1514.2599999999948</v>
      </c>
      <c r="AA125" s="7">
        <f t="shared" si="17"/>
        <v>-105399.80155991623</v>
      </c>
      <c r="AB125" s="7">
        <f t="shared" si="17"/>
        <v>0</v>
      </c>
      <c r="AC125" s="14">
        <f t="shared" si="17"/>
        <v>-488.87069004563273</v>
      </c>
    </row>
    <row r="126" spans="1:29" x14ac:dyDescent="0.35">
      <c r="A126" s="7" t="s">
        <v>161</v>
      </c>
      <c r="B126" s="7" t="s">
        <v>165</v>
      </c>
      <c r="C126" s="1">
        <v>391.5</v>
      </c>
      <c r="D126" s="7">
        <v>4239676.24</v>
      </c>
      <c r="E126" s="32">
        <v>-297804.52</v>
      </c>
      <c r="F126" s="7">
        <f t="shared" si="10"/>
        <v>3941871.72</v>
      </c>
      <c r="G126" s="7">
        <v>687496.11</v>
      </c>
      <c r="H126" s="7">
        <v>115167.96</v>
      </c>
      <c r="I126" s="7">
        <f t="shared" si="11"/>
        <v>3139207.6500000004</v>
      </c>
      <c r="J126" s="7">
        <v>0</v>
      </c>
      <c r="K126" s="14">
        <f t="shared" si="12"/>
        <v>10068.63785440613</v>
      </c>
      <c r="L126" s="1">
        <v>388.4</v>
      </c>
      <c r="M126" s="7">
        <v>4345281.08</v>
      </c>
      <c r="N126" s="32">
        <v>-554605.49144911382</v>
      </c>
      <c r="O126" s="7">
        <f t="shared" si="13"/>
        <v>3790675.5885508861</v>
      </c>
      <c r="P126" s="7">
        <v>710886.15899999999</v>
      </c>
      <c r="Q126" s="7">
        <v>135485.26</v>
      </c>
      <c r="R126" s="7">
        <f t="shared" si="14"/>
        <v>2944304.1695508864</v>
      </c>
      <c r="S126" s="7">
        <v>0</v>
      </c>
      <c r="T126" s="14">
        <f t="shared" si="15"/>
        <v>9759.7208768045475</v>
      </c>
      <c r="U126" s="1">
        <f t="shared" ref="U126:AC154" si="18">L126-C126</f>
        <v>-3.1000000000000227</v>
      </c>
      <c r="V126" s="7">
        <f t="shared" si="18"/>
        <v>105604.83999999985</v>
      </c>
      <c r="W126" s="7">
        <f t="shared" si="18"/>
        <v>-256800.9714491138</v>
      </c>
      <c r="X126" s="7">
        <f t="shared" si="18"/>
        <v>-151196.13144911407</v>
      </c>
      <c r="Y126" s="7">
        <f t="shared" si="18"/>
        <v>23390.048999999999</v>
      </c>
      <c r="Z126" s="7">
        <f t="shared" si="18"/>
        <v>20317.300000000003</v>
      </c>
      <c r="AA126" s="7">
        <f t="shared" si="18"/>
        <v>-194903.48044911399</v>
      </c>
      <c r="AB126" s="7">
        <f t="shared" si="18"/>
        <v>0</v>
      </c>
      <c r="AC126" s="14">
        <f t="shared" si="18"/>
        <v>-308.9169776015824</v>
      </c>
    </row>
    <row r="127" spans="1:29" x14ac:dyDescent="0.35">
      <c r="A127" s="7" t="s">
        <v>161</v>
      </c>
      <c r="B127" s="7" t="s">
        <v>166</v>
      </c>
      <c r="C127" s="1">
        <v>222.5</v>
      </c>
      <c r="D127" s="7">
        <v>3062047</v>
      </c>
      <c r="E127" s="32">
        <v>-215085.16</v>
      </c>
      <c r="F127" s="7">
        <f t="shared" si="10"/>
        <v>2846961.84</v>
      </c>
      <c r="G127" s="7">
        <v>201891.83</v>
      </c>
      <c r="H127" s="7">
        <v>43598.38</v>
      </c>
      <c r="I127" s="7">
        <f t="shared" si="11"/>
        <v>2601471.63</v>
      </c>
      <c r="J127" s="7">
        <v>0</v>
      </c>
      <c r="K127" s="14">
        <f t="shared" si="12"/>
        <v>12795.334112359549</v>
      </c>
      <c r="L127" s="1">
        <v>221.7</v>
      </c>
      <c r="M127" s="7">
        <v>3124528.13</v>
      </c>
      <c r="N127" s="32">
        <v>-398795.94143199379</v>
      </c>
      <c r="O127" s="7">
        <f t="shared" si="13"/>
        <v>2725732.1885680063</v>
      </c>
      <c r="P127" s="7">
        <v>213872.56200000001</v>
      </c>
      <c r="Q127" s="7">
        <v>45084.32</v>
      </c>
      <c r="R127" s="7">
        <f t="shared" si="14"/>
        <v>2466775.3065680065</v>
      </c>
      <c r="S127" s="7">
        <v>0</v>
      </c>
      <c r="T127" s="14">
        <f t="shared" si="15"/>
        <v>12294.687363861103</v>
      </c>
      <c r="U127" s="1">
        <f t="shared" si="18"/>
        <v>-0.80000000000001137</v>
      </c>
      <c r="V127" s="7">
        <f t="shared" si="18"/>
        <v>62481.129999999888</v>
      </c>
      <c r="W127" s="7">
        <f t="shared" si="18"/>
        <v>-183710.78143199379</v>
      </c>
      <c r="X127" s="7">
        <f t="shared" si="18"/>
        <v>-121229.65143199358</v>
      </c>
      <c r="Y127" s="7">
        <f t="shared" si="18"/>
        <v>11980.732000000018</v>
      </c>
      <c r="Z127" s="7">
        <f t="shared" si="18"/>
        <v>1485.9400000000023</v>
      </c>
      <c r="AA127" s="7">
        <f t="shared" si="18"/>
        <v>-134696.32343199337</v>
      </c>
      <c r="AB127" s="7">
        <f t="shared" si="18"/>
        <v>0</v>
      </c>
      <c r="AC127" s="14">
        <f t="shared" si="18"/>
        <v>-500.64674849844596</v>
      </c>
    </row>
    <row r="128" spans="1:29" x14ac:dyDescent="0.35">
      <c r="A128" s="7" t="s">
        <v>161</v>
      </c>
      <c r="B128" s="7" t="s">
        <v>167</v>
      </c>
      <c r="C128" s="1">
        <v>356.5</v>
      </c>
      <c r="D128" s="7">
        <v>4020945.33</v>
      </c>
      <c r="E128" s="32">
        <v>-282440.36</v>
      </c>
      <c r="F128" s="7">
        <f t="shared" si="10"/>
        <v>3738504.97</v>
      </c>
      <c r="G128" s="7">
        <v>409953.6</v>
      </c>
      <c r="H128" s="7">
        <v>90499.44</v>
      </c>
      <c r="I128" s="7">
        <f t="shared" si="11"/>
        <v>3238051.93</v>
      </c>
      <c r="J128" s="7">
        <v>0</v>
      </c>
      <c r="K128" s="14">
        <f t="shared" si="12"/>
        <v>10486.689957924264</v>
      </c>
      <c r="L128" s="1">
        <v>342.7</v>
      </c>
      <c r="M128" s="7">
        <v>4029914.07</v>
      </c>
      <c r="N128" s="32">
        <v>-514353.94676241482</v>
      </c>
      <c r="O128" s="7">
        <f t="shared" si="13"/>
        <v>3515560.1232375852</v>
      </c>
      <c r="P128" s="7">
        <v>427023.911525</v>
      </c>
      <c r="Q128" s="7">
        <v>93734.29</v>
      </c>
      <c r="R128" s="7">
        <f t="shared" si="14"/>
        <v>2994801.9217125853</v>
      </c>
      <c r="S128" s="7">
        <v>0</v>
      </c>
      <c r="T128" s="14">
        <f t="shared" si="15"/>
        <v>10258.418801393596</v>
      </c>
      <c r="U128" s="1">
        <f t="shared" si="18"/>
        <v>-13.800000000000011</v>
      </c>
      <c r="V128" s="7">
        <f t="shared" si="18"/>
        <v>8968.7399999997579</v>
      </c>
      <c r="W128" s="7">
        <f t="shared" si="18"/>
        <v>-231913.58676241484</v>
      </c>
      <c r="X128" s="7">
        <f t="shared" si="18"/>
        <v>-222944.84676241502</v>
      </c>
      <c r="Y128" s="7">
        <f t="shared" si="18"/>
        <v>17070.311525000026</v>
      </c>
      <c r="Z128" s="7">
        <f t="shared" si="18"/>
        <v>3234.8499999999913</v>
      </c>
      <c r="AA128" s="7">
        <f t="shared" si="18"/>
        <v>-243250.00828741491</v>
      </c>
      <c r="AB128" s="7">
        <f t="shared" si="18"/>
        <v>0</v>
      </c>
      <c r="AC128" s="14">
        <f t="shared" si="18"/>
        <v>-228.27115653066721</v>
      </c>
    </row>
    <row r="129" spans="1:29" x14ac:dyDescent="0.35">
      <c r="A129" s="7" t="s">
        <v>168</v>
      </c>
      <c r="B129" s="7" t="s">
        <v>168</v>
      </c>
      <c r="C129" s="1">
        <v>168.3</v>
      </c>
      <c r="D129" s="7">
        <v>2940488.98</v>
      </c>
      <c r="E129" s="32">
        <v>-206546.65</v>
      </c>
      <c r="F129" s="7">
        <f t="shared" si="10"/>
        <v>2733942.33</v>
      </c>
      <c r="G129" s="7">
        <v>1190856.07</v>
      </c>
      <c r="H129" s="7">
        <v>96808.48</v>
      </c>
      <c r="I129" s="7">
        <f t="shared" si="11"/>
        <v>1446277.78</v>
      </c>
      <c r="J129" s="7">
        <v>0</v>
      </c>
      <c r="K129" s="14">
        <f t="shared" si="12"/>
        <v>16244.458288770053</v>
      </c>
      <c r="L129" s="1">
        <v>177.5</v>
      </c>
      <c r="M129" s="7">
        <v>3117479.81</v>
      </c>
      <c r="N129" s="32">
        <v>-397896.33634189208</v>
      </c>
      <c r="O129" s="7">
        <f t="shared" si="13"/>
        <v>2719583.4736581082</v>
      </c>
      <c r="P129" s="7">
        <v>1186140.54669</v>
      </c>
      <c r="Q129" s="7">
        <v>117202.03</v>
      </c>
      <c r="R129" s="7">
        <f t="shared" si="14"/>
        <v>1416240.8969681081</v>
      </c>
      <c r="S129" s="7">
        <v>0</v>
      </c>
      <c r="T129" s="14">
        <f t="shared" si="15"/>
        <v>15321.597034693566</v>
      </c>
      <c r="U129" s="1">
        <f t="shared" si="18"/>
        <v>9.1999999999999886</v>
      </c>
      <c r="V129" s="7">
        <f t="shared" si="18"/>
        <v>176990.83000000007</v>
      </c>
      <c r="W129" s="7">
        <f t="shared" si="18"/>
        <v>-191349.68634189208</v>
      </c>
      <c r="X129" s="7">
        <f t="shared" si="18"/>
        <v>-14358.856341891922</v>
      </c>
      <c r="Y129" s="7">
        <f t="shared" si="18"/>
        <v>-4715.5233100000769</v>
      </c>
      <c r="Z129" s="7">
        <f t="shared" si="18"/>
        <v>20393.550000000003</v>
      </c>
      <c r="AA129" s="7">
        <f t="shared" si="18"/>
        <v>-30036.883031891892</v>
      </c>
      <c r="AB129" s="7">
        <f t="shared" si="18"/>
        <v>0</v>
      </c>
      <c r="AC129" s="14">
        <f t="shared" si="18"/>
        <v>-922.86125407648615</v>
      </c>
    </row>
    <row r="130" spans="1:29" x14ac:dyDescent="0.35">
      <c r="A130" s="7" t="s">
        <v>168</v>
      </c>
      <c r="B130" s="7" t="s">
        <v>169</v>
      </c>
      <c r="C130" s="1">
        <v>336.3</v>
      </c>
      <c r="D130" s="7">
        <v>4236390.7699999996</v>
      </c>
      <c r="E130" s="32">
        <v>-297573.74</v>
      </c>
      <c r="F130" s="7">
        <f t="shared" si="10"/>
        <v>3938817.0299999993</v>
      </c>
      <c r="G130" s="7">
        <v>1416999.55</v>
      </c>
      <c r="H130" s="7">
        <v>134231.09</v>
      </c>
      <c r="I130" s="7">
        <f t="shared" si="11"/>
        <v>2387586.3899999997</v>
      </c>
      <c r="J130" s="7">
        <v>0</v>
      </c>
      <c r="K130" s="14">
        <f t="shared" si="12"/>
        <v>11712.212399643173</v>
      </c>
      <c r="L130" s="1">
        <v>333.5</v>
      </c>
      <c r="M130" s="7">
        <v>4293922.6900000004</v>
      </c>
      <c r="N130" s="32">
        <v>-548050.41604626214</v>
      </c>
      <c r="O130" s="7">
        <f t="shared" si="13"/>
        <v>3745872.2739537382</v>
      </c>
      <c r="P130" s="7">
        <v>1422507.14112</v>
      </c>
      <c r="Q130" s="7">
        <v>154134.1</v>
      </c>
      <c r="R130" s="7">
        <f t="shared" si="14"/>
        <v>2169231.0328337378</v>
      </c>
      <c r="S130" s="7">
        <v>0</v>
      </c>
      <c r="T130" s="14">
        <f t="shared" si="15"/>
        <v>11232.000821450489</v>
      </c>
      <c r="U130" s="1">
        <f t="shared" si="18"/>
        <v>-2.8000000000000114</v>
      </c>
      <c r="V130" s="7">
        <f t="shared" si="18"/>
        <v>57531.920000000857</v>
      </c>
      <c r="W130" s="7">
        <f t="shared" si="18"/>
        <v>-250476.67604626215</v>
      </c>
      <c r="X130" s="7">
        <f t="shared" si="18"/>
        <v>-192944.75604626117</v>
      </c>
      <c r="Y130" s="7">
        <f t="shared" si="18"/>
        <v>5507.5911199999973</v>
      </c>
      <c r="Z130" s="7">
        <f t="shared" si="18"/>
        <v>19903.010000000009</v>
      </c>
      <c r="AA130" s="7">
        <f t="shared" si="18"/>
        <v>-218355.35716626188</v>
      </c>
      <c r="AB130" s="7">
        <f t="shared" si="18"/>
        <v>0</v>
      </c>
      <c r="AC130" s="14">
        <f t="shared" si="18"/>
        <v>-480.2115781926841</v>
      </c>
    </row>
    <row r="131" spans="1:29" x14ac:dyDescent="0.35">
      <c r="A131" s="7" t="s">
        <v>170</v>
      </c>
      <c r="B131" s="7" t="s">
        <v>171</v>
      </c>
      <c r="C131" s="1">
        <v>896.8</v>
      </c>
      <c r="D131" s="7">
        <v>8743578.75</v>
      </c>
      <c r="E131" s="32">
        <v>-614168.89</v>
      </c>
      <c r="F131" s="7">
        <f t="shared" si="10"/>
        <v>8129409.8600000003</v>
      </c>
      <c r="G131" s="7">
        <v>2778077.58</v>
      </c>
      <c r="H131" s="7">
        <v>284340.49</v>
      </c>
      <c r="I131" s="7">
        <f t="shared" si="11"/>
        <v>5066991.79</v>
      </c>
      <c r="J131" s="7">
        <v>0</v>
      </c>
      <c r="K131" s="14">
        <f t="shared" si="12"/>
        <v>9064.9084076717227</v>
      </c>
      <c r="L131" s="1">
        <v>835.2</v>
      </c>
      <c r="M131" s="7">
        <v>8404676.8100000005</v>
      </c>
      <c r="N131" s="32">
        <v>-1072722.2996310794</v>
      </c>
      <c r="O131" s="7">
        <f t="shared" si="13"/>
        <v>7331954.5103689209</v>
      </c>
      <c r="P131" s="7">
        <v>2795601.817026</v>
      </c>
      <c r="Q131" s="7">
        <v>296337.49</v>
      </c>
      <c r="R131" s="7">
        <f t="shared" si="14"/>
        <v>4240015.2033429202</v>
      </c>
      <c r="S131" s="7">
        <v>0</v>
      </c>
      <c r="T131" s="14">
        <f t="shared" si="15"/>
        <v>8778.6811666294543</v>
      </c>
      <c r="U131" s="1">
        <f t="shared" si="18"/>
        <v>-61.599999999999909</v>
      </c>
      <c r="V131" s="7">
        <f t="shared" si="18"/>
        <v>-338901.93999999948</v>
      </c>
      <c r="W131" s="7">
        <f t="shared" si="18"/>
        <v>-458553.40963107941</v>
      </c>
      <c r="X131" s="7">
        <f t="shared" si="18"/>
        <v>-797455.34963107947</v>
      </c>
      <c r="Y131" s="7">
        <f t="shared" si="18"/>
        <v>17524.23702599993</v>
      </c>
      <c r="Z131" s="7">
        <f t="shared" si="18"/>
        <v>11997</v>
      </c>
      <c r="AA131" s="7">
        <f t="shared" si="18"/>
        <v>-826976.58665707987</v>
      </c>
      <c r="AB131" s="7">
        <f t="shared" si="18"/>
        <v>0</v>
      </c>
      <c r="AC131" s="14">
        <f t="shared" si="18"/>
        <v>-286.22724104226836</v>
      </c>
    </row>
    <row r="132" spans="1:29" x14ac:dyDescent="0.35">
      <c r="A132" s="7" t="s">
        <v>170</v>
      </c>
      <c r="B132" s="7" t="s">
        <v>170</v>
      </c>
      <c r="C132" s="1">
        <v>650.29999999999995</v>
      </c>
      <c r="D132" s="7">
        <v>6628629.2699999996</v>
      </c>
      <c r="E132" s="32">
        <v>-465610.02</v>
      </c>
      <c r="F132" s="7">
        <f t="shared" si="10"/>
        <v>6163019.25</v>
      </c>
      <c r="G132" s="7">
        <v>3934396.53</v>
      </c>
      <c r="H132" s="7">
        <v>686100.06</v>
      </c>
      <c r="I132" s="7">
        <f t="shared" si="11"/>
        <v>1542522.6600000001</v>
      </c>
      <c r="J132" s="7">
        <v>0</v>
      </c>
      <c r="K132" s="14">
        <f t="shared" si="12"/>
        <v>9477.1939873904357</v>
      </c>
      <c r="L132" s="1">
        <v>633.4</v>
      </c>
      <c r="M132" s="7">
        <v>6568508.8700000001</v>
      </c>
      <c r="N132" s="32">
        <v>-838364.88891397871</v>
      </c>
      <c r="O132" s="7">
        <f t="shared" si="13"/>
        <v>5730143.9810860213</v>
      </c>
      <c r="P132" s="7">
        <v>3925654.981619</v>
      </c>
      <c r="Q132" s="7">
        <v>561796.43999999994</v>
      </c>
      <c r="R132" s="7">
        <f t="shared" si="14"/>
        <v>1242692.5594670214</v>
      </c>
      <c r="S132" s="7">
        <v>0</v>
      </c>
      <c r="T132" s="14">
        <f t="shared" si="15"/>
        <v>9046.6434813483138</v>
      </c>
      <c r="U132" s="1">
        <f t="shared" si="18"/>
        <v>-16.899999999999977</v>
      </c>
      <c r="V132" s="7">
        <f t="shared" si="18"/>
        <v>-60120.399999999441</v>
      </c>
      <c r="W132" s="7">
        <f t="shared" si="18"/>
        <v>-372754.86891397869</v>
      </c>
      <c r="X132" s="7">
        <f t="shared" si="18"/>
        <v>-432875.26891397871</v>
      </c>
      <c r="Y132" s="7">
        <f t="shared" si="18"/>
        <v>-8741.5483809998259</v>
      </c>
      <c r="Z132" s="7">
        <f t="shared" si="18"/>
        <v>-124303.62000000011</v>
      </c>
      <c r="AA132" s="7">
        <f t="shared" si="18"/>
        <v>-299830.10053297877</v>
      </c>
      <c r="AB132" s="7">
        <f t="shared" si="18"/>
        <v>0</v>
      </c>
      <c r="AC132" s="14">
        <f t="shared" si="18"/>
        <v>-430.55050604212192</v>
      </c>
    </row>
    <row r="133" spans="1:29" x14ac:dyDescent="0.35">
      <c r="A133" s="7" t="s">
        <v>172</v>
      </c>
      <c r="B133" s="7" t="s">
        <v>173</v>
      </c>
      <c r="C133" s="1">
        <v>608.5</v>
      </c>
      <c r="D133" s="7">
        <v>5967801.2599999998</v>
      </c>
      <c r="E133" s="32">
        <v>-419191.96</v>
      </c>
      <c r="F133" s="7">
        <f t="shared" ref="F133:F181" si="19">D133+E133</f>
        <v>5548609.2999999998</v>
      </c>
      <c r="G133" s="7">
        <v>2143309.6800000002</v>
      </c>
      <c r="H133" s="7">
        <v>222698.53</v>
      </c>
      <c r="I133" s="7">
        <f t="shared" ref="I133:I181" si="20">F133-G133-H133</f>
        <v>3182601.09</v>
      </c>
      <c r="J133" s="7">
        <v>0</v>
      </c>
      <c r="K133" s="14">
        <f t="shared" ref="K133:K181" si="21">F133/C133</f>
        <v>9118.503368940017</v>
      </c>
      <c r="L133" s="1">
        <v>607</v>
      </c>
      <c r="M133" s="7">
        <v>6054174.8899999997</v>
      </c>
      <c r="N133" s="32">
        <v>-772718.39919440483</v>
      </c>
      <c r="O133" s="7">
        <f t="shared" ref="O133:O181" si="22">M133+N133</f>
        <v>5281456.4908055952</v>
      </c>
      <c r="P133" s="7">
        <v>2144249.0099999998</v>
      </c>
      <c r="Q133" s="7">
        <v>233300.8</v>
      </c>
      <c r="R133" s="7">
        <f t="shared" ref="R133:R181" si="23">O133-P133-Q133</f>
        <v>2903906.6808055956</v>
      </c>
      <c r="S133" s="7">
        <v>0</v>
      </c>
      <c r="T133" s="14">
        <f t="shared" ref="T133:T181" si="24">O133/L133</f>
        <v>8700.9167888065822</v>
      </c>
      <c r="U133" s="1">
        <f t="shared" si="18"/>
        <v>-1.5</v>
      </c>
      <c r="V133" s="7">
        <f t="shared" si="18"/>
        <v>86373.629999999888</v>
      </c>
      <c r="W133" s="7">
        <f t="shared" si="18"/>
        <v>-353526.43919440481</v>
      </c>
      <c r="X133" s="7">
        <f t="shared" si="18"/>
        <v>-267152.80919440463</v>
      </c>
      <c r="Y133" s="7">
        <f t="shared" si="18"/>
        <v>939.32999999960884</v>
      </c>
      <c r="Z133" s="7">
        <f t="shared" si="18"/>
        <v>10602.26999999999</v>
      </c>
      <c r="AA133" s="7">
        <f t="shared" si="18"/>
        <v>-278694.40919440426</v>
      </c>
      <c r="AB133" s="7">
        <f t="shared" si="18"/>
        <v>0</v>
      </c>
      <c r="AC133" s="14">
        <f t="shared" si="18"/>
        <v>-417.58658013343484</v>
      </c>
    </row>
    <row r="134" spans="1:29" x14ac:dyDescent="0.35">
      <c r="A134" s="7" t="s">
        <v>172</v>
      </c>
      <c r="B134" s="7" t="s">
        <v>174</v>
      </c>
      <c r="C134" s="1">
        <v>324.5</v>
      </c>
      <c r="D134" s="7">
        <v>3602647.34</v>
      </c>
      <c r="E134" s="32">
        <v>-253058.16</v>
      </c>
      <c r="F134" s="7">
        <f t="shared" si="19"/>
        <v>3349589.1799999997</v>
      </c>
      <c r="G134" s="7">
        <v>908166.63</v>
      </c>
      <c r="H134" s="7">
        <v>92893.94</v>
      </c>
      <c r="I134" s="7">
        <f t="shared" si="20"/>
        <v>2348528.61</v>
      </c>
      <c r="J134" s="7">
        <v>0</v>
      </c>
      <c r="K134" s="14">
        <f t="shared" si="21"/>
        <v>10322.308721109399</v>
      </c>
      <c r="L134" s="1">
        <v>320.39999999999998</v>
      </c>
      <c r="M134" s="7">
        <v>3650858.46</v>
      </c>
      <c r="N134" s="32">
        <v>-465973.57297297206</v>
      </c>
      <c r="O134" s="7">
        <f t="shared" si="22"/>
        <v>3184884.887027028</v>
      </c>
      <c r="P134" s="7">
        <v>915170.61517</v>
      </c>
      <c r="Q134" s="7">
        <v>99591.18</v>
      </c>
      <c r="R134" s="7">
        <f t="shared" si="23"/>
        <v>2170123.0918570277</v>
      </c>
      <c r="S134" s="7">
        <v>0</v>
      </c>
      <c r="T134" s="14">
        <f t="shared" si="24"/>
        <v>9940.3398471505243</v>
      </c>
      <c r="U134" s="1">
        <f t="shared" si="18"/>
        <v>-4.1000000000000227</v>
      </c>
      <c r="V134" s="7">
        <f t="shared" si="18"/>
        <v>48211.120000000112</v>
      </c>
      <c r="W134" s="7">
        <f t="shared" si="18"/>
        <v>-212915.41297297206</v>
      </c>
      <c r="X134" s="7">
        <f t="shared" si="18"/>
        <v>-164704.29297297169</v>
      </c>
      <c r="Y134" s="7">
        <f t="shared" si="18"/>
        <v>7003.9851699999999</v>
      </c>
      <c r="Z134" s="7">
        <f t="shared" si="18"/>
        <v>6697.2399999999907</v>
      </c>
      <c r="AA134" s="7">
        <f t="shared" si="18"/>
        <v>-178405.51814297214</v>
      </c>
      <c r="AB134" s="7">
        <f t="shared" si="18"/>
        <v>0</v>
      </c>
      <c r="AC134" s="14">
        <f t="shared" si="18"/>
        <v>-381.96887395887461</v>
      </c>
    </row>
    <row r="135" spans="1:29" x14ac:dyDescent="0.35">
      <c r="A135" s="7" t="s">
        <v>175</v>
      </c>
      <c r="B135" s="7" t="s">
        <v>176</v>
      </c>
      <c r="C135" s="1">
        <v>1683</v>
      </c>
      <c r="D135" s="7">
        <v>19876619.5</v>
      </c>
      <c r="E135" s="32">
        <v>-1396179.04</v>
      </c>
      <c r="F135" s="7">
        <f t="shared" si="19"/>
        <v>18480440.460000001</v>
      </c>
      <c r="G135" s="7">
        <v>14157238.310000001</v>
      </c>
      <c r="H135" s="7">
        <v>473206.83</v>
      </c>
      <c r="I135" s="7">
        <f t="shared" si="20"/>
        <v>3849995.3200000003</v>
      </c>
      <c r="J135" s="7">
        <v>0</v>
      </c>
      <c r="K135" s="14">
        <f t="shared" si="21"/>
        <v>10980.653868092691</v>
      </c>
      <c r="L135" s="1">
        <v>1659.4</v>
      </c>
      <c r="M135" s="7">
        <v>19988240.379999999</v>
      </c>
      <c r="N135" s="32">
        <v>-2551178.5486505101</v>
      </c>
      <c r="O135" s="7">
        <f t="shared" si="22"/>
        <v>17437061.831349488</v>
      </c>
      <c r="P135" s="7">
        <v>14149116.5646</v>
      </c>
      <c r="Q135" s="7">
        <v>443509.3</v>
      </c>
      <c r="R135" s="7">
        <f t="shared" si="23"/>
        <v>2844435.9667494884</v>
      </c>
      <c r="S135" s="7">
        <v>0</v>
      </c>
      <c r="T135" s="14">
        <f t="shared" si="24"/>
        <v>10508.052206429726</v>
      </c>
      <c r="U135" s="1">
        <f t="shared" si="18"/>
        <v>-23.599999999999909</v>
      </c>
      <c r="V135" s="7">
        <f t="shared" si="18"/>
        <v>111620.87999999896</v>
      </c>
      <c r="W135" s="7">
        <f t="shared" si="18"/>
        <v>-1154999.5086505101</v>
      </c>
      <c r="X135" s="7">
        <f t="shared" si="18"/>
        <v>-1043378.6286505125</v>
      </c>
      <c r="Y135" s="7">
        <f t="shared" si="18"/>
        <v>-8121.7454000003636</v>
      </c>
      <c r="Z135" s="7">
        <f t="shared" si="18"/>
        <v>-29697.530000000028</v>
      </c>
      <c r="AA135" s="7">
        <f t="shared" si="18"/>
        <v>-1005559.3532505119</v>
      </c>
      <c r="AB135" s="7">
        <f t="shared" si="18"/>
        <v>0</v>
      </c>
      <c r="AC135" s="14">
        <f t="shared" si="18"/>
        <v>-472.60166166296585</v>
      </c>
    </row>
    <row r="136" spans="1:29" x14ac:dyDescent="0.35">
      <c r="A136" s="7" t="s">
        <v>177</v>
      </c>
      <c r="B136" s="7" t="s">
        <v>178</v>
      </c>
      <c r="C136" s="1">
        <v>196.9</v>
      </c>
      <c r="D136" s="7">
        <v>2828689.88</v>
      </c>
      <c r="E136" s="32">
        <v>-198693.62</v>
      </c>
      <c r="F136" s="7">
        <f t="shared" si="19"/>
        <v>2629996.2599999998</v>
      </c>
      <c r="G136" s="7">
        <v>438271.91</v>
      </c>
      <c r="H136" s="7">
        <v>67926.2</v>
      </c>
      <c r="I136" s="7">
        <f t="shared" si="20"/>
        <v>2123798.1499999994</v>
      </c>
      <c r="J136" s="7">
        <v>0</v>
      </c>
      <c r="K136" s="14">
        <f t="shared" si="21"/>
        <v>13357.015033011679</v>
      </c>
      <c r="L136" s="1">
        <v>189.3</v>
      </c>
      <c r="M136" s="7">
        <v>2818041.78</v>
      </c>
      <c r="N136" s="32">
        <v>-359677.87067091995</v>
      </c>
      <c r="O136" s="7">
        <f t="shared" si="22"/>
        <v>2458363.90932908</v>
      </c>
      <c r="P136" s="7">
        <v>451448.96399999998</v>
      </c>
      <c r="Q136" s="7">
        <v>69966.75</v>
      </c>
      <c r="R136" s="7">
        <f t="shared" si="23"/>
        <v>1936948.1953290801</v>
      </c>
      <c r="S136" s="7">
        <v>0</v>
      </c>
      <c r="T136" s="14">
        <f t="shared" si="24"/>
        <v>12986.602796244479</v>
      </c>
      <c r="U136" s="1">
        <f t="shared" si="18"/>
        <v>-7.5999999999999943</v>
      </c>
      <c r="V136" s="7">
        <f t="shared" si="18"/>
        <v>-10648.100000000093</v>
      </c>
      <c r="W136" s="7">
        <f t="shared" si="18"/>
        <v>-160984.25067091995</v>
      </c>
      <c r="X136" s="7">
        <f t="shared" si="18"/>
        <v>-171632.35067091975</v>
      </c>
      <c r="Y136" s="7">
        <f t="shared" si="18"/>
        <v>13177.054000000004</v>
      </c>
      <c r="Z136" s="7">
        <f t="shared" si="18"/>
        <v>2040.5500000000029</v>
      </c>
      <c r="AA136" s="7">
        <f t="shared" si="18"/>
        <v>-186849.95467091934</v>
      </c>
      <c r="AB136" s="7">
        <f t="shared" si="18"/>
        <v>0</v>
      </c>
      <c r="AC136" s="14">
        <f t="shared" si="18"/>
        <v>-370.41223676720074</v>
      </c>
    </row>
    <row r="137" spans="1:29" x14ac:dyDescent="0.35">
      <c r="A137" s="7" t="s">
        <v>177</v>
      </c>
      <c r="B137" s="7" t="s">
        <v>179</v>
      </c>
      <c r="C137" s="1">
        <v>1536.5</v>
      </c>
      <c r="D137" s="7">
        <v>14219998.720000001</v>
      </c>
      <c r="E137" s="32">
        <v>-998845.11</v>
      </c>
      <c r="F137" s="7">
        <f t="shared" si="19"/>
        <v>13221153.610000001</v>
      </c>
      <c r="G137" s="7">
        <v>1723920.92</v>
      </c>
      <c r="H137" s="7">
        <v>244865.15</v>
      </c>
      <c r="I137" s="7">
        <f t="shared" si="20"/>
        <v>11252367.540000001</v>
      </c>
      <c r="J137" s="7">
        <v>0</v>
      </c>
      <c r="K137" s="14">
        <f t="shared" si="21"/>
        <v>8604.7208656036455</v>
      </c>
      <c r="L137" s="1">
        <v>1517.1</v>
      </c>
      <c r="M137" s="7">
        <v>14183383.390000001</v>
      </c>
      <c r="N137" s="32">
        <v>-1810281.5837686036</v>
      </c>
      <c r="O137" s="7">
        <f t="shared" si="22"/>
        <v>12373101.806231396</v>
      </c>
      <c r="P137" s="7">
        <v>1780131.9748249997</v>
      </c>
      <c r="Q137" s="7">
        <v>279730.43</v>
      </c>
      <c r="R137" s="7">
        <f t="shared" si="23"/>
        <v>10313239.401406396</v>
      </c>
      <c r="S137" s="7">
        <v>0</v>
      </c>
      <c r="T137" s="14">
        <f t="shared" si="24"/>
        <v>8155.7588861850882</v>
      </c>
      <c r="U137" s="1">
        <f t="shared" si="18"/>
        <v>-19.400000000000091</v>
      </c>
      <c r="V137" s="7">
        <f t="shared" si="18"/>
        <v>-36615.330000000075</v>
      </c>
      <c r="W137" s="7">
        <f t="shared" si="18"/>
        <v>-811436.47376860364</v>
      </c>
      <c r="X137" s="7">
        <f t="shared" si="18"/>
        <v>-848051.80376860499</v>
      </c>
      <c r="Y137" s="7">
        <f t="shared" si="18"/>
        <v>56211.054824999766</v>
      </c>
      <c r="Z137" s="7">
        <f t="shared" si="18"/>
        <v>34865.279999999999</v>
      </c>
      <c r="AA137" s="7">
        <f t="shared" si="18"/>
        <v>-939128.13859360479</v>
      </c>
      <c r="AB137" s="7">
        <f t="shared" si="18"/>
        <v>0</v>
      </c>
      <c r="AC137" s="14">
        <f t="shared" si="18"/>
        <v>-448.96197941855735</v>
      </c>
    </row>
    <row r="138" spans="1:29" x14ac:dyDescent="0.35">
      <c r="A138" s="7" t="s">
        <v>177</v>
      </c>
      <c r="B138" s="7" t="s">
        <v>180</v>
      </c>
      <c r="C138" s="1">
        <v>293.3</v>
      </c>
      <c r="D138" s="7">
        <v>3361763.96</v>
      </c>
      <c r="E138" s="32">
        <v>-236137.96</v>
      </c>
      <c r="F138" s="7">
        <f t="shared" si="19"/>
        <v>3125626</v>
      </c>
      <c r="G138" s="7">
        <v>643614.02</v>
      </c>
      <c r="H138" s="7">
        <v>93624.89</v>
      </c>
      <c r="I138" s="7">
        <f t="shared" si="20"/>
        <v>2388387.09</v>
      </c>
      <c r="J138" s="7">
        <v>0</v>
      </c>
      <c r="K138" s="14">
        <f t="shared" si="21"/>
        <v>10656.754176610979</v>
      </c>
      <c r="L138" s="1">
        <v>287.89999999999998</v>
      </c>
      <c r="M138" s="7">
        <v>3388218.96</v>
      </c>
      <c r="N138" s="32">
        <v>-432451.84991531214</v>
      </c>
      <c r="O138" s="7">
        <f t="shared" si="22"/>
        <v>2955767.1100846878</v>
      </c>
      <c r="P138" s="7">
        <v>738789.01482400007</v>
      </c>
      <c r="Q138" s="7">
        <v>104054.09</v>
      </c>
      <c r="R138" s="7">
        <f t="shared" si="23"/>
        <v>2112924.0052606878</v>
      </c>
      <c r="S138" s="7">
        <v>0</v>
      </c>
      <c r="T138" s="14">
        <f t="shared" si="24"/>
        <v>10266.645050658868</v>
      </c>
      <c r="U138" s="1">
        <f t="shared" si="18"/>
        <v>-5.4000000000000341</v>
      </c>
      <c r="V138" s="7">
        <f t="shared" si="18"/>
        <v>26455</v>
      </c>
      <c r="W138" s="7">
        <f t="shared" si="18"/>
        <v>-196313.88991531215</v>
      </c>
      <c r="X138" s="7">
        <f t="shared" si="18"/>
        <v>-169858.88991531217</v>
      </c>
      <c r="Y138" s="7">
        <f t="shared" si="18"/>
        <v>95174.994824000052</v>
      </c>
      <c r="Z138" s="7">
        <f t="shared" si="18"/>
        <v>10429.199999999997</v>
      </c>
      <c r="AA138" s="7">
        <f t="shared" si="18"/>
        <v>-275463.08473931206</v>
      </c>
      <c r="AB138" s="7">
        <f t="shared" si="18"/>
        <v>0</v>
      </c>
      <c r="AC138" s="14">
        <f t="shared" si="18"/>
        <v>-390.10912595211084</v>
      </c>
    </row>
    <row r="139" spans="1:29" x14ac:dyDescent="0.35">
      <c r="A139" s="7" t="s">
        <v>177</v>
      </c>
      <c r="B139" s="7" t="s">
        <v>181</v>
      </c>
      <c r="C139" s="1">
        <v>239.3</v>
      </c>
      <c r="D139" s="7">
        <v>3052041.89</v>
      </c>
      <c r="E139" s="32">
        <v>-214382.38</v>
      </c>
      <c r="F139" s="7">
        <f t="shared" si="19"/>
        <v>2837659.5100000002</v>
      </c>
      <c r="G139" s="7">
        <v>333140.59000000003</v>
      </c>
      <c r="H139" s="7">
        <v>47923.02</v>
      </c>
      <c r="I139" s="7">
        <f t="shared" si="20"/>
        <v>2456595.9000000004</v>
      </c>
      <c r="J139" s="7">
        <v>0</v>
      </c>
      <c r="K139" s="14">
        <f t="shared" si="21"/>
        <v>11858.167613873798</v>
      </c>
      <c r="L139" s="1">
        <v>255.5</v>
      </c>
      <c r="M139" s="7">
        <v>3226075.15</v>
      </c>
      <c r="N139" s="32">
        <v>-411756.7911205237</v>
      </c>
      <c r="O139" s="7">
        <f t="shared" si="22"/>
        <v>2814318.3588794763</v>
      </c>
      <c r="P139" s="7">
        <v>335696.29558500001</v>
      </c>
      <c r="Q139" s="7">
        <v>49366.36</v>
      </c>
      <c r="R139" s="7">
        <f t="shared" si="23"/>
        <v>2429255.7032944765</v>
      </c>
      <c r="S139" s="7">
        <v>0</v>
      </c>
      <c r="T139" s="14">
        <f t="shared" si="24"/>
        <v>11014.944653148636</v>
      </c>
      <c r="U139" s="1">
        <f t="shared" si="18"/>
        <v>16.199999999999989</v>
      </c>
      <c r="V139" s="7">
        <f t="shared" si="18"/>
        <v>174033.25999999978</v>
      </c>
      <c r="W139" s="7">
        <f t="shared" si="18"/>
        <v>-197374.4111205237</v>
      </c>
      <c r="X139" s="7">
        <f t="shared" si="18"/>
        <v>-23341.151120523922</v>
      </c>
      <c r="Y139" s="7">
        <f t="shared" si="18"/>
        <v>2555.7055849999888</v>
      </c>
      <c r="Z139" s="7">
        <f t="shared" si="18"/>
        <v>1443.3400000000038</v>
      </c>
      <c r="AA139" s="7">
        <f t="shared" si="18"/>
        <v>-27340.196705523878</v>
      </c>
      <c r="AB139" s="7">
        <f t="shared" si="18"/>
        <v>0</v>
      </c>
      <c r="AC139" s="14">
        <f t="shared" si="18"/>
        <v>-843.22296072516292</v>
      </c>
    </row>
    <row r="140" spans="1:29" x14ac:dyDescent="0.35">
      <c r="A140" s="7" t="s">
        <v>182</v>
      </c>
      <c r="B140" s="7" t="s">
        <v>183</v>
      </c>
      <c r="C140" s="1">
        <v>16631.3</v>
      </c>
      <c r="D140" s="7">
        <v>153732898.31</v>
      </c>
      <c r="E140" s="32">
        <v>-10798549.050000001</v>
      </c>
      <c r="F140" s="7">
        <f t="shared" si="19"/>
        <v>142934349.25999999</v>
      </c>
      <c r="G140" s="7">
        <v>29170649.23</v>
      </c>
      <c r="H140" s="7">
        <v>2240304.23</v>
      </c>
      <c r="I140" s="7">
        <f t="shared" si="20"/>
        <v>111523395.79999998</v>
      </c>
      <c r="J140" s="7">
        <v>0</v>
      </c>
      <c r="K140" s="14">
        <f t="shared" si="21"/>
        <v>8594.2980560749911</v>
      </c>
      <c r="L140" s="1">
        <v>16134.3</v>
      </c>
      <c r="M140" s="7">
        <v>153180713.34</v>
      </c>
      <c r="N140" s="32">
        <v>-19551063.150661942</v>
      </c>
      <c r="O140" s="7">
        <f t="shared" si="22"/>
        <v>133629650.18933806</v>
      </c>
      <c r="P140" s="7">
        <v>29454611.526000001</v>
      </c>
      <c r="Q140" s="7">
        <v>1638759.21</v>
      </c>
      <c r="R140" s="7">
        <f t="shared" si="23"/>
        <v>102536279.45333807</v>
      </c>
      <c r="S140" s="7">
        <v>0</v>
      </c>
      <c r="T140" s="14">
        <f t="shared" si="24"/>
        <v>8282.3333016826309</v>
      </c>
      <c r="U140" s="1">
        <f t="shared" si="18"/>
        <v>-497</v>
      </c>
      <c r="V140" s="7">
        <f t="shared" si="18"/>
        <v>-552184.96999999881</v>
      </c>
      <c r="W140" s="7">
        <f t="shared" si="18"/>
        <v>-8752514.1006619409</v>
      </c>
      <c r="X140" s="7">
        <f t="shared" si="18"/>
        <v>-9304699.0706619322</v>
      </c>
      <c r="Y140" s="7">
        <f t="shared" si="18"/>
        <v>283962.29600000009</v>
      </c>
      <c r="Z140" s="7">
        <f t="shared" si="18"/>
        <v>-601545.02</v>
      </c>
      <c r="AA140" s="7">
        <f t="shared" si="18"/>
        <v>-8987116.3466619104</v>
      </c>
      <c r="AB140" s="7">
        <f t="shared" si="18"/>
        <v>0</v>
      </c>
      <c r="AC140" s="14">
        <f t="shared" si="18"/>
        <v>-311.96475439236019</v>
      </c>
    </row>
    <row r="141" spans="1:29" x14ac:dyDescent="0.35">
      <c r="A141" s="7" t="s">
        <v>182</v>
      </c>
      <c r="B141" s="7" t="s">
        <v>184</v>
      </c>
      <c r="C141" s="1">
        <v>10278.6</v>
      </c>
      <c r="D141" s="7">
        <v>89088035.670000002</v>
      </c>
      <c r="E141" s="32">
        <v>-6257746.6100000003</v>
      </c>
      <c r="F141" s="7">
        <f t="shared" si="19"/>
        <v>82830289.060000002</v>
      </c>
      <c r="G141" s="7">
        <v>20548396.039999999</v>
      </c>
      <c r="H141" s="7">
        <v>1931725.44</v>
      </c>
      <c r="I141" s="7">
        <f t="shared" si="20"/>
        <v>60350167.580000006</v>
      </c>
      <c r="J141" s="7">
        <v>0</v>
      </c>
      <c r="K141" s="14">
        <f t="shared" si="21"/>
        <v>8058.5185784056193</v>
      </c>
      <c r="L141" s="1">
        <v>10164.9</v>
      </c>
      <c r="M141" s="7">
        <v>89859644.040000007</v>
      </c>
      <c r="N141" s="32">
        <v>-11469143.451646777</v>
      </c>
      <c r="O141" s="7">
        <f t="shared" si="22"/>
        <v>78390500.588353232</v>
      </c>
      <c r="P141" s="7">
        <v>20488020.579</v>
      </c>
      <c r="Q141" s="7">
        <v>1865233.26</v>
      </c>
      <c r="R141" s="7">
        <f t="shared" si="23"/>
        <v>56037246.749353237</v>
      </c>
      <c r="S141" s="7">
        <v>0</v>
      </c>
      <c r="T141" s="14">
        <f t="shared" si="24"/>
        <v>7711.8811388555951</v>
      </c>
      <c r="U141" s="1">
        <f t="shared" si="18"/>
        <v>-113.70000000000073</v>
      </c>
      <c r="V141" s="7">
        <f t="shared" si="18"/>
        <v>771608.37000000477</v>
      </c>
      <c r="W141" s="7">
        <f t="shared" si="18"/>
        <v>-5211396.8416467765</v>
      </c>
      <c r="X141" s="7">
        <f t="shared" si="18"/>
        <v>-4439788.4716467708</v>
      </c>
      <c r="Y141" s="7">
        <f t="shared" si="18"/>
        <v>-60375.460999999195</v>
      </c>
      <c r="Z141" s="7">
        <f t="shared" si="18"/>
        <v>-66492.179999999935</v>
      </c>
      <c r="AA141" s="7">
        <f t="shared" si="18"/>
        <v>-4312920.8306467682</v>
      </c>
      <c r="AB141" s="7">
        <f t="shared" si="18"/>
        <v>0</v>
      </c>
      <c r="AC141" s="14">
        <f t="shared" si="18"/>
        <v>-346.63743955002428</v>
      </c>
    </row>
    <row r="142" spans="1:29" x14ac:dyDescent="0.35">
      <c r="A142" s="7" t="s">
        <v>185</v>
      </c>
      <c r="B142" s="7" t="s">
        <v>186</v>
      </c>
      <c r="C142" s="1">
        <v>721.8</v>
      </c>
      <c r="D142" s="7">
        <v>6792610.6299999999</v>
      </c>
      <c r="E142" s="32">
        <v>-477128.45</v>
      </c>
      <c r="F142" s="7">
        <f t="shared" si="19"/>
        <v>6315482.1799999997</v>
      </c>
      <c r="G142" s="7">
        <v>3368965.43</v>
      </c>
      <c r="H142" s="7">
        <v>110324.23</v>
      </c>
      <c r="I142" s="7">
        <f t="shared" si="20"/>
        <v>2836192.5199999996</v>
      </c>
      <c r="J142" s="7">
        <v>0</v>
      </c>
      <c r="K142" s="14">
        <f t="shared" si="21"/>
        <v>8749.6289553893039</v>
      </c>
      <c r="L142" s="1">
        <v>702</v>
      </c>
      <c r="M142" s="7">
        <v>6745728.2199999997</v>
      </c>
      <c r="N142" s="32">
        <v>-860984.09878590773</v>
      </c>
      <c r="O142" s="7">
        <f t="shared" si="22"/>
        <v>5884744.1212140918</v>
      </c>
      <c r="P142" s="7">
        <v>3040566.72481</v>
      </c>
      <c r="Q142" s="7">
        <v>134401.10999999999</v>
      </c>
      <c r="R142" s="7">
        <f t="shared" si="23"/>
        <v>2709776.2864040919</v>
      </c>
      <c r="S142" s="7">
        <v>0</v>
      </c>
      <c r="T142" s="14">
        <f t="shared" si="24"/>
        <v>8382.826383495858</v>
      </c>
      <c r="U142" s="1">
        <f t="shared" si="18"/>
        <v>-19.799999999999955</v>
      </c>
      <c r="V142" s="7">
        <f t="shared" si="18"/>
        <v>-46882.410000000149</v>
      </c>
      <c r="W142" s="7">
        <f t="shared" si="18"/>
        <v>-383855.64878590772</v>
      </c>
      <c r="X142" s="7">
        <f t="shared" si="18"/>
        <v>-430738.05878590792</v>
      </c>
      <c r="Y142" s="7">
        <f t="shared" si="18"/>
        <v>-328398.70519000012</v>
      </c>
      <c r="Z142" s="7">
        <f t="shared" si="18"/>
        <v>24076.87999999999</v>
      </c>
      <c r="AA142" s="7">
        <f t="shared" si="18"/>
        <v>-126416.23359590769</v>
      </c>
      <c r="AB142" s="7">
        <f t="shared" si="18"/>
        <v>0</v>
      </c>
      <c r="AC142" s="14">
        <f t="shared" si="18"/>
        <v>-366.80257189344593</v>
      </c>
    </row>
    <row r="143" spans="1:29" x14ac:dyDescent="0.35">
      <c r="A143" s="7" t="s">
        <v>185</v>
      </c>
      <c r="B143" s="7" t="s">
        <v>187</v>
      </c>
      <c r="C143" s="1">
        <v>490.8</v>
      </c>
      <c r="D143" s="7">
        <v>4717164.1399999997</v>
      </c>
      <c r="E143" s="32">
        <v>-331344.36</v>
      </c>
      <c r="F143" s="7">
        <f t="shared" si="19"/>
        <v>4385819.7799999993</v>
      </c>
      <c r="G143" s="7">
        <v>605708.51</v>
      </c>
      <c r="H143" s="7">
        <v>77914.12</v>
      </c>
      <c r="I143" s="7">
        <f t="shared" si="20"/>
        <v>3702197.1499999994</v>
      </c>
      <c r="J143" s="7">
        <v>0</v>
      </c>
      <c r="K143" s="14">
        <f t="shared" si="21"/>
        <v>8936.0631214343921</v>
      </c>
      <c r="L143" s="1">
        <v>484.8</v>
      </c>
      <c r="M143" s="7">
        <v>4784837.3</v>
      </c>
      <c r="N143" s="32">
        <v>-610707.79850921652</v>
      </c>
      <c r="O143" s="7">
        <f t="shared" si="22"/>
        <v>4174129.5014907834</v>
      </c>
      <c r="P143" s="7">
        <v>515731.66432000004</v>
      </c>
      <c r="Q143" s="7">
        <v>50840.03</v>
      </c>
      <c r="R143" s="7">
        <f t="shared" si="23"/>
        <v>3607557.8071707836</v>
      </c>
      <c r="S143" s="7">
        <v>0</v>
      </c>
      <c r="T143" s="14">
        <f t="shared" si="24"/>
        <v>8610.0030971344531</v>
      </c>
      <c r="U143" s="1">
        <f t="shared" si="18"/>
        <v>-6</v>
      </c>
      <c r="V143" s="7">
        <f t="shared" si="18"/>
        <v>67673.160000000149</v>
      </c>
      <c r="W143" s="7">
        <f t="shared" si="18"/>
        <v>-279363.43850921653</v>
      </c>
      <c r="X143" s="7">
        <f t="shared" si="18"/>
        <v>-211690.27850921592</v>
      </c>
      <c r="Y143" s="7">
        <f t="shared" si="18"/>
        <v>-89976.845679999969</v>
      </c>
      <c r="Z143" s="7">
        <f t="shared" si="18"/>
        <v>-27074.089999999997</v>
      </c>
      <c r="AA143" s="7">
        <f t="shared" si="18"/>
        <v>-94639.342829215806</v>
      </c>
      <c r="AB143" s="7">
        <f t="shared" si="18"/>
        <v>0</v>
      </c>
      <c r="AC143" s="14">
        <f t="shared" si="18"/>
        <v>-326.06002429993896</v>
      </c>
    </row>
    <row r="144" spans="1:29" x14ac:dyDescent="0.35">
      <c r="A144" s="7" t="s">
        <v>188</v>
      </c>
      <c r="B144" s="7" t="s">
        <v>189</v>
      </c>
      <c r="C144" s="1">
        <v>446.6</v>
      </c>
      <c r="D144" s="7">
        <v>4590756.55</v>
      </c>
      <c r="E144" s="32">
        <v>-322465.2</v>
      </c>
      <c r="F144" s="7">
        <f t="shared" si="19"/>
        <v>4268291.3499999996</v>
      </c>
      <c r="G144" s="7">
        <v>1501660.7</v>
      </c>
      <c r="H144" s="7">
        <v>183829.1</v>
      </c>
      <c r="I144" s="7">
        <f t="shared" si="20"/>
        <v>2582801.5499999993</v>
      </c>
      <c r="J144" s="7">
        <v>0</v>
      </c>
      <c r="K144" s="14">
        <f t="shared" si="21"/>
        <v>9557.302619793998</v>
      </c>
      <c r="L144" s="1">
        <v>434.9</v>
      </c>
      <c r="M144" s="7">
        <v>4539087.0999999996</v>
      </c>
      <c r="N144" s="32">
        <v>-579341.72392498783</v>
      </c>
      <c r="O144" s="7">
        <f t="shared" si="22"/>
        <v>3959745.3760750117</v>
      </c>
      <c r="P144" s="7">
        <v>1535470.9010639999</v>
      </c>
      <c r="Q144" s="7">
        <v>197943.77</v>
      </c>
      <c r="R144" s="7">
        <f t="shared" si="23"/>
        <v>2226330.7050110116</v>
      </c>
      <c r="S144" s="7">
        <v>0</v>
      </c>
      <c r="T144" s="14">
        <f t="shared" si="24"/>
        <v>9104.9560268452788</v>
      </c>
      <c r="U144" s="1">
        <f t="shared" si="18"/>
        <v>-11.700000000000045</v>
      </c>
      <c r="V144" s="7">
        <f t="shared" si="18"/>
        <v>-51669.450000000186</v>
      </c>
      <c r="W144" s="7">
        <f t="shared" si="18"/>
        <v>-256876.52392498782</v>
      </c>
      <c r="X144" s="7">
        <f t="shared" si="18"/>
        <v>-308545.97392498795</v>
      </c>
      <c r="Y144" s="7">
        <f t="shared" si="18"/>
        <v>33810.201063999906</v>
      </c>
      <c r="Z144" s="7">
        <f t="shared" si="18"/>
        <v>14114.669999999984</v>
      </c>
      <c r="AA144" s="7">
        <f t="shared" si="18"/>
        <v>-356470.84498898778</v>
      </c>
      <c r="AB144" s="7">
        <f t="shared" si="18"/>
        <v>0</v>
      </c>
      <c r="AC144" s="14">
        <f t="shared" si="18"/>
        <v>-452.34659294871926</v>
      </c>
    </row>
    <row r="145" spans="1:29" x14ac:dyDescent="0.35">
      <c r="A145" s="7" t="s">
        <v>188</v>
      </c>
      <c r="B145" s="7" t="s">
        <v>190</v>
      </c>
      <c r="C145" s="1">
        <v>1130.0999999999999</v>
      </c>
      <c r="D145" s="7">
        <v>10557035.98</v>
      </c>
      <c r="E145" s="32">
        <v>-741550.26</v>
      </c>
      <c r="F145" s="7">
        <f t="shared" si="19"/>
        <v>9815485.7200000007</v>
      </c>
      <c r="G145" s="7">
        <v>1638038.3</v>
      </c>
      <c r="H145" s="7">
        <v>197967.15</v>
      </c>
      <c r="I145" s="7">
        <f t="shared" si="20"/>
        <v>7979480.2700000005</v>
      </c>
      <c r="J145" s="7">
        <v>0</v>
      </c>
      <c r="K145" s="14">
        <f t="shared" si="21"/>
        <v>8685.5019201840551</v>
      </c>
      <c r="L145" s="1">
        <v>1144</v>
      </c>
      <c r="M145" s="7">
        <v>10877470.699999999</v>
      </c>
      <c r="N145" s="32">
        <v>-1388334.8101607356</v>
      </c>
      <c r="O145" s="7">
        <f t="shared" si="22"/>
        <v>9489135.8898392636</v>
      </c>
      <c r="P145" s="7">
        <v>1678331.88</v>
      </c>
      <c r="Q145" s="7">
        <v>214557.88</v>
      </c>
      <c r="R145" s="7">
        <f t="shared" si="23"/>
        <v>7596246.1298392639</v>
      </c>
      <c r="S145" s="7">
        <v>0</v>
      </c>
      <c r="T145" s="14">
        <f t="shared" si="24"/>
        <v>8294.6992044049512</v>
      </c>
      <c r="U145" s="1">
        <f t="shared" si="18"/>
        <v>13.900000000000091</v>
      </c>
      <c r="V145" s="7">
        <f t="shared" si="18"/>
        <v>320434.71999999881</v>
      </c>
      <c r="W145" s="7">
        <f t="shared" si="18"/>
        <v>-646784.55016073561</v>
      </c>
      <c r="X145" s="7">
        <f t="shared" si="18"/>
        <v>-326349.83016073704</v>
      </c>
      <c r="Y145" s="7">
        <f t="shared" si="18"/>
        <v>40293.579999999842</v>
      </c>
      <c r="Z145" s="7">
        <f t="shared" si="18"/>
        <v>16590.73000000001</v>
      </c>
      <c r="AA145" s="7">
        <f t="shared" si="18"/>
        <v>-383234.14016073663</v>
      </c>
      <c r="AB145" s="7">
        <f t="shared" si="18"/>
        <v>0</v>
      </c>
      <c r="AC145" s="14">
        <f t="shared" si="18"/>
        <v>-390.80271577910389</v>
      </c>
    </row>
    <row r="146" spans="1:29" x14ac:dyDescent="0.35">
      <c r="A146" s="7" t="s">
        <v>188</v>
      </c>
      <c r="B146" s="7" t="s">
        <v>191</v>
      </c>
      <c r="C146" s="1">
        <v>385.2</v>
      </c>
      <c r="D146" s="7">
        <v>4138800.53</v>
      </c>
      <c r="E146" s="32">
        <v>-290718.78000000003</v>
      </c>
      <c r="F146" s="7">
        <f t="shared" si="19"/>
        <v>3848081.75</v>
      </c>
      <c r="G146" s="7">
        <v>1200131.1000000001</v>
      </c>
      <c r="H146" s="7">
        <v>146144.85999999999</v>
      </c>
      <c r="I146" s="7">
        <f t="shared" si="20"/>
        <v>2501805.79</v>
      </c>
      <c r="J146" s="7">
        <v>0</v>
      </c>
      <c r="K146" s="14">
        <f t="shared" si="21"/>
        <v>9989.8280114226382</v>
      </c>
      <c r="L146" s="1">
        <v>370.5</v>
      </c>
      <c r="M146" s="7">
        <v>4142254.05</v>
      </c>
      <c r="N146" s="32">
        <v>-528692.34482463729</v>
      </c>
      <c r="O146" s="7">
        <f t="shared" si="22"/>
        <v>3613561.7051753625</v>
      </c>
      <c r="P146" s="7">
        <v>1189285.848</v>
      </c>
      <c r="Q146" s="7">
        <v>146086.69</v>
      </c>
      <c r="R146" s="7">
        <f t="shared" si="23"/>
        <v>2278189.1671753624</v>
      </c>
      <c r="S146" s="7">
        <v>0</v>
      </c>
      <c r="T146" s="14">
        <f t="shared" si="24"/>
        <v>9753.2029829294534</v>
      </c>
      <c r="U146" s="1">
        <f t="shared" si="18"/>
        <v>-14.699999999999989</v>
      </c>
      <c r="V146" s="7">
        <f t="shared" si="18"/>
        <v>3453.5200000000186</v>
      </c>
      <c r="W146" s="7">
        <f t="shared" si="18"/>
        <v>-237973.56482463726</v>
      </c>
      <c r="X146" s="7">
        <f t="shared" si="18"/>
        <v>-234520.04482463747</v>
      </c>
      <c r="Y146" s="7">
        <f t="shared" si="18"/>
        <v>-10845.252000000095</v>
      </c>
      <c r="Z146" s="7">
        <f t="shared" si="18"/>
        <v>-58.169999999983702</v>
      </c>
      <c r="AA146" s="7">
        <f t="shared" si="18"/>
        <v>-223616.62282463768</v>
      </c>
      <c r="AB146" s="7">
        <f t="shared" si="18"/>
        <v>0</v>
      </c>
      <c r="AC146" s="14">
        <f t="shared" si="18"/>
        <v>-236.6250284931848</v>
      </c>
    </row>
    <row r="147" spans="1:29" x14ac:dyDescent="0.35">
      <c r="A147" s="7" t="s">
        <v>192</v>
      </c>
      <c r="B147" s="7" t="s">
        <v>193</v>
      </c>
      <c r="C147" s="1">
        <v>404.9</v>
      </c>
      <c r="D147" s="7">
        <v>4607779.38</v>
      </c>
      <c r="E147" s="32">
        <v>-323660.92</v>
      </c>
      <c r="F147" s="7">
        <f t="shared" si="19"/>
        <v>4284118.46</v>
      </c>
      <c r="G147" s="7">
        <v>2574366.79</v>
      </c>
      <c r="H147" s="7">
        <v>140287.9</v>
      </c>
      <c r="I147" s="7">
        <f t="shared" si="20"/>
        <v>1569463.77</v>
      </c>
      <c r="J147" s="7">
        <v>0</v>
      </c>
      <c r="K147" s="14">
        <f t="shared" si="21"/>
        <v>10580.682785873056</v>
      </c>
      <c r="L147" s="1">
        <v>394.5</v>
      </c>
      <c r="M147" s="7">
        <v>4633723.1500000004</v>
      </c>
      <c r="N147" s="32">
        <v>-591420.49904971535</v>
      </c>
      <c r="O147" s="7">
        <f t="shared" si="22"/>
        <v>4042302.6509502851</v>
      </c>
      <c r="P147" s="7">
        <v>2626282.3151099999</v>
      </c>
      <c r="Q147" s="7">
        <v>137458.21</v>
      </c>
      <c r="R147" s="7">
        <f t="shared" si="23"/>
        <v>1278562.1258402853</v>
      </c>
      <c r="S147" s="7">
        <v>0</v>
      </c>
      <c r="T147" s="14">
        <f t="shared" si="24"/>
        <v>10246.648037896794</v>
      </c>
      <c r="U147" s="1">
        <f t="shared" si="18"/>
        <v>-10.399999999999977</v>
      </c>
      <c r="V147" s="7">
        <f t="shared" si="18"/>
        <v>25943.770000000484</v>
      </c>
      <c r="W147" s="7">
        <f t="shared" si="18"/>
        <v>-267759.57904971536</v>
      </c>
      <c r="X147" s="7">
        <f t="shared" si="18"/>
        <v>-241815.80904971482</v>
      </c>
      <c r="Y147" s="7">
        <f t="shared" si="18"/>
        <v>51915.525109999813</v>
      </c>
      <c r="Z147" s="7">
        <f t="shared" si="18"/>
        <v>-2829.6900000000023</v>
      </c>
      <c r="AA147" s="7">
        <f t="shared" si="18"/>
        <v>-290901.64415971469</v>
      </c>
      <c r="AB147" s="7">
        <f t="shared" si="18"/>
        <v>0</v>
      </c>
      <c r="AC147" s="14">
        <f t="shared" si="18"/>
        <v>-334.03474797626222</v>
      </c>
    </row>
    <row r="148" spans="1:29" x14ac:dyDescent="0.35">
      <c r="A148" s="7" t="s">
        <v>192</v>
      </c>
      <c r="B148" s="7" t="s">
        <v>194</v>
      </c>
      <c r="C148" s="1">
        <v>2793.8</v>
      </c>
      <c r="D148" s="7">
        <v>25434227.829999998</v>
      </c>
      <c r="E148" s="32">
        <v>-1786558.11</v>
      </c>
      <c r="F148" s="7">
        <f t="shared" si="19"/>
        <v>23647669.719999999</v>
      </c>
      <c r="G148" s="7">
        <v>9206464.6899999995</v>
      </c>
      <c r="H148" s="7">
        <v>711025.07</v>
      </c>
      <c r="I148" s="7">
        <f t="shared" si="20"/>
        <v>13730179.959999999</v>
      </c>
      <c r="J148" s="7">
        <v>0</v>
      </c>
      <c r="K148" s="14">
        <f t="shared" si="21"/>
        <v>8464.3387930417339</v>
      </c>
      <c r="L148" s="1">
        <v>2774.5</v>
      </c>
      <c r="M148" s="7">
        <v>25786600.809999999</v>
      </c>
      <c r="N148" s="32">
        <v>-3291246.3317636903</v>
      </c>
      <c r="O148" s="7">
        <f t="shared" si="22"/>
        <v>22495354.47823631</v>
      </c>
      <c r="P148" s="7">
        <v>9195252.7733429987</v>
      </c>
      <c r="Q148" s="7">
        <v>731571.43</v>
      </c>
      <c r="R148" s="7">
        <f t="shared" si="23"/>
        <v>12568530.274893312</v>
      </c>
      <c r="S148" s="7">
        <v>0</v>
      </c>
      <c r="T148" s="14">
        <f t="shared" si="24"/>
        <v>8107.8949281803243</v>
      </c>
      <c r="U148" s="1">
        <f t="shared" si="18"/>
        <v>-19.300000000000182</v>
      </c>
      <c r="V148" s="7">
        <f t="shared" si="18"/>
        <v>352372.98000000045</v>
      </c>
      <c r="W148" s="7">
        <f t="shared" si="18"/>
        <v>-1504688.2217636902</v>
      </c>
      <c r="X148" s="7">
        <f t="shared" si="18"/>
        <v>-1152315.2417636886</v>
      </c>
      <c r="Y148" s="7">
        <f t="shared" si="18"/>
        <v>-11211.91665700078</v>
      </c>
      <c r="Z148" s="7">
        <f t="shared" si="18"/>
        <v>20546.360000000102</v>
      </c>
      <c r="AA148" s="7">
        <f t="shared" si="18"/>
        <v>-1161649.6851066872</v>
      </c>
      <c r="AB148" s="7">
        <f t="shared" si="18"/>
        <v>0</v>
      </c>
      <c r="AC148" s="14">
        <f t="shared" si="18"/>
        <v>-356.44386486140957</v>
      </c>
    </row>
    <row r="149" spans="1:29" x14ac:dyDescent="0.35">
      <c r="A149" s="7" t="s">
        <v>192</v>
      </c>
      <c r="B149" s="7" t="s">
        <v>195</v>
      </c>
      <c r="C149" s="1">
        <v>324.89999999999998</v>
      </c>
      <c r="D149" s="7">
        <v>4100729.46</v>
      </c>
      <c r="E149" s="32">
        <v>-288044.58</v>
      </c>
      <c r="F149" s="7">
        <f t="shared" si="19"/>
        <v>3812684.88</v>
      </c>
      <c r="G149" s="7">
        <v>1906308.95</v>
      </c>
      <c r="H149" s="7">
        <v>115241.99</v>
      </c>
      <c r="I149" s="7">
        <f t="shared" si="20"/>
        <v>1791133.94</v>
      </c>
      <c r="J149" s="7">
        <v>0</v>
      </c>
      <c r="K149" s="14">
        <f t="shared" si="21"/>
        <v>11734.948845798708</v>
      </c>
      <c r="L149" s="1">
        <v>315.3</v>
      </c>
      <c r="M149" s="7">
        <v>4065453.55</v>
      </c>
      <c r="N149" s="32">
        <v>-518889.99182103417</v>
      </c>
      <c r="O149" s="7">
        <f t="shared" si="22"/>
        <v>3546563.5581789655</v>
      </c>
      <c r="P149" s="7">
        <v>1900515.606465</v>
      </c>
      <c r="Q149" s="7">
        <v>129715.09</v>
      </c>
      <c r="R149" s="7">
        <f t="shared" si="23"/>
        <v>1516332.8617139654</v>
      </c>
      <c r="S149" s="7">
        <v>0</v>
      </c>
      <c r="T149" s="14">
        <f t="shared" si="24"/>
        <v>11248.219340878419</v>
      </c>
      <c r="U149" s="1">
        <f t="shared" si="18"/>
        <v>-9.5999999999999659</v>
      </c>
      <c r="V149" s="7">
        <f t="shared" si="18"/>
        <v>-35275.910000000149</v>
      </c>
      <c r="W149" s="7">
        <f t="shared" si="18"/>
        <v>-230845.41182103415</v>
      </c>
      <c r="X149" s="7">
        <f t="shared" si="18"/>
        <v>-266121.32182103442</v>
      </c>
      <c r="Y149" s="7">
        <f t="shared" si="18"/>
        <v>-5793.3435349999927</v>
      </c>
      <c r="Z149" s="7">
        <f t="shared" si="18"/>
        <v>14473.099999999991</v>
      </c>
      <c r="AA149" s="7">
        <f t="shared" si="18"/>
        <v>-274801.07828603452</v>
      </c>
      <c r="AB149" s="7">
        <f t="shared" si="18"/>
        <v>0</v>
      </c>
      <c r="AC149" s="14">
        <f t="shared" si="18"/>
        <v>-486.7295049202894</v>
      </c>
    </row>
    <row r="150" spans="1:29" x14ac:dyDescent="0.35">
      <c r="A150" s="7" t="s">
        <v>196</v>
      </c>
      <c r="B150" s="7" t="s">
        <v>197</v>
      </c>
      <c r="C150" s="1">
        <v>156.19999999999999</v>
      </c>
      <c r="D150" s="7">
        <v>2458173</v>
      </c>
      <c r="E150" s="32">
        <v>-172667.67</v>
      </c>
      <c r="F150" s="7">
        <f t="shared" si="19"/>
        <v>2285505.33</v>
      </c>
      <c r="G150" s="7">
        <v>532630.31000000006</v>
      </c>
      <c r="H150" s="7">
        <v>82745.37</v>
      </c>
      <c r="I150" s="7">
        <f t="shared" si="20"/>
        <v>1670129.65</v>
      </c>
      <c r="J150" s="7">
        <v>0</v>
      </c>
      <c r="K150" s="14">
        <f t="shared" si="21"/>
        <v>14631.916325224072</v>
      </c>
      <c r="L150" s="1">
        <v>152.30000000000001</v>
      </c>
      <c r="M150" s="7">
        <v>2465924.0299999998</v>
      </c>
      <c r="N150" s="32">
        <v>-314735.68299851601</v>
      </c>
      <c r="O150" s="7">
        <f t="shared" si="22"/>
        <v>2151188.3470014837</v>
      </c>
      <c r="P150" s="7">
        <v>548987.05688799999</v>
      </c>
      <c r="Q150" s="7">
        <v>85278.3</v>
      </c>
      <c r="R150" s="7">
        <f t="shared" si="23"/>
        <v>1516922.9901134835</v>
      </c>
      <c r="S150" s="7">
        <v>0</v>
      </c>
      <c r="T150" s="14">
        <f t="shared" si="24"/>
        <v>14124.677261992669</v>
      </c>
      <c r="U150" s="1">
        <f t="shared" si="18"/>
        <v>-3.8999999999999773</v>
      </c>
      <c r="V150" s="7">
        <f t="shared" si="18"/>
        <v>7751.0299999997951</v>
      </c>
      <c r="W150" s="7">
        <f t="shared" si="18"/>
        <v>-142068.012998516</v>
      </c>
      <c r="X150" s="7">
        <f t="shared" si="18"/>
        <v>-134316.98299851641</v>
      </c>
      <c r="Y150" s="7">
        <f t="shared" si="18"/>
        <v>16356.746887999936</v>
      </c>
      <c r="Z150" s="7">
        <f t="shared" si="18"/>
        <v>2532.9300000000076</v>
      </c>
      <c r="AA150" s="7">
        <f t="shared" si="18"/>
        <v>-153206.6598865164</v>
      </c>
      <c r="AB150" s="7">
        <f t="shared" si="18"/>
        <v>0</v>
      </c>
      <c r="AC150" s="14">
        <f t="shared" si="18"/>
        <v>-507.23906323140363</v>
      </c>
    </row>
    <row r="151" spans="1:29" x14ac:dyDescent="0.35">
      <c r="A151" s="7" t="s">
        <v>196</v>
      </c>
      <c r="B151" s="7" t="s">
        <v>151</v>
      </c>
      <c r="C151" s="1">
        <v>226.5</v>
      </c>
      <c r="D151" s="7">
        <v>3616227.08</v>
      </c>
      <c r="E151" s="32">
        <v>-254012.03</v>
      </c>
      <c r="F151" s="7">
        <f t="shared" si="19"/>
        <v>3362215.0500000003</v>
      </c>
      <c r="G151" s="7">
        <v>619303.37</v>
      </c>
      <c r="H151" s="7">
        <v>93387.04</v>
      </c>
      <c r="I151" s="7">
        <f t="shared" si="20"/>
        <v>2649524.64</v>
      </c>
      <c r="J151" s="7">
        <v>0</v>
      </c>
      <c r="K151" s="14">
        <f t="shared" si="21"/>
        <v>14844.216556291392</v>
      </c>
      <c r="L151" s="1">
        <v>224</v>
      </c>
      <c r="M151" s="7">
        <v>3588103.27</v>
      </c>
      <c r="N151" s="32">
        <v>-457963.87869769806</v>
      </c>
      <c r="O151" s="7">
        <f t="shared" si="22"/>
        <v>3130139.391302302</v>
      </c>
      <c r="P151" s="7">
        <v>649951.58699999994</v>
      </c>
      <c r="Q151" s="7">
        <v>148582.39000000001</v>
      </c>
      <c r="R151" s="7">
        <f t="shared" si="23"/>
        <v>2331605.4143023021</v>
      </c>
      <c r="S151" s="7">
        <v>0</v>
      </c>
      <c r="T151" s="14">
        <f t="shared" si="24"/>
        <v>13973.836568313849</v>
      </c>
      <c r="U151" s="1">
        <f t="shared" si="18"/>
        <v>-2.5</v>
      </c>
      <c r="V151" s="7">
        <f t="shared" si="18"/>
        <v>-28123.810000000056</v>
      </c>
      <c r="W151" s="7">
        <f t="shared" si="18"/>
        <v>-203951.84869769806</v>
      </c>
      <c r="X151" s="7">
        <f t="shared" si="18"/>
        <v>-232075.65869769827</v>
      </c>
      <c r="Y151" s="7">
        <f t="shared" si="18"/>
        <v>30648.216999999946</v>
      </c>
      <c r="Z151" s="7">
        <f t="shared" si="18"/>
        <v>55195.35000000002</v>
      </c>
      <c r="AA151" s="7">
        <f t="shared" si="18"/>
        <v>-317919.22569769807</v>
      </c>
      <c r="AB151" s="7">
        <f t="shared" si="18"/>
        <v>0</v>
      </c>
      <c r="AC151" s="14">
        <f t="shared" si="18"/>
        <v>-870.37998797754335</v>
      </c>
    </row>
    <row r="152" spans="1:29" x14ac:dyDescent="0.35">
      <c r="A152" s="7" t="s">
        <v>196</v>
      </c>
      <c r="B152" s="7" t="s">
        <v>198</v>
      </c>
      <c r="C152" s="1">
        <v>643.29999999999995</v>
      </c>
      <c r="D152" s="7">
        <v>6648814.5</v>
      </c>
      <c r="E152" s="32">
        <v>-467027.88</v>
      </c>
      <c r="F152" s="7">
        <f t="shared" si="19"/>
        <v>6181786.6200000001</v>
      </c>
      <c r="G152" s="7">
        <v>954955.79</v>
      </c>
      <c r="H152" s="7">
        <v>95399.13</v>
      </c>
      <c r="I152" s="7">
        <f t="shared" si="20"/>
        <v>5131431.7</v>
      </c>
      <c r="J152" s="7">
        <v>0</v>
      </c>
      <c r="K152" s="14">
        <f t="shared" si="21"/>
        <v>9609.4926472874249</v>
      </c>
      <c r="L152" s="1">
        <v>624</v>
      </c>
      <c r="M152" s="7">
        <v>6651736.1100000003</v>
      </c>
      <c r="N152" s="32">
        <v>-848987.51228225883</v>
      </c>
      <c r="O152" s="7">
        <f t="shared" si="22"/>
        <v>5802748.5977177415</v>
      </c>
      <c r="P152" s="7">
        <v>980442.576</v>
      </c>
      <c r="Q152" s="7">
        <v>147558.32</v>
      </c>
      <c r="R152" s="7">
        <f t="shared" si="23"/>
        <v>4674747.7017177409</v>
      </c>
      <c r="S152" s="7">
        <v>0</v>
      </c>
      <c r="T152" s="14">
        <f t="shared" si="24"/>
        <v>9299.2765989066374</v>
      </c>
      <c r="U152" s="1">
        <f t="shared" si="18"/>
        <v>-19.299999999999955</v>
      </c>
      <c r="V152" s="7">
        <f t="shared" si="18"/>
        <v>2921.6100000003353</v>
      </c>
      <c r="W152" s="7">
        <f t="shared" si="18"/>
        <v>-381959.63228225883</v>
      </c>
      <c r="X152" s="7">
        <f t="shared" si="18"/>
        <v>-379038.02228225861</v>
      </c>
      <c r="Y152" s="7">
        <f t="shared" si="18"/>
        <v>25486.785999999964</v>
      </c>
      <c r="Z152" s="7">
        <f t="shared" si="18"/>
        <v>52159.19</v>
      </c>
      <c r="AA152" s="7">
        <f t="shared" si="18"/>
        <v>-456683.99828225933</v>
      </c>
      <c r="AB152" s="7">
        <f t="shared" si="18"/>
        <v>0</v>
      </c>
      <c r="AC152" s="14">
        <f t="shared" si="18"/>
        <v>-310.21604838078747</v>
      </c>
    </row>
    <row r="153" spans="1:29" x14ac:dyDescent="0.35">
      <c r="A153" s="7" t="s">
        <v>199</v>
      </c>
      <c r="B153" s="7" t="s">
        <v>200</v>
      </c>
      <c r="C153" s="1">
        <v>81</v>
      </c>
      <c r="D153" s="7">
        <v>1549585.65</v>
      </c>
      <c r="E153" s="32">
        <v>-108846.43</v>
      </c>
      <c r="F153" s="7">
        <f t="shared" si="19"/>
        <v>1440739.22</v>
      </c>
      <c r="G153" s="7">
        <v>515503.8</v>
      </c>
      <c r="H153" s="7">
        <v>38420.449999999997</v>
      </c>
      <c r="I153" s="7">
        <f t="shared" si="20"/>
        <v>886814.97</v>
      </c>
      <c r="J153" s="7">
        <v>0</v>
      </c>
      <c r="K153" s="14">
        <f t="shared" si="21"/>
        <v>17786.903950617285</v>
      </c>
      <c r="L153" s="1">
        <v>83</v>
      </c>
      <c r="M153" s="7">
        <v>1605213.54</v>
      </c>
      <c r="N153" s="32">
        <v>-204879.78288218626</v>
      </c>
      <c r="O153" s="7">
        <f t="shared" si="22"/>
        <v>1400333.7571178137</v>
      </c>
      <c r="P153" s="7">
        <v>505261.30082999996</v>
      </c>
      <c r="Q153" s="7">
        <v>46972</v>
      </c>
      <c r="R153" s="7">
        <f t="shared" si="23"/>
        <v>848100.45628781372</v>
      </c>
      <c r="S153" s="7">
        <v>0</v>
      </c>
      <c r="T153" s="14">
        <f t="shared" si="24"/>
        <v>16871.491049612214</v>
      </c>
      <c r="U153" s="1">
        <f t="shared" si="18"/>
        <v>2</v>
      </c>
      <c r="V153" s="7">
        <f t="shared" si="18"/>
        <v>55627.89000000013</v>
      </c>
      <c r="W153" s="7">
        <f t="shared" si="18"/>
        <v>-96033.352882186271</v>
      </c>
      <c r="X153" s="7">
        <f t="shared" si="18"/>
        <v>-40405.462882186286</v>
      </c>
      <c r="Y153" s="7">
        <f t="shared" si="18"/>
        <v>-10242.499170000025</v>
      </c>
      <c r="Z153" s="7">
        <f t="shared" si="18"/>
        <v>8551.5500000000029</v>
      </c>
      <c r="AA153" s="7">
        <f t="shared" si="18"/>
        <v>-38714.51371218625</v>
      </c>
      <c r="AB153" s="7">
        <f t="shared" si="18"/>
        <v>0</v>
      </c>
      <c r="AC153" s="14">
        <f t="shared" si="18"/>
        <v>-915.41290100507103</v>
      </c>
    </row>
    <row r="154" spans="1:29" x14ac:dyDescent="0.35">
      <c r="A154" s="7" t="s">
        <v>201</v>
      </c>
      <c r="B154" s="7" t="s">
        <v>202</v>
      </c>
      <c r="C154" s="1">
        <v>919.3</v>
      </c>
      <c r="D154" s="7">
        <v>11179131.119999999</v>
      </c>
      <c r="E154" s="32">
        <v>-785247.64</v>
      </c>
      <c r="F154" s="7">
        <f t="shared" si="19"/>
        <v>10393883.479999999</v>
      </c>
      <c r="G154" s="7">
        <v>5102852.5999999996</v>
      </c>
      <c r="H154" s="7">
        <v>227449.09</v>
      </c>
      <c r="I154" s="7">
        <f t="shared" si="20"/>
        <v>5063581.7899999991</v>
      </c>
      <c r="J154" s="7">
        <v>0</v>
      </c>
      <c r="K154" s="14">
        <f t="shared" si="21"/>
        <v>11306.302055912107</v>
      </c>
      <c r="L154" s="1">
        <v>907.8</v>
      </c>
      <c r="M154" s="7">
        <v>11222355.869999999</v>
      </c>
      <c r="N154" s="32">
        <v>-1432353.8749070284</v>
      </c>
      <c r="O154" s="7">
        <f t="shared" si="22"/>
        <v>9790001.9950929713</v>
      </c>
      <c r="P154" s="7">
        <v>5041713.8498299997</v>
      </c>
      <c r="Q154" s="7">
        <v>178958.26</v>
      </c>
      <c r="R154" s="7">
        <f t="shared" si="23"/>
        <v>4569329.8852629717</v>
      </c>
      <c r="S154" s="7">
        <v>0</v>
      </c>
      <c r="T154" s="14">
        <f t="shared" si="24"/>
        <v>10784.315923213231</v>
      </c>
      <c r="U154" s="1">
        <f t="shared" si="18"/>
        <v>-11.5</v>
      </c>
      <c r="V154" s="7">
        <f t="shared" si="18"/>
        <v>43224.75</v>
      </c>
      <c r="W154" s="7">
        <f t="shared" si="18"/>
        <v>-647106.23490702838</v>
      </c>
      <c r="X154" s="7">
        <f t="shared" ref="X154:AC181" si="25">O154-F154</f>
        <v>-603881.48490702733</v>
      </c>
      <c r="Y154" s="7">
        <f t="shared" si="25"/>
        <v>-61138.750169999897</v>
      </c>
      <c r="Z154" s="7">
        <f t="shared" si="25"/>
        <v>-48490.829999999987</v>
      </c>
      <c r="AA154" s="7">
        <f t="shared" si="25"/>
        <v>-494251.90473702736</v>
      </c>
      <c r="AB154" s="7">
        <f t="shared" si="25"/>
        <v>0</v>
      </c>
      <c r="AC154" s="14">
        <f t="shared" si="25"/>
        <v>-521.98613269887574</v>
      </c>
    </row>
    <row r="155" spans="1:29" x14ac:dyDescent="0.35">
      <c r="A155" s="7" t="s">
        <v>201</v>
      </c>
      <c r="B155" s="7" t="s">
        <v>203</v>
      </c>
      <c r="C155" s="1">
        <v>219.2</v>
      </c>
      <c r="D155" s="7">
        <v>3258522.56</v>
      </c>
      <c r="E155" s="32">
        <v>-228886.05</v>
      </c>
      <c r="F155" s="7">
        <f t="shared" si="19"/>
        <v>3029636.5100000002</v>
      </c>
      <c r="G155" s="7">
        <v>174116.91</v>
      </c>
      <c r="H155" s="7">
        <v>11080.71</v>
      </c>
      <c r="I155" s="7">
        <f t="shared" si="20"/>
        <v>2844438.89</v>
      </c>
      <c r="J155" s="7">
        <v>0</v>
      </c>
      <c r="K155" s="14">
        <f t="shared" si="21"/>
        <v>13821.334443430658</v>
      </c>
      <c r="L155" s="1">
        <v>201.6</v>
      </c>
      <c r="M155" s="7">
        <v>3164375.01</v>
      </c>
      <c r="N155" s="32">
        <v>-403881.75706929056</v>
      </c>
      <c r="O155" s="7">
        <f t="shared" si="22"/>
        <v>2760493.2529307092</v>
      </c>
      <c r="P155" s="7">
        <v>184195.04046000002</v>
      </c>
      <c r="Q155" s="7">
        <v>10362.02</v>
      </c>
      <c r="R155" s="7">
        <f t="shared" si="23"/>
        <v>2565936.1924707093</v>
      </c>
      <c r="S155" s="7">
        <v>0</v>
      </c>
      <c r="T155" s="14">
        <f t="shared" si="24"/>
        <v>13692.92288160074</v>
      </c>
      <c r="U155" s="1">
        <f t="shared" ref="U155:W181" si="26">L155-C155</f>
        <v>-17.599999999999994</v>
      </c>
      <c r="V155" s="7">
        <f t="shared" si="26"/>
        <v>-94147.550000000279</v>
      </c>
      <c r="W155" s="7">
        <f t="shared" si="26"/>
        <v>-174995.70706929057</v>
      </c>
      <c r="X155" s="7">
        <f t="shared" si="25"/>
        <v>-269143.25706929108</v>
      </c>
      <c r="Y155" s="7">
        <f t="shared" si="25"/>
        <v>10078.130460000015</v>
      </c>
      <c r="Z155" s="7">
        <f t="shared" si="25"/>
        <v>-718.68999999999869</v>
      </c>
      <c r="AA155" s="7">
        <f t="shared" si="25"/>
        <v>-278502.6975292908</v>
      </c>
      <c r="AB155" s="7">
        <f t="shared" si="25"/>
        <v>0</v>
      </c>
      <c r="AC155" s="14">
        <f t="shared" si="25"/>
        <v>-128.41156182991836</v>
      </c>
    </row>
    <row r="156" spans="1:29" x14ac:dyDescent="0.35">
      <c r="A156" s="7" t="s">
        <v>204</v>
      </c>
      <c r="B156" s="7" t="s">
        <v>205</v>
      </c>
      <c r="C156" s="1">
        <v>813.5</v>
      </c>
      <c r="D156" s="7">
        <v>7347939.5899999999</v>
      </c>
      <c r="E156" s="32">
        <v>-516136.02</v>
      </c>
      <c r="F156" s="7">
        <f t="shared" si="19"/>
        <v>6831803.5700000003</v>
      </c>
      <c r="G156" s="7">
        <v>907398.45</v>
      </c>
      <c r="H156" s="7">
        <v>108516.94</v>
      </c>
      <c r="I156" s="7">
        <f t="shared" si="20"/>
        <v>5815888.1799999997</v>
      </c>
      <c r="J156" s="7">
        <v>0</v>
      </c>
      <c r="K156" s="14">
        <f t="shared" si="21"/>
        <v>8398.0375783650888</v>
      </c>
      <c r="L156" s="1">
        <v>1032.2</v>
      </c>
      <c r="M156" s="7">
        <v>9334691.9299999997</v>
      </c>
      <c r="N156" s="32">
        <v>-1191423.8250759435</v>
      </c>
      <c r="O156" s="7">
        <f t="shared" si="22"/>
        <v>8143268.1049240567</v>
      </c>
      <c r="P156" s="7">
        <v>913998.30299999996</v>
      </c>
      <c r="Q156" s="7">
        <v>120327.37</v>
      </c>
      <c r="R156" s="7">
        <f t="shared" si="23"/>
        <v>7108942.4319240563</v>
      </c>
      <c r="S156" s="7">
        <v>0</v>
      </c>
      <c r="T156" s="14">
        <f t="shared" si="24"/>
        <v>7889.234746099648</v>
      </c>
      <c r="U156" s="1">
        <f t="shared" si="26"/>
        <v>218.70000000000005</v>
      </c>
      <c r="V156" s="7">
        <f t="shared" si="26"/>
        <v>1986752.3399999999</v>
      </c>
      <c r="W156" s="7">
        <f t="shared" si="26"/>
        <v>-675287.80507594347</v>
      </c>
      <c r="X156" s="7">
        <f t="shared" si="25"/>
        <v>1311464.5349240564</v>
      </c>
      <c r="Y156" s="7">
        <f t="shared" si="25"/>
        <v>6599.8530000000028</v>
      </c>
      <c r="Z156" s="7">
        <f t="shared" si="25"/>
        <v>11810.429999999993</v>
      </c>
      <c r="AA156" s="7">
        <f t="shared" si="25"/>
        <v>1293054.2519240566</v>
      </c>
      <c r="AB156" s="7">
        <f t="shared" si="25"/>
        <v>0</v>
      </c>
      <c r="AC156" s="14">
        <f t="shared" si="25"/>
        <v>-508.80283226544088</v>
      </c>
    </row>
    <row r="157" spans="1:29" x14ac:dyDescent="0.35">
      <c r="A157" s="7" t="s">
        <v>204</v>
      </c>
      <c r="B157" s="7" t="s">
        <v>206</v>
      </c>
      <c r="C157" s="1">
        <v>148.5</v>
      </c>
      <c r="D157" s="7">
        <v>2367007.37</v>
      </c>
      <c r="E157" s="32">
        <v>-166263.99</v>
      </c>
      <c r="F157" s="7">
        <f t="shared" si="19"/>
        <v>2200743.38</v>
      </c>
      <c r="G157" s="7">
        <v>592971.09</v>
      </c>
      <c r="H157" s="7">
        <v>88314.71</v>
      </c>
      <c r="I157" s="7">
        <f t="shared" si="20"/>
        <v>1519457.58</v>
      </c>
      <c r="J157" s="7">
        <v>0</v>
      </c>
      <c r="K157" s="14">
        <f t="shared" si="21"/>
        <v>14819.820740740741</v>
      </c>
      <c r="L157" s="1">
        <v>141.30000000000001</v>
      </c>
      <c r="M157" s="7">
        <v>2298127.4700000002</v>
      </c>
      <c r="N157" s="32">
        <v>-293319.14125841978</v>
      </c>
      <c r="O157" s="7">
        <f t="shared" si="22"/>
        <v>2004808.3287415805</v>
      </c>
      <c r="P157" s="7">
        <v>601669.43585000001</v>
      </c>
      <c r="Q157" s="7">
        <v>89393.94</v>
      </c>
      <c r="R157" s="7">
        <f t="shared" si="23"/>
        <v>1313744.9528915805</v>
      </c>
      <c r="S157" s="7">
        <v>0</v>
      </c>
      <c r="T157" s="14">
        <f t="shared" si="24"/>
        <v>14188.310889890872</v>
      </c>
      <c r="U157" s="1">
        <f t="shared" si="26"/>
        <v>-7.1999999999999886</v>
      </c>
      <c r="V157" s="7">
        <f t="shared" si="26"/>
        <v>-68879.899999999907</v>
      </c>
      <c r="W157" s="7">
        <f t="shared" si="26"/>
        <v>-127055.15125841979</v>
      </c>
      <c r="X157" s="7">
        <f t="shared" si="25"/>
        <v>-195935.05125841941</v>
      </c>
      <c r="Y157" s="7">
        <f t="shared" si="25"/>
        <v>8698.3458500000415</v>
      </c>
      <c r="Z157" s="7">
        <f t="shared" si="25"/>
        <v>1079.2299999999959</v>
      </c>
      <c r="AA157" s="7">
        <f t="shared" si="25"/>
        <v>-205712.62710841955</v>
      </c>
      <c r="AB157" s="7">
        <f t="shared" si="25"/>
        <v>0</v>
      </c>
      <c r="AC157" s="14">
        <f t="shared" si="25"/>
        <v>-631.5098508498686</v>
      </c>
    </row>
    <row r="158" spans="1:29" x14ac:dyDescent="0.35">
      <c r="A158" s="7" t="s">
        <v>207</v>
      </c>
      <c r="B158" s="7" t="s">
        <v>207</v>
      </c>
      <c r="C158" s="1">
        <v>3511</v>
      </c>
      <c r="D158" s="7">
        <v>33263288.079999998</v>
      </c>
      <c r="E158" s="32">
        <v>-2336489.14</v>
      </c>
      <c r="F158" s="7">
        <f t="shared" si="19"/>
        <v>30926798.939999998</v>
      </c>
      <c r="G158" s="7">
        <v>23866753.989999998</v>
      </c>
      <c r="H158" s="7">
        <v>1445586.03</v>
      </c>
      <c r="I158" s="7">
        <f t="shared" si="20"/>
        <v>5614458.919999999</v>
      </c>
      <c r="J158" s="7">
        <v>0</v>
      </c>
      <c r="K158" s="14">
        <f t="shared" si="21"/>
        <v>8808.5442722870976</v>
      </c>
      <c r="L158" s="1">
        <v>3466.4</v>
      </c>
      <c r="M158" s="7">
        <v>33541795</v>
      </c>
      <c r="N158" s="32">
        <v>-4281072.5837004837</v>
      </c>
      <c r="O158" s="7">
        <f t="shared" si="22"/>
        <v>29260722.416299514</v>
      </c>
      <c r="P158" s="7">
        <v>23993444.849300001</v>
      </c>
      <c r="Q158" s="7">
        <v>1327724.45</v>
      </c>
      <c r="R158" s="7">
        <f t="shared" si="23"/>
        <v>3939553.1169995135</v>
      </c>
      <c r="S158" s="7">
        <v>0</v>
      </c>
      <c r="T158" s="14">
        <f t="shared" si="24"/>
        <v>8441.2423310349386</v>
      </c>
      <c r="U158" s="1">
        <f t="shared" si="26"/>
        <v>-44.599999999999909</v>
      </c>
      <c r="V158" s="7">
        <f t="shared" si="26"/>
        <v>278506.92000000179</v>
      </c>
      <c r="W158" s="7">
        <f t="shared" si="26"/>
        <v>-1944583.4437004835</v>
      </c>
      <c r="X158" s="7">
        <f t="shared" si="25"/>
        <v>-1666076.5237004831</v>
      </c>
      <c r="Y158" s="7">
        <f t="shared" si="25"/>
        <v>126690.85930000246</v>
      </c>
      <c r="Z158" s="7">
        <f t="shared" si="25"/>
        <v>-117861.58000000007</v>
      </c>
      <c r="AA158" s="7">
        <f t="shared" si="25"/>
        <v>-1674905.8030004855</v>
      </c>
      <c r="AB158" s="7">
        <f t="shared" si="25"/>
        <v>0</v>
      </c>
      <c r="AC158" s="14">
        <f t="shared" si="25"/>
        <v>-367.30194125215894</v>
      </c>
    </row>
    <row r="159" spans="1:29" x14ac:dyDescent="0.35">
      <c r="A159" s="7" t="s">
        <v>208</v>
      </c>
      <c r="B159" s="7" t="s">
        <v>209</v>
      </c>
      <c r="C159" s="1">
        <v>357.3</v>
      </c>
      <c r="D159" s="7">
        <v>4183427.61</v>
      </c>
      <c r="E159" s="32">
        <v>0</v>
      </c>
      <c r="F159" s="7">
        <f t="shared" si="19"/>
        <v>4183427.61</v>
      </c>
      <c r="G159" s="7">
        <v>3783321.21</v>
      </c>
      <c r="H159" s="7">
        <v>400106.4</v>
      </c>
      <c r="I159" s="7">
        <f t="shared" si="20"/>
        <v>0</v>
      </c>
      <c r="J159" s="7">
        <v>124.47</v>
      </c>
      <c r="K159" s="14">
        <f t="shared" si="21"/>
        <v>11708.445591939546</v>
      </c>
      <c r="L159" s="1">
        <v>347.3</v>
      </c>
      <c r="M159" s="7">
        <v>4115656.5</v>
      </c>
      <c r="N159" s="32">
        <v>-0.17</v>
      </c>
      <c r="O159" s="7">
        <f t="shared" si="22"/>
        <v>4115656.33</v>
      </c>
      <c r="P159" s="7">
        <v>3678459.7215999998</v>
      </c>
      <c r="Q159" s="7">
        <v>437196.61</v>
      </c>
      <c r="R159" s="7">
        <f t="shared" si="23"/>
        <v>-1.5999997267499566E-3</v>
      </c>
      <c r="S159" s="7">
        <v>157677.98044465724</v>
      </c>
      <c r="T159" s="14">
        <f t="shared" si="24"/>
        <v>11850.435732795853</v>
      </c>
      <c r="U159" s="1">
        <f t="shared" si="26"/>
        <v>-10</v>
      </c>
      <c r="V159" s="7">
        <f t="shared" si="26"/>
        <v>-67771.10999999987</v>
      </c>
      <c r="W159" s="7">
        <f t="shared" si="26"/>
        <v>-0.17</v>
      </c>
      <c r="X159" s="7">
        <f t="shared" si="25"/>
        <v>-67771.279999999795</v>
      </c>
      <c r="Y159" s="7">
        <f t="shared" si="25"/>
        <v>-104861.48840000015</v>
      </c>
      <c r="Z159" s="7">
        <f t="shared" si="25"/>
        <v>37090.209999999963</v>
      </c>
      <c r="AA159" s="7">
        <f t="shared" si="25"/>
        <v>-1.5999997267499566E-3</v>
      </c>
      <c r="AB159" s="7">
        <f t="shared" si="25"/>
        <v>157553.51044465724</v>
      </c>
      <c r="AC159" s="14">
        <f t="shared" si="25"/>
        <v>141.99014085630733</v>
      </c>
    </row>
    <row r="160" spans="1:29" x14ac:dyDescent="0.35">
      <c r="A160" s="7" t="s">
        <v>208</v>
      </c>
      <c r="B160" s="7" t="s">
        <v>210</v>
      </c>
      <c r="C160" s="1">
        <v>2316</v>
      </c>
      <c r="D160" s="7">
        <v>20362896.920000002</v>
      </c>
      <c r="E160" s="32">
        <v>-1430336.28</v>
      </c>
      <c r="F160" s="7">
        <f t="shared" si="19"/>
        <v>18932560.640000001</v>
      </c>
      <c r="G160" s="7">
        <v>6861433.8099999996</v>
      </c>
      <c r="H160" s="7">
        <v>725691.7</v>
      </c>
      <c r="I160" s="7">
        <f t="shared" si="20"/>
        <v>11345435.130000003</v>
      </c>
      <c r="J160" s="7">
        <v>0</v>
      </c>
      <c r="K160" s="14">
        <f t="shared" si="21"/>
        <v>8174.6807599309159</v>
      </c>
      <c r="L160" s="1">
        <v>2236.3000000000002</v>
      </c>
      <c r="M160" s="7">
        <v>20088977.809999999</v>
      </c>
      <c r="N160" s="32">
        <v>-2564036.0671502044</v>
      </c>
      <c r="O160" s="7">
        <f t="shared" si="22"/>
        <v>17524941.742849793</v>
      </c>
      <c r="P160" s="7">
        <v>6925695.0883999998</v>
      </c>
      <c r="Q160" s="7">
        <v>748237.09</v>
      </c>
      <c r="R160" s="7">
        <f t="shared" si="23"/>
        <v>9851009.5644497946</v>
      </c>
      <c r="S160" s="7">
        <v>0</v>
      </c>
      <c r="T160" s="14">
        <f t="shared" si="24"/>
        <v>7836.5790559628813</v>
      </c>
      <c r="U160" s="1">
        <f t="shared" si="26"/>
        <v>-79.699999999999818</v>
      </c>
      <c r="V160" s="7">
        <f t="shared" si="26"/>
        <v>-273919.11000000313</v>
      </c>
      <c r="W160" s="7">
        <f t="shared" si="26"/>
        <v>-1133699.7871502044</v>
      </c>
      <c r="X160" s="7">
        <f t="shared" si="25"/>
        <v>-1407618.8971502073</v>
      </c>
      <c r="Y160" s="7">
        <f t="shared" si="25"/>
        <v>64261.278400000185</v>
      </c>
      <c r="Z160" s="7">
        <f t="shared" si="25"/>
        <v>22545.390000000014</v>
      </c>
      <c r="AA160" s="7">
        <f t="shared" si="25"/>
        <v>-1494425.5655502081</v>
      </c>
      <c r="AB160" s="7">
        <f t="shared" si="25"/>
        <v>0</v>
      </c>
      <c r="AC160" s="14">
        <f t="shared" si="25"/>
        <v>-338.1017039680346</v>
      </c>
    </row>
    <row r="161" spans="1:29" x14ac:dyDescent="0.35">
      <c r="A161" s="7" t="s">
        <v>211</v>
      </c>
      <c r="B161" s="7" t="s">
        <v>212</v>
      </c>
      <c r="C161" s="1">
        <v>384.8</v>
      </c>
      <c r="D161" s="7">
        <v>4271105.3499999996</v>
      </c>
      <c r="E161" s="32">
        <v>-300012.17</v>
      </c>
      <c r="F161" s="7">
        <f t="shared" si="19"/>
        <v>3971093.1799999997</v>
      </c>
      <c r="G161" s="7">
        <v>1030248.7</v>
      </c>
      <c r="H161" s="7">
        <v>115513.62</v>
      </c>
      <c r="I161" s="7">
        <f t="shared" si="20"/>
        <v>2825330.8599999994</v>
      </c>
      <c r="J161" s="7">
        <v>0</v>
      </c>
      <c r="K161" s="14">
        <f t="shared" si="21"/>
        <v>10319.888721413721</v>
      </c>
      <c r="L161" s="1">
        <v>404.5</v>
      </c>
      <c r="M161" s="7">
        <v>4473809.7300000004</v>
      </c>
      <c r="N161" s="32">
        <v>-571010.11379371514</v>
      </c>
      <c r="O161" s="7">
        <f t="shared" si="22"/>
        <v>3902799.6162062855</v>
      </c>
      <c r="P161" s="7">
        <v>1054602.8772359998</v>
      </c>
      <c r="Q161" s="7">
        <v>130847.2</v>
      </c>
      <c r="R161" s="7">
        <f t="shared" si="23"/>
        <v>2717349.5389702856</v>
      </c>
      <c r="S161" s="7">
        <v>0</v>
      </c>
      <c r="T161" s="14">
        <f t="shared" si="24"/>
        <v>9648.453933760904</v>
      </c>
      <c r="U161" s="1">
        <f t="shared" si="26"/>
        <v>19.699999999999989</v>
      </c>
      <c r="V161" s="7">
        <f t="shared" si="26"/>
        <v>202704.38000000082</v>
      </c>
      <c r="W161" s="7">
        <f t="shared" si="26"/>
        <v>-270997.94379371515</v>
      </c>
      <c r="X161" s="7">
        <f t="shared" si="25"/>
        <v>-68293.563793714158</v>
      </c>
      <c r="Y161" s="7">
        <f t="shared" si="25"/>
        <v>24354.177235999843</v>
      </c>
      <c r="Z161" s="7">
        <f t="shared" si="25"/>
        <v>15333.580000000002</v>
      </c>
      <c r="AA161" s="7">
        <f t="shared" si="25"/>
        <v>-107981.32102971384</v>
      </c>
      <c r="AB161" s="7">
        <f t="shared" si="25"/>
        <v>0</v>
      </c>
      <c r="AC161" s="14">
        <f t="shared" si="25"/>
        <v>-671.43478765281725</v>
      </c>
    </row>
    <row r="162" spans="1:29" x14ac:dyDescent="0.35">
      <c r="A162" s="7" t="s">
        <v>211</v>
      </c>
      <c r="B162" s="7" t="s">
        <v>213</v>
      </c>
      <c r="C162" s="1">
        <v>107</v>
      </c>
      <c r="D162" s="7">
        <v>1872750.6</v>
      </c>
      <c r="E162" s="32">
        <v>-131546.26999999999</v>
      </c>
      <c r="F162" s="7">
        <f t="shared" si="19"/>
        <v>1741204.33</v>
      </c>
      <c r="G162" s="7">
        <v>483008.66</v>
      </c>
      <c r="H162" s="7">
        <v>58247.33</v>
      </c>
      <c r="I162" s="7">
        <f t="shared" si="20"/>
        <v>1199948.3400000001</v>
      </c>
      <c r="J162" s="7">
        <v>0</v>
      </c>
      <c r="K162" s="14">
        <f t="shared" si="21"/>
        <v>16272.937663551402</v>
      </c>
      <c r="L162" s="1">
        <v>103</v>
      </c>
      <c r="M162" s="7">
        <v>1838739.82</v>
      </c>
      <c r="N162" s="32">
        <v>-234685.6699815965</v>
      </c>
      <c r="O162" s="7">
        <f t="shared" si="22"/>
        <v>1604054.1500184035</v>
      </c>
      <c r="P162" s="7">
        <v>458685.15404999995</v>
      </c>
      <c r="Q162" s="7">
        <v>62235.64</v>
      </c>
      <c r="R162" s="7">
        <f t="shared" si="23"/>
        <v>1083133.3559684036</v>
      </c>
      <c r="S162" s="7">
        <v>0</v>
      </c>
      <c r="T162" s="14">
        <f t="shared" si="24"/>
        <v>15573.341262314598</v>
      </c>
      <c r="U162" s="1">
        <f t="shared" si="26"/>
        <v>-4</v>
      </c>
      <c r="V162" s="7">
        <f t="shared" si="26"/>
        <v>-34010.780000000028</v>
      </c>
      <c r="W162" s="7">
        <f t="shared" si="26"/>
        <v>-103139.39998159651</v>
      </c>
      <c r="X162" s="7">
        <f t="shared" si="25"/>
        <v>-137150.17998159654</v>
      </c>
      <c r="Y162" s="7">
        <f t="shared" si="25"/>
        <v>-24323.505950000021</v>
      </c>
      <c r="Z162" s="7">
        <f t="shared" si="25"/>
        <v>3988.3099999999977</v>
      </c>
      <c r="AA162" s="7">
        <f t="shared" si="25"/>
        <v>-116814.98403159645</v>
      </c>
      <c r="AB162" s="7">
        <f t="shared" si="25"/>
        <v>0</v>
      </c>
      <c r="AC162" s="14">
        <f t="shared" si="25"/>
        <v>-699.59640123680401</v>
      </c>
    </row>
    <row r="163" spans="1:29" x14ac:dyDescent="0.35">
      <c r="A163" s="7" t="s">
        <v>211</v>
      </c>
      <c r="B163" s="7" t="s">
        <v>214</v>
      </c>
      <c r="C163" s="1">
        <v>225.6</v>
      </c>
      <c r="D163" s="7">
        <v>3162262.36</v>
      </c>
      <c r="E163" s="32">
        <v>-222124.51</v>
      </c>
      <c r="F163" s="7">
        <f t="shared" si="19"/>
        <v>2940137.8499999996</v>
      </c>
      <c r="G163" s="7">
        <v>516594.35</v>
      </c>
      <c r="H163" s="7">
        <v>58247.040000000001</v>
      </c>
      <c r="I163" s="7">
        <f t="shared" si="20"/>
        <v>2365296.4599999995</v>
      </c>
      <c r="J163" s="7">
        <v>0</v>
      </c>
      <c r="K163" s="14">
        <f t="shared" si="21"/>
        <v>13032.525930851063</v>
      </c>
      <c r="L163" s="1">
        <v>224.7</v>
      </c>
      <c r="M163" s="7">
        <v>3208902.23</v>
      </c>
      <c r="N163" s="32">
        <v>-409564.94309944788</v>
      </c>
      <c r="O163" s="7">
        <f t="shared" si="22"/>
        <v>2799337.286900552</v>
      </c>
      <c r="P163" s="7">
        <v>533369.31299999997</v>
      </c>
      <c r="Q163" s="7">
        <v>64386.49</v>
      </c>
      <c r="R163" s="7">
        <f t="shared" si="23"/>
        <v>2201581.4839005517</v>
      </c>
      <c r="S163" s="7">
        <v>0</v>
      </c>
      <c r="T163" s="14">
        <f t="shared" si="24"/>
        <v>12458.10986604607</v>
      </c>
      <c r="U163" s="1">
        <f t="shared" si="26"/>
        <v>-0.90000000000000568</v>
      </c>
      <c r="V163" s="7">
        <f t="shared" si="26"/>
        <v>46639.870000000112</v>
      </c>
      <c r="W163" s="7">
        <f t="shared" si="26"/>
        <v>-187440.43309944787</v>
      </c>
      <c r="X163" s="7">
        <f t="shared" si="25"/>
        <v>-140800.56309944764</v>
      </c>
      <c r="Y163" s="7">
        <f t="shared" si="25"/>
        <v>16774.962999999989</v>
      </c>
      <c r="Z163" s="7">
        <f t="shared" si="25"/>
        <v>6139.4499999999971</v>
      </c>
      <c r="AA163" s="7">
        <f t="shared" si="25"/>
        <v>-163714.97609944781</v>
      </c>
      <c r="AB163" s="7">
        <f t="shared" si="25"/>
        <v>0</v>
      </c>
      <c r="AC163" s="14">
        <f t="shared" si="25"/>
        <v>-574.41606480499286</v>
      </c>
    </row>
    <row r="164" spans="1:29" x14ac:dyDescent="0.35">
      <c r="A164" s="7" t="s">
        <v>211</v>
      </c>
      <c r="B164" s="7" t="s">
        <v>215</v>
      </c>
      <c r="C164" s="1">
        <v>128</v>
      </c>
      <c r="D164" s="7">
        <v>2184786.1800000002</v>
      </c>
      <c r="E164" s="32">
        <v>-153464.35999999999</v>
      </c>
      <c r="F164" s="7">
        <f t="shared" si="19"/>
        <v>2031321.8200000003</v>
      </c>
      <c r="G164" s="7">
        <v>342741.89</v>
      </c>
      <c r="H164" s="7">
        <v>38311.61</v>
      </c>
      <c r="I164" s="7">
        <f t="shared" si="20"/>
        <v>1650268.32</v>
      </c>
      <c r="J164" s="7">
        <v>0</v>
      </c>
      <c r="K164" s="14">
        <f t="shared" si="21"/>
        <v>15869.701718750002</v>
      </c>
      <c r="L164" s="1">
        <v>139</v>
      </c>
      <c r="M164" s="7">
        <v>2367149.6</v>
      </c>
      <c r="N164" s="32">
        <v>-302128.70998936007</v>
      </c>
      <c r="O164" s="7">
        <f t="shared" si="22"/>
        <v>2065020.89001064</v>
      </c>
      <c r="P164" s="7">
        <v>439016.32799999998</v>
      </c>
      <c r="Q164" s="7">
        <v>42990.5</v>
      </c>
      <c r="R164" s="7">
        <f t="shared" si="23"/>
        <v>1583014.06201064</v>
      </c>
      <c r="S164" s="7">
        <v>0</v>
      </c>
      <c r="T164" s="14">
        <f t="shared" si="24"/>
        <v>14856.26539576</v>
      </c>
      <c r="U164" s="1">
        <f t="shared" si="26"/>
        <v>11</v>
      </c>
      <c r="V164" s="7">
        <f t="shared" si="26"/>
        <v>182363.41999999993</v>
      </c>
      <c r="W164" s="7">
        <f t="shared" si="26"/>
        <v>-148664.34998936008</v>
      </c>
      <c r="X164" s="7">
        <f t="shared" si="25"/>
        <v>33699.070010639727</v>
      </c>
      <c r="Y164" s="7">
        <f t="shared" si="25"/>
        <v>96274.437999999966</v>
      </c>
      <c r="Z164" s="7">
        <f t="shared" si="25"/>
        <v>4678.8899999999994</v>
      </c>
      <c r="AA164" s="7">
        <f t="shared" si="25"/>
        <v>-67254.25798936002</v>
      </c>
      <c r="AB164" s="7">
        <f t="shared" si="25"/>
        <v>0</v>
      </c>
      <c r="AC164" s="14">
        <f t="shared" si="25"/>
        <v>-1013.4363229900027</v>
      </c>
    </row>
    <row r="165" spans="1:29" x14ac:dyDescent="0.35">
      <c r="A165" s="7" t="s">
        <v>211</v>
      </c>
      <c r="B165" s="7" t="s">
        <v>216</v>
      </c>
      <c r="C165" s="1">
        <v>95.7</v>
      </c>
      <c r="D165" s="7">
        <v>1699868.55</v>
      </c>
      <c r="E165" s="32">
        <v>-119402.64</v>
      </c>
      <c r="F165" s="7">
        <f t="shared" si="19"/>
        <v>1580465.9100000001</v>
      </c>
      <c r="G165" s="7">
        <v>903658.22</v>
      </c>
      <c r="H165" s="7">
        <v>110135.7</v>
      </c>
      <c r="I165" s="7">
        <f t="shared" si="20"/>
        <v>566671.99000000022</v>
      </c>
      <c r="J165" s="7">
        <v>0</v>
      </c>
      <c r="K165" s="14">
        <f t="shared" si="21"/>
        <v>16514.795297805642</v>
      </c>
      <c r="L165" s="1">
        <v>90.8</v>
      </c>
      <c r="M165" s="7">
        <v>1648743.63</v>
      </c>
      <c r="N165" s="32">
        <v>-210435.70124806423</v>
      </c>
      <c r="O165" s="7">
        <f t="shared" si="22"/>
        <v>1438307.9287519357</v>
      </c>
      <c r="P165" s="7">
        <v>846039.49061599991</v>
      </c>
      <c r="Q165" s="7">
        <v>124756.7</v>
      </c>
      <c r="R165" s="7">
        <f t="shared" si="23"/>
        <v>467511.7381359358</v>
      </c>
      <c r="S165" s="7">
        <v>0</v>
      </c>
      <c r="T165" s="14">
        <f t="shared" si="24"/>
        <v>15840.395691100613</v>
      </c>
      <c r="U165" s="1">
        <f t="shared" si="26"/>
        <v>-4.9000000000000057</v>
      </c>
      <c r="V165" s="7">
        <f t="shared" si="26"/>
        <v>-51124.920000000158</v>
      </c>
      <c r="W165" s="7">
        <f t="shared" si="26"/>
        <v>-91033.06124806423</v>
      </c>
      <c r="X165" s="7">
        <f t="shared" si="25"/>
        <v>-142157.98124806443</v>
      </c>
      <c r="Y165" s="7">
        <f t="shared" si="25"/>
        <v>-57618.729384000064</v>
      </c>
      <c r="Z165" s="7">
        <f t="shared" si="25"/>
        <v>14621</v>
      </c>
      <c r="AA165" s="7">
        <f t="shared" si="25"/>
        <v>-99160.251864064427</v>
      </c>
      <c r="AB165" s="7">
        <f t="shared" si="25"/>
        <v>0</v>
      </c>
      <c r="AC165" s="14">
        <f t="shared" si="25"/>
        <v>-674.39960670502842</v>
      </c>
    </row>
    <row r="166" spans="1:29" x14ac:dyDescent="0.35">
      <c r="A166" s="7" t="s">
        <v>217</v>
      </c>
      <c r="B166" s="7" t="s">
        <v>218</v>
      </c>
      <c r="C166" s="1">
        <v>1905.2</v>
      </c>
      <c r="D166" s="7">
        <v>17341900.239999998</v>
      </c>
      <c r="E166" s="32">
        <v>-1218134.5900000001</v>
      </c>
      <c r="F166" s="7">
        <f t="shared" si="19"/>
        <v>16123765.649999999</v>
      </c>
      <c r="G166" s="7">
        <v>8701351.9100000001</v>
      </c>
      <c r="H166" s="7">
        <v>474352.1</v>
      </c>
      <c r="I166" s="7">
        <f t="shared" si="20"/>
        <v>6948061.6399999987</v>
      </c>
      <c r="J166" s="7">
        <v>0</v>
      </c>
      <c r="K166" s="14">
        <f t="shared" si="21"/>
        <v>8463.0304692420741</v>
      </c>
      <c r="L166" s="1">
        <v>1891.8</v>
      </c>
      <c r="M166" s="7">
        <v>17506518.989999998</v>
      </c>
      <c r="N166" s="32">
        <v>-2234426.5858198968</v>
      </c>
      <c r="O166" s="7">
        <f t="shared" si="22"/>
        <v>15272092.404180102</v>
      </c>
      <c r="P166" s="7">
        <v>7229332.4134</v>
      </c>
      <c r="Q166" s="7">
        <v>613243.9</v>
      </c>
      <c r="R166" s="7">
        <f t="shared" si="23"/>
        <v>7429516.0907801017</v>
      </c>
      <c r="S166" s="7">
        <v>0</v>
      </c>
      <c r="T166" s="14">
        <f t="shared" si="24"/>
        <v>8072.7838059943451</v>
      </c>
      <c r="U166" s="1">
        <f t="shared" si="26"/>
        <v>-13.400000000000091</v>
      </c>
      <c r="V166" s="7">
        <f t="shared" si="26"/>
        <v>164618.75</v>
      </c>
      <c r="W166" s="7">
        <f t="shared" si="26"/>
        <v>-1016291.9958198967</v>
      </c>
      <c r="X166" s="7">
        <f t="shared" si="25"/>
        <v>-851673.24581989646</v>
      </c>
      <c r="Y166" s="7">
        <f t="shared" si="25"/>
        <v>-1472019.4966000002</v>
      </c>
      <c r="Z166" s="7">
        <f t="shared" si="25"/>
        <v>138891.80000000005</v>
      </c>
      <c r="AA166" s="7">
        <f t="shared" si="25"/>
        <v>481454.45078010298</v>
      </c>
      <c r="AB166" s="7">
        <f t="shared" si="25"/>
        <v>0</v>
      </c>
      <c r="AC166" s="14">
        <f t="shared" si="25"/>
        <v>-390.24666324772897</v>
      </c>
    </row>
    <row r="167" spans="1:29" x14ac:dyDescent="0.35">
      <c r="A167" s="7" t="s">
        <v>217</v>
      </c>
      <c r="B167" s="7" t="s">
        <v>219</v>
      </c>
      <c r="C167" s="1">
        <v>2033</v>
      </c>
      <c r="D167" s="7">
        <v>17679631.780000001</v>
      </c>
      <c r="E167" s="32">
        <v>-1241857.6200000001</v>
      </c>
      <c r="F167" s="7">
        <f t="shared" si="19"/>
        <v>16437774.16</v>
      </c>
      <c r="G167" s="7">
        <v>12633365.189999999</v>
      </c>
      <c r="H167" s="7">
        <v>544936.4</v>
      </c>
      <c r="I167" s="7">
        <f t="shared" si="20"/>
        <v>3259472.5700000008</v>
      </c>
      <c r="J167" s="7">
        <v>0</v>
      </c>
      <c r="K167" s="14">
        <f t="shared" si="21"/>
        <v>8085.4767142154451</v>
      </c>
      <c r="L167" s="1">
        <v>2018.8</v>
      </c>
      <c r="M167" s="7">
        <v>17907851.670000002</v>
      </c>
      <c r="N167" s="32">
        <v>-2285650.2705777055</v>
      </c>
      <c r="O167" s="7">
        <f t="shared" si="22"/>
        <v>15622201.399422295</v>
      </c>
      <c r="P167" s="7">
        <v>13820286.793500001</v>
      </c>
      <c r="Q167" s="7">
        <v>460206.56</v>
      </c>
      <c r="R167" s="7">
        <f t="shared" si="23"/>
        <v>1341708.0459222947</v>
      </c>
      <c r="S167" s="7">
        <v>0</v>
      </c>
      <c r="T167" s="14">
        <f t="shared" si="24"/>
        <v>7738.3601146335923</v>
      </c>
      <c r="U167" s="1">
        <f t="shared" si="26"/>
        <v>-14.200000000000045</v>
      </c>
      <c r="V167" s="7">
        <f t="shared" si="26"/>
        <v>228219.8900000006</v>
      </c>
      <c r="W167" s="7">
        <f t="shared" si="26"/>
        <v>-1043792.6505777054</v>
      </c>
      <c r="X167" s="7">
        <f t="shared" si="25"/>
        <v>-815572.76057770476</v>
      </c>
      <c r="Y167" s="7">
        <f t="shared" si="25"/>
        <v>1186921.6035000011</v>
      </c>
      <c r="Z167" s="7">
        <f t="shared" si="25"/>
        <v>-84729.840000000026</v>
      </c>
      <c r="AA167" s="7">
        <f t="shared" si="25"/>
        <v>-1917764.524077706</v>
      </c>
      <c r="AB167" s="7">
        <f t="shared" si="25"/>
        <v>0</v>
      </c>
      <c r="AC167" s="14">
        <f t="shared" si="25"/>
        <v>-347.11659958185282</v>
      </c>
    </row>
    <row r="168" spans="1:29" x14ac:dyDescent="0.35">
      <c r="A168" s="7" t="s">
        <v>217</v>
      </c>
      <c r="B168" s="7" t="s">
        <v>220</v>
      </c>
      <c r="C168" s="1">
        <v>2563</v>
      </c>
      <c r="D168" s="7">
        <v>22533776.579999998</v>
      </c>
      <c r="E168" s="32">
        <v>-1582823.81</v>
      </c>
      <c r="F168" s="7">
        <f t="shared" si="19"/>
        <v>20950952.77</v>
      </c>
      <c r="G168" s="7">
        <v>15443442.02</v>
      </c>
      <c r="H168" s="7">
        <v>855650.95</v>
      </c>
      <c r="I168" s="7">
        <f t="shared" si="20"/>
        <v>4651859.8</v>
      </c>
      <c r="J168" s="7">
        <v>0</v>
      </c>
      <c r="K168" s="14">
        <f t="shared" si="21"/>
        <v>8174.3865665236053</v>
      </c>
      <c r="L168" s="1">
        <v>2520.5</v>
      </c>
      <c r="M168" s="7">
        <v>22673655.390000001</v>
      </c>
      <c r="N168" s="32">
        <v>-973403.02</v>
      </c>
      <c r="O168" s="7">
        <f t="shared" si="22"/>
        <v>21700252.370000001</v>
      </c>
      <c r="P168" s="7">
        <v>20858777.058150001</v>
      </c>
      <c r="Q168" s="7">
        <v>841475.31</v>
      </c>
      <c r="R168" s="7">
        <f t="shared" si="23"/>
        <v>1.8500001169741154E-3</v>
      </c>
      <c r="S168" s="7">
        <v>859604.05568247323</v>
      </c>
      <c r="T168" s="14">
        <f t="shared" si="24"/>
        <v>8609.5030232096815</v>
      </c>
      <c r="U168" s="1">
        <f t="shared" si="26"/>
        <v>-42.5</v>
      </c>
      <c r="V168" s="7">
        <f t="shared" si="26"/>
        <v>139878.81000000238</v>
      </c>
      <c r="W168" s="7">
        <f t="shared" si="26"/>
        <v>609420.79</v>
      </c>
      <c r="X168" s="7">
        <f t="shared" si="25"/>
        <v>749299.60000000149</v>
      </c>
      <c r="Y168" s="7">
        <f t="shared" si="25"/>
        <v>5415335.0381500013</v>
      </c>
      <c r="Z168" s="7">
        <f t="shared" si="25"/>
        <v>-14175.639999999898</v>
      </c>
      <c r="AA168" s="7">
        <f t="shared" si="25"/>
        <v>-4651859.7981499992</v>
      </c>
      <c r="AB168" s="7">
        <f t="shared" si="25"/>
        <v>859604.05568247323</v>
      </c>
      <c r="AC168" s="14">
        <f t="shared" si="25"/>
        <v>435.11645668607616</v>
      </c>
    </row>
    <row r="169" spans="1:29" x14ac:dyDescent="0.35">
      <c r="A169" s="7" t="s">
        <v>217</v>
      </c>
      <c r="B169" s="7" t="s">
        <v>221</v>
      </c>
      <c r="C169" s="1">
        <v>7127</v>
      </c>
      <c r="D169" s="7">
        <v>61818101.329999998</v>
      </c>
      <c r="E169" s="32">
        <v>-4342244.29</v>
      </c>
      <c r="F169" s="7">
        <f t="shared" si="19"/>
        <v>57475857.039999999</v>
      </c>
      <c r="G169" s="7">
        <v>38212668.109999999</v>
      </c>
      <c r="H169" s="7">
        <v>1700500.7</v>
      </c>
      <c r="I169" s="7">
        <f t="shared" si="20"/>
        <v>17562688.23</v>
      </c>
      <c r="J169" s="7">
        <v>0</v>
      </c>
      <c r="K169" s="14">
        <f t="shared" si="21"/>
        <v>8064.5232271643044</v>
      </c>
      <c r="L169" s="1">
        <v>7343.1</v>
      </c>
      <c r="M169" s="7">
        <v>64967636.659999996</v>
      </c>
      <c r="N169" s="32">
        <v>-8292077.634275103</v>
      </c>
      <c r="O169" s="7">
        <f t="shared" si="22"/>
        <v>56675559.025724895</v>
      </c>
      <c r="P169" s="7">
        <v>36300539.799000002</v>
      </c>
      <c r="Q169" s="7">
        <v>1936703.39</v>
      </c>
      <c r="R169" s="7">
        <f t="shared" si="23"/>
        <v>18438315.836724892</v>
      </c>
      <c r="S169" s="7">
        <v>0</v>
      </c>
      <c r="T169" s="14">
        <f t="shared" si="24"/>
        <v>7718.2060745087074</v>
      </c>
      <c r="U169" s="1">
        <f t="shared" si="26"/>
        <v>216.10000000000036</v>
      </c>
      <c r="V169" s="7">
        <f t="shared" si="26"/>
        <v>3149535.3299999982</v>
      </c>
      <c r="W169" s="7">
        <f t="shared" si="26"/>
        <v>-3949833.344275103</v>
      </c>
      <c r="X169" s="7">
        <f t="shared" si="25"/>
        <v>-800298.01427510381</v>
      </c>
      <c r="Y169" s="7">
        <f t="shared" si="25"/>
        <v>-1912128.310999997</v>
      </c>
      <c r="Z169" s="7">
        <f t="shared" si="25"/>
        <v>236202.68999999994</v>
      </c>
      <c r="AA169" s="7">
        <f t="shared" si="25"/>
        <v>875627.60672489181</v>
      </c>
      <c r="AB169" s="7">
        <f t="shared" si="25"/>
        <v>0</v>
      </c>
      <c r="AC169" s="14">
        <f t="shared" si="25"/>
        <v>-346.31715265559706</v>
      </c>
    </row>
    <row r="170" spans="1:29" x14ac:dyDescent="0.35">
      <c r="A170" s="7" t="s">
        <v>217</v>
      </c>
      <c r="B170" s="7" t="s">
        <v>222</v>
      </c>
      <c r="C170" s="1">
        <v>3894.5</v>
      </c>
      <c r="D170" s="7">
        <v>33780075.159999996</v>
      </c>
      <c r="E170" s="32">
        <v>-2372789.4500000002</v>
      </c>
      <c r="F170" s="7">
        <f t="shared" si="19"/>
        <v>31407285.709999997</v>
      </c>
      <c r="G170" s="7">
        <v>11756155.35</v>
      </c>
      <c r="H170" s="7">
        <v>634924.62</v>
      </c>
      <c r="I170" s="7">
        <f t="shared" si="20"/>
        <v>19016205.739999998</v>
      </c>
      <c r="J170" s="7">
        <v>0</v>
      </c>
      <c r="K170" s="14">
        <f t="shared" si="21"/>
        <v>8064.5232276287061</v>
      </c>
      <c r="L170" s="1">
        <v>3779.3</v>
      </c>
      <c r="M170" s="7">
        <v>33437129.989999998</v>
      </c>
      <c r="N170" s="32">
        <v>-4267713.7725580353</v>
      </c>
      <c r="O170" s="7">
        <f t="shared" si="22"/>
        <v>29169416.217441961</v>
      </c>
      <c r="P170" s="7">
        <v>9361338.7087440006</v>
      </c>
      <c r="Q170" s="7">
        <v>625996.09</v>
      </c>
      <c r="R170" s="7">
        <f t="shared" si="23"/>
        <v>19182081.418697961</v>
      </c>
      <c r="S170" s="7">
        <v>0</v>
      </c>
      <c r="T170" s="14">
        <f t="shared" si="24"/>
        <v>7718.2060745222552</v>
      </c>
      <c r="U170" s="1">
        <f t="shared" si="26"/>
        <v>-115.19999999999982</v>
      </c>
      <c r="V170" s="7">
        <f t="shared" si="26"/>
        <v>-342945.16999999806</v>
      </c>
      <c r="W170" s="7">
        <f t="shared" si="26"/>
        <v>-1894924.3225580351</v>
      </c>
      <c r="X170" s="7">
        <f t="shared" si="25"/>
        <v>-2237869.492558036</v>
      </c>
      <c r="Y170" s="7">
        <f t="shared" si="25"/>
        <v>-2394816.641255999</v>
      </c>
      <c r="Z170" s="7">
        <f t="shared" si="25"/>
        <v>-8928.5300000000279</v>
      </c>
      <c r="AA170" s="7">
        <f t="shared" si="25"/>
        <v>165875.67869796231</v>
      </c>
      <c r="AB170" s="7">
        <f t="shared" si="25"/>
        <v>0</v>
      </c>
      <c r="AC170" s="14">
        <f t="shared" si="25"/>
        <v>-346.31715310645086</v>
      </c>
    </row>
    <row r="171" spans="1:29" x14ac:dyDescent="0.35">
      <c r="A171" s="7" t="s">
        <v>217</v>
      </c>
      <c r="B171" s="7" t="s">
        <v>223</v>
      </c>
      <c r="C171" s="1">
        <v>22420.3</v>
      </c>
      <c r="D171" s="7">
        <v>200182680.25</v>
      </c>
      <c r="E171" s="32">
        <v>-14061287.57</v>
      </c>
      <c r="F171" s="7">
        <f t="shared" si="19"/>
        <v>186121392.68000001</v>
      </c>
      <c r="G171" s="7">
        <v>57644601.450000003</v>
      </c>
      <c r="H171" s="7">
        <v>3253781.91</v>
      </c>
      <c r="I171" s="7">
        <f t="shared" si="20"/>
        <v>125223009.32000001</v>
      </c>
      <c r="J171" s="7">
        <v>0</v>
      </c>
      <c r="K171" s="14">
        <f t="shared" si="21"/>
        <v>8301.467539685018</v>
      </c>
      <c r="L171" s="1">
        <v>22215.599999999999</v>
      </c>
      <c r="M171" s="7">
        <v>204329927.24000001</v>
      </c>
      <c r="N171" s="32">
        <v>-26079440.576650079</v>
      </c>
      <c r="O171" s="7">
        <f t="shared" si="22"/>
        <v>178250486.66334993</v>
      </c>
      <c r="P171" s="7">
        <v>61162971.669</v>
      </c>
      <c r="Q171" s="7">
        <v>2964915.1</v>
      </c>
      <c r="R171" s="7">
        <f t="shared" si="23"/>
        <v>114122599.89434993</v>
      </c>
      <c r="S171" s="7">
        <v>0</v>
      </c>
      <c r="T171" s="14">
        <f t="shared" si="24"/>
        <v>8023.6629514102679</v>
      </c>
      <c r="U171" s="1">
        <f t="shared" si="26"/>
        <v>-204.70000000000073</v>
      </c>
      <c r="V171" s="7">
        <f t="shared" si="26"/>
        <v>4147246.9900000095</v>
      </c>
      <c r="W171" s="7">
        <f t="shared" si="26"/>
        <v>-12018153.006650079</v>
      </c>
      <c r="X171" s="7">
        <f t="shared" si="25"/>
        <v>-7870906.0166500807</v>
      </c>
      <c r="Y171" s="7">
        <f t="shared" si="25"/>
        <v>3518370.2189999968</v>
      </c>
      <c r="Z171" s="7">
        <f t="shared" si="25"/>
        <v>-288866.81000000006</v>
      </c>
      <c r="AA171" s="7">
        <f t="shared" si="25"/>
        <v>-11100409.425650075</v>
      </c>
      <c r="AB171" s="7">
        <f t="shared" si="25"/>
        <v>0</v>
      </c>
      <c r="AC171" s="14">
        <f t="shared" si="25"/>
        <v>-277.80458827475013</v>
      </c>
    </row>
    <row r="172" spans="1:29" x14ac:dyDescent="0.35">
      <c r="A172" s="7" t="s">
        <v>217</v>
      </c>
      <c r="B172" s="7" t="s">
        <v>206</v>
      </c>
      <c r="C172" s="1">
        <v>1152.0999999999999</v>
      </c>
      <c r="D172" s="7">
        <v>10695856.15</v>
      </c>
      <c r="E172" s="32">
        <v>-962.28</v>
      </c>
      <c r="F172" s="7">
        <f t="shared" si="19"/>
        <v>10694893.870000001</v>
      </c>
      <c r="G172" s="7">
        <v>10071377.92</v>
      </c>
      <c r="H172" s="7">
        <v>623515.94999999995</v>
      </c>
      <c r="I172" s="7">
        <f t="shared" si="20"/>
        <v>1.1641532182693481E-9</v>
      </c>
      <c r="J172" s="7">
        <v>0</v>
      </c>
      <c r="K172" s="14">
        <f t="shared" si="21"/>
        <v>9282.956227758008</v>
      </c>
      <c r="L172" s="1">
        <v>1131.9000000000001</v>
      </c>
      <c r="M172" s="7">
        <v>10722320.48</v>
      </c>
      <c r="N172" s="32">
        <v>-1001.88</v>
      </c>
      <c r="O172" s="7">
        <f t="shared" si="22"/>
        <v>10721318.6</v>
      </c>
      <c r="P172" s="7">
        <v>10126883.2992</v>
      </c>
      <c r="Q172" s="7">
        <v>594435.30000000005</v>
      </c>
      <c r="R172" s="7">
        <f t="shared" si="23"/>
        <v>7.9999933950603008E-4</v>
      </c>
      <c r="S172" s="7">
        <v>1724.7237922060303</v>
      </c>
      <c r="T172" s="14">
        <f t="shared" si="24"/>
        <v>9471.9662514356387</v>
      </c>
      <c r="U172" s="1">
        <f t="shared" si="26"/>
        <v>-20.199999999999818</v>
      </c>
      <c r="V172" s="7">
        <f t="shared" si="26"/>
        <v>26464.330000000075</v>
      </c>
      <c r="W172" s="7">
        <f t="shared" si="26"/>
        <v>-39.600000000000023</v>
      </c>
      <c r="X172" s="7">
        <f t="shared" si="25"/>
        <v>26424.729999998584</v>
      </c>
      <c r="Y172" s="7">
        <f t="shared" si="25"/>
        <v>55505.379200000316</v>
      </c>
      <c r="Z172" s="7">
        <f t="shared" si="25"/>
        <v>-29080.649999999907</v>
      </c>
      <c r="AA172" s="7">
        <f t="shared" si="25"/>
        <v>7.9999817535281181E-4</v>
      </c>
      <c r="AB172" s="7">
        <f t="shared" si="25"/>
        <v>1724.7237922060303</v>
      </c>
      <c r="AC172" s="14">
        <f t="shared" si="25"/>
        <v>189.01002367763067</v>
      </c>
    </row>
    <row r="173" spans="1:29" x14ac:dyDescent="0.35">
      <c r="A173" s="7" t="s">
        <v>217</v>
      </c>
      <c r="B173" s="7" t="s">
        <v>224</v>
      </c>
      <c r="C173" s="1">
        <v>2337.3000000000002</v>
      </c>
      <c r="D173" s="7">
        <v>21491659.789999999</v>
      </c>
      <c r="E173" s="32">
        <v>-829646.73</v>
      </c>
      <c r="F173" s="7">
        <f t="shared" si="19"/>
        <v>20662013.059999999</v>
      </c>
      <c r="G173" s="7">
        <v>19763200.239999998</v>
      </c>
      <c r="H173" s="7">
        <v>898812.82</v>
      </c>
      <c r="I173" s="7">
        <f t="shared" si="20"/>
        <v>0</v>
      </c>
      <c r="J173" s="7">
        <v>679976.42</v>
      </c>
      <c r="K173" s="14">
        <f t="shared" si="21"/>
        <v>8840.1202498609491</v>
      </c>
      <c r="L173" s="1">
        <v>2258.9</v>
      </c>
      <c r="M173" s="7">
        <v>21258355.73</v>
      </c>
      <c r="N173" s="32">
        <v>-2515632.7200000002</v>
      </c>
      <c r="O173" s="7">
        <f t="shared" si="22"/>
        <v>18742723.010000002</v>
      </c>
      <c r="P173" s="7">
        <v>17743632.710450001</v>
      </c>
      <c r="Q173" s="7">
        <v>999090.3</v>
      </c>
      <c r="R173" s="7">
        <f t="shared" si="23"/>
        <v>-4.4999946840107441E-4</v>
      </c>
      <c r="S173" s="7">
        <v>197655.69793514861</v>
      </c>
      <c r="T173" s="14">
        <f t="shared" si="24"/>
        <v>8297.2787684271116</v>
      </c>
      <c r="U173" s="1">
        <f t="shared" si="26"/>
        <v>-78.400000000000091</v>
      </c>
      <c r="V173" s="7">
        <f t="shared" si="26"/>
        <v>-233304.05999999866</v>
      </c>
      <c r="W173" s="7">
        <f t="shared" si="26"/>
        <v>-1685985.9900000002</v>
      </c>
      <c r="X173" s="7">
        <f t="shared" si="25"/>
        <v>-1919290.049999997</v>
      </c>
      <c r="Y173" s="7">
        <f t="shared" si="25"/>
        <v>-2019567.5295499973</v>
      </c>
      <c r="Z173" s="7">
        <f t="shared" si="25"/>
        <v>100277.4800000001</v>
      </c>
      <c r="AA173" s="7">
        <f t="shared" si="25"/>
        <v>-4.4999946840107441E-4</v>
      </c>
      <c r="AB173" s="7">
        <f t="shared" si="25"/>
        <v>-482320.72206485143</v>
      </c>
      <c r="AC173" s="14">
        <f t="shared" si="25"/>
        <v>-542.84148143383754</v>
      </c>
    </row>
    <row r="174" spans="1:29" x14ac:dyDescent="0.35">
      <c r="A174" s="7" t="s">
        <v>217</v>
      </c>
      <c r="B174" s="7" t="s">
        <v>225</v>
      </c>
      <c r="C174" s="1">
        <v>962.5</v>
      </c>
      <c r="D174" s="7">
        <v>9036714.3900000006</v>
      </c>
      <c r="E174" s="32">
        <v>-634759.41</v>
      </c>
      <c r="F174" s="7">
        <f t="shared" si="19"/>
        <v>8401954.9800000004</v>
      </c>
      <c r="G174" s="7">
        <v>3350128.02</v>
      </c>
      <c r="H174" s="7">
        <v>222114.37</v>
      </c>
      <c r="I174" s="7">
        <f t="shared" si="20"/>
        <v>4829712.5900000008</v>
      </c>
      <c r="J174" s="7">
        <v>0</v>
      </c>
      <c r="K174" s="14">
        <f t="shared" si="21"/>
        <v>8729.3038753246765</v>
      </c>
      <c r="L174" s="1">
        <v>949.3</v>
      </c>
      <c r="M174" s="7">
        <v>9108633.5299999993</v>
      </c>
      <c r="N174" s="32">
        <v>-1162571.0931766757</v>
      </c>
      <c r="O174" s="7">
        <f t="shared" si="22"/>
        <v>7946062.4368233234</v>
      </c>
      <c r="P174" s="7">
        <v>5058408.5</v>
      </c>
      <c r="Q174" s="7">
        <v>186649.76</v>
      </c>
      <c r="R174" s="7">
        <f t="shared" si="23"/>
        <v>2701004.1768233236</v>
      </c>
      <c r="S174" s="7">
        <v>0</v>
      </c>
      <c r="T174" s="14">
        <f t="shared" si="24"/>
        <v>8370.4439448260018</v>
      </c>
      <c r="U174" s="1">
        <f t="shared" si="26"/>
        <v>-13.200000000000045</v>
      </c>
      <c r="V174" s="7">
        <f t="shared" si="26"/>
        <v>71919.139999998733</v>
      </c>
      <c r="W174" s="7">
        <f t="shared" si="26"/>
        <v>-527811.68317667569</v>
      </c>
      <c r="X174" s="7">
        <f t="shared" si="25"/>
        <v>-455892.54317667708</v>
      </c>
      <c r="Y174" s="7">
        <f t="shared" si="25"/>
        <v>1708280.48</v>
      </c>
      <c r="Z174" s="7">
        <f t="shared" si="25"/>
        <v>-35464.609999999986</v>
      </c>
      <c r="AA174" s="7">
        <f t="shared" si="25"/>
        <v>-2128708.4131766772</v>
      </c>
      <c r="AB174" s="7">
        <f t="shared" si="25"/>
        <v>0</v>
      </c>
      <c r="AC174" s="14">
        <f t="shared" si="25"/>
        <v>-358.85993049867466</v>
      </c>
    </row>
    <row r="175" spans="1:29" x14ac:dyDescent="0.35">
      <c r="A175" s="7" t="s">
        <v>217</v>
      </c>
      <c r="B175" s="7" t="s">
        <v>226</v>
      </c>
      <c r="C175" s="1">
        <v>179</v>
      </c>
      <c r="D175" s="7">
        <v>2729145.28</v>
      </c>
      <c r="E175" s="32">
        <v>-191701.38</v>
      </c>
      <c r="F175" s="7">
        <f t="shared" si="19"/>
        <v>2537443.9</v>
      </c>
      <c r="G175" s="7">
        <v>1274099.17</v>
      </c>
      <c r="H175" s="7">
        <v>79321.429999999993</v>
      </c>
      <c r="I175" s="7">
        <f t="shared" si="20"/>
        <v>1184023.3</v>
      </c>
      <c r="J175" s="7">
        <v>0</v>
      </c>
      <c r="K175" s="14">
        <f t="shared" si="21"/>
        <v>14175.664245810056</v>
      </c>
      <c r="L175" s="1">
        <v>173.8</v>
      </c>
      <c r="M175" s="7">
        <v>2711352.46</v>
      </c>
      <c r="N175" s="32">
        <v>-346060.68879900029</v>
      </c>
      <c r="O175" s="7">
        <f t="shared" si="22"/>
        <v>2365291.7712009996</v>
      </c>
      <c r="P175" s="7">
        <v>1652931.4414499998</v>
      </c>
      <c r="Q175" s="7">
        <v>72969.710000000006</v>
      </c>
      <c r="R175" s="7">
        <f t="shared" si="23"/>
        <v>639390.61975099985</v>
      </c>
      <c r="S175" s="7">
        <v>0</v>
      </c>
      <c r="T175" s="14">
        <f t="shared" si="24"/>
        <v>13609.273712318754</v>
      </c>
      <c r="U175" s="1">
        <f t="shared" si="26"/>
        <v>-5.1999999999999886</v>
      </c>
      <c r="V175" s="7">
        <f t="shared" si="26"/>
        <v>-17792.819999999832</v>
      </c>
      <c r="W175" s="7">
        <f t="shared" si="26"/>
        <v>-154359.30879900028</v>
      </c>
      <c r="X175" s="7">
        <f t="shared" si="25"/>
        <v>-172152.12879900029</v>
      </c>
      <c r="Y175" s="7">
        <f t="shared" si="25"/>
        <v>378832.27144999988</v>
      </c>
      <c r="Z175" s="7">
        <f t="shared" si="25"/>
        <v>-6351.7199999999866</v>
      </c>
      <c r="AA175" s="7">
        <f t="shared" si="25"/>
        <v>-544632.6802490002</v>
      </c>
      <c r="AB175" s="7">
        <f t="shared" si="25"/>
        <v>0</v>
      </c>
      <c r="AC175" s="14">
        <f t="shared" si="25"/>
        <v>-566.39053349130154</v>
      </c>
    </row>
    <row r="176" spans="1:29" x14ac:dyDescent="0.35">
      <c r="A176" s="7" t="s">
        <v>217</v>
      </c>
      <c r="B176" s="7" t="s">
        <v>227</v>
      </c>
      <c r="C176" s="1">
        <v>216</v>
      </c>
      <c r="D176" s="7">
        <v>3029374.36</v>
      </c>
      <c r="E176" s="32">
        <v>-26.68</v>
      </c>
      <c r="F176" s="7">
        <f t="shared" si="19"/>
        <v>3029347.6799999997</v>
      </c>
      <c r="G176" s="7">
        <v>2905435.99</v>
      </c>
      <c r="H176" s="7">
        <v>123911.69</v>
      </c>
      <c r="I176" s="7">
        <f t="shared" si="20"/>
        <v>-5.2386894822120667E-10</v>
      </c>
      <c r="J176" s="7">
        <v>724.9</v>
      </c>
      <c r="K176" s="14">
        <f t="shared" si="21"/>
        <v>14024.757777777777</v>
      </c>
      <c r="L176" s="1">
        <v>210.5</v>
      </c>
      <c r="M176" s="7">
        <v>3048835.89</v>
      </c>
      <c r="N176" s="32">
        <v>-389135.04005617666</v>
      </c>
      <c r="O176" s="7">
        <f t="shared" si="22"/>
        <v>2659700.8499438236</v>
      </c>
      <c r="P176" s="7">
        <v>1450441.4800399998</v>
      </c>
      <c r="Q176" s="7">
        <v>145128.74</v>
      </c>
      <c r="R176" s="7">
        <f t="shared" si="23"/>
        <v>1064130.6299038238</v>
      </c>
      <c r="S176" s="7">
        <v>0</v>
      </c>
      <c r="T176" s="14">
        <f t="shared" si="24"/>
        <v>12635.158432037168</v>
      </c>
      <c r="U176" s="1">
        <f t="shared" si="26"/>
        <v>-5.5</v>
      </c>
      <c r="V176" s="7">
        <f t="shared" si="26"/>
        <v>19461.530000000261</v>
      </c>
      <c r="W176" s="7">
        <f t="shared" si="26"/>
        <v>-389108.36005617667</v>
      </c>
      <c r="X176" s="7">
        <f t="shared" si="25"/>
        <v>-369646.83005617606</v>
      </c>
      <c r="Y176" s="7">
        <f t="shared" si="25"/>
        <v>-1454994.5099600004</v>
      </c>
      <c r="Z176" s="7">
        <f t="shared" si="25"/>
        <v>21217.049999999988</v>
      </c>
      <c r="AA176" s="7">
        <f t="shared" si="25"/>
        <v>1064130.6299038243</v>
      </c>
      <c r="AB176" s="7">
        <f t="shared" si="25"/>
        <v>-724.9</v>
      </c>
      <c r="AC176" s="14">
        <f t="shared" si="25"/>
        <v>-1389.5993457406094</v>
      </c>
    </row>
    <row r="177" spans="1:32" x14ac:dyDescent="0.35">
      <c r="A177" s="7" t="s">
        <v>217</v>
      </c>
      <c r="B177" s="7" t="s">
        <v>228</v>
      </c>
      <c r="C177" s="1">
        <v>78.2</v>
      </c>
      <c r="D177" s="7">
        <v>1441530.55</v>
      </c>
      <c r="E177" s="32">
        <v>-236.97</v>
      </c>
      <c r="F177" s="7">
        <f t="shared" si="19"/>
        <v>1441293.58</v>
      </c>
      <c r="G177" s="7">
        <v>1348727.45</v>
      </c>
      <c r="H177" s="7">
        <v>92566.13</v>
      </c>
      <c r="I177" s="7">
        <f t="shared" si="20"/>
        <v>1.1641532182693481E-10</v>
      </c>
      <c r="J177" s="7">
        <v>536.95000000000005</v>
      </c>
      <c r="K177" s="14">
        <f t="shared" si="21"/>
        <v>18430.8641943734</v>
      </c>
      <c r="L177" s="1">
        <v>72.2</v>
      </c>
      <c r="M177" s="7">
        <v>1372966.5</v>
      </c>
      <c r="N177" s="32">
        <v>-259</v>
      </c>
      <c r="O177" s="7">
        <f t="shared" si="22"/>
        <v>1372707.5</v>
      </c>
      <c r="P177" s="7">
        <v>1221640.1737199998</v>
      </c>
      <c r="Q177" s="7">
        <v>151067.32999999999</v>
      </c>
      <c r="R177" s="7">
        <f t="shared" si="23"/>
        <v>-3.7199998332653195E-3</v>
      </c>
      <c r="S177" s="7">
        <v>332.05508490667853</v>
      </c>
      <c r="T177" s="14">
        <f t="shared" si="24"/>
        <v>19012.569252077563</v>
      </c>
      <c r="U177" s="1">
        <f t="shared" si="26"/>
        <v>-6</v>
      </c>
      <c r="V177" s="7">
        <f t="shared" si="26"/>
        <v>-68564.050000000047</v>
      </c>
      <c r="W177" s="7">
        <f t="shared" si="26"/>
        <v>-22.03</v>
      </c>
      <c r="X177" s="7">
        <f t="shared" si="25"/>
        <v>-68586.080000000075</v>
      </c>
      <c r="Y177" s="7">
        <f t="shared" si="25"/>
        <v>-127087.27628000011</v>
      </c>
      <c r="Z177" s="7">
        <f t="shared" si="25"/>
        <v>58501.199999999983</v>
      </c>
      <c r="AA177" s="7">
        <f t="shared" si="25"/>
        <v>-3.7199999496806413E-3</v>
      </c>
      <c r="AB177" s="7">
        <f t="shared" si="25"/>
        <v>-204.89491509332152</v>
      </c>
      <c r="AC177" s="14">
        <f t="shared" si="25"/>
        <v>581.70505770416275</v>
      </c>
    </row>
    <row r="178" spans="1:32" x14ac:dyDescent="0.35">
      <c r="A178" s="7" t="s">
        <v>229</v>
      </c>
      <c r="B178" s="7" t="s">
        <v>230</v>
      </c>
      <c r="C178" s="1">
        <v>864</v>
      </c>
      <c r="D178" s="7">
        <v>8662097.9399999995</v>
      </c>
      <c r="E178" s="32">
        <v>-608445.5</v>
      </c>
      <c r="F178" s="7">
        <f t="shared" si="19"/>
        <v>8053652.4399999995</v>
      </c>
      <c r="G178" s="7">
        <v>2038783.13</v>
      </c>
      <c r="H178" s="7">
        <v>227528.36</v>
      </c>
      <c r="I178" s="7">
        <f t="shared" si="20"/>
        <v>5787340.9499999993</v>
      </c>
      <c r="J178" s="7">
        <v>0</v>
      </c>
      <c r="K178" s="14">
        <f t="shared" si="21"/>
        <v>9321.35699074074</v>
      </c>
      <c r="L178" s="1">
        <v>864</v>
      </c>
      <c r="M178" s="7">
        <v>8853755.3200000003</v>
      </c>
      <c r="N178" s="32">
        <v>-1130039.9744034065</v>
      </c>
      <c r="O178" s="7">
        <f t="shared" si="22"/>
        <v>7723715.3455965938</v>
      </c>
      <c r="P178" s="7">
        <v>2090277.3639</v>
      </c>
      <c r="Q178" s="7">
        <v>212561.91</v>
      </c>
      <c r="R178" s="7">
        <f t="shared" si="23"/>
        <v>5420876.0716965934</v>
      </c>
      <c r="S178" s="7">
        <v>0</v>
      </c>
      <c r="T178" s="14">
        <f t="shared" si="24"/>
        <v>8939.4853536997616</v>
      </c>
      <c r="U178" s="1">
        <f t="shared" si="26"/>
        <v>0</v>
      </c>
      <c r="V178" s="7">
        <f t="shared" si="26"/>
        <v>191657.38000000082</v>
      </c>
      <c r="W178" s="7">
        <f t="shared" si="26"/>
        <v>-521594.47440340649</v>
      </c>
      <c r="X178" s="7">
        <f t="shared" si="25"/>
        <v>-329937.09440340567</v>
      </c>
      <c r="Y178" s="7">
        <f t="shared" si="25"/>
        <v>51494.233900000108</v>
      </c>
      <c r="Z178" s="7">
        <f t="shared" si="25"/>
        <v>-14966.449999999983</v>
      </c>
      <c r="AA178" s="7">
        <f t="shared" si="25"/>
        <v>-366464.87830340583</v>
      </c>
      <c r="AB178" s="7">
        <f t="shared" si="25"/>
        <v>0</v>
      </c>
      <c r="AC178" s="14">
        <f t="shared" si="25"/>
        <v>-381.87163704097838</v>
      </c>
    </row>
    <row r="179" spans="1:32" x14ac:dyDescent="0.35">
      <c r="A179" s="7" t="s">
        <v>229</v>
      </c>
      <c r="B179" s="7" t="s">
        <v>231</v>
      </c>
      <c r="C179" s="1">
        <v>733.5</v>
      </c>
      <c r="D179" s="7">
        <v>7070633.6699999999</v>
      </c>
      <c r="E179" s="32">
        <v>-496657.42</v>
      </c>
      <c r="F179" s="7">
        <f t="shared" si="19"/>
        <v>6573976.25</v>
      </c>
      <c r="G179" s="7">
        <v>1513729.62</v>
      </c>
      <c r="H179" s="7">
        <v>141310.32</v>
      </c>
      <c r="I179" s="7">
        <f t="shared" si="20"/>
        <v>4918936.3099999996</v>
      </c>
      <c r="J179" s="7">
        <v>0</v>
      </c>
      <c r="K179" s="14">
        <f t="shared" si="21"/>
        <v>8962.4761417859572</v>
      </c>
      <c r="L179" s="1">
        <v>720.5</v>
      </c>
      <c r="M179" s="7">
        <v>7092069.8600000003</v>
      </c>
      <c r="N179" s="32">
        <v>-905189.0585859979</v>
      </c>
      <c r="O179" s="7">
        <f t="shared" si="22"/>
        <v>6186880.8014140027</v>
      </c>
      <c r="P179" s="7">
        <v>1590630.6216</v>
      </c>
      <c r="Q179" s="7">
        <v>169216.66</v>
      </c>
      <c r="R179" s="7">
        <f t="shared" si="23"/>
        <v>4427033.5198140023</v>
      </c>
      <c r="S179" s="7">
        <v>0</v>
      </c>
      <c r="T179" s="14">
        <f t="shared" si="24"/>
        <v>8586.9268583122866</v>
      </c>
      <c r="U179" s="1">
        <f t="shared" si="26"/>
        <v>-13</v>
      </c>
      <c r="V179" s="7">
        <f t="shared" si="26"/>
        <v>21436.19000000041</v>
      </c>
      <c r="W179" s="7">
        <f t="shared" si="26"/>
        <v>-408531.63858599792</v>
      </c>
      <c r="X179" s="7">
        <f t="shared" si="25"/>
        <v>-387095.44858599734</v>
      </c>
      <c r="Y179" s="7">
        <f t="shared" si="25"/>
        <v>76901.001599999843</v>
      </c>
      <c r="Z179" s="7">
        <f t="shared" si="25"/>
        <v>27906.339999999997</v>
      </c>
      <c r="AA179" s="7">
        <f t="shared" si="25"/>
        <v>-491902.79018599726</v>
      </c>
      <c r="AB179" s="7">
        <f t="shared" si="25"/>
        <v>0</v>
      </c>
      <c r="AC179" s="14">
        <f t="shared" si="25"/>
        <v>-375.54928347367058</v>
      </c>
    </row>
    <row r="180" spans="1:32" x14ac:dyDescent="0.35">
      <c r="A180" s="7" t="s">
        <v>229</v>
      </c>
      <c r="B180" s="7" t="s">
        <v>232</v>
      </c>
      <c r="C180" s="1">
        <v>200.9</v>
      </c>
      <c r="D180" s="7">
        <v>2959326.85</v>
      </c>
      <c r="E180" s="32">
        <v>-207869.86</v>
      </c>
      <c r="F180" s="7">
        <f t="shared" si="19"/>
        <v>2751456.99</v>
      </c>
      <c r="G180" s="7">
        <v>392690.79</v>
      </c>
      <c r="H180" s="7">
        <v>44463.16</v>
      </c>
      <c r="I180" s="7">
        <f t="shared" si="20"/>
        <v>2314303.04</v>
      </c>
      <c r="J180" s="7">
        <v>0</v>
      </c>
      <c r="K180" s="14">
        <f t="shared" si="21"/>
        <v>13695.654504728722</v>
      </c>
      <c r="L180" s="1">
        <v>197.5</v>
      </c>
      <c r="M180" s="7">
        <v>3002541.18</v>
      </c>
      <c r="N180" s="32">
        <v>-383226.26225369575</v>
      </c>
      <c r="O180" s="7">
        <f t="shared" si="22"/>
        <v>2619314.9177463045</v>
      </c>
      <c r="P180" s="7">
        <v>404070.45305399998</v>
      </c>
      <c r="Q180" s="7">
        <v>44772.46</v>
      </c>
      <c r="R180" s="7">
        <f t="shared" si="23"/>
        <v>2170472.0046923044</v>
      </c>
      <c r="S180" s="7">
        <v>0</v>
      </c>
      <c r="T180" s="14">
        <f t="shared" si="24"/>
        <v>13262.35401390534</v>
      </c>
      <c r="U180" s="1">
        <f t="shared" si="26"/>
        <v>-3.4000000000000057</v>
      </c>
      <c r="V180" s="7">
        <f t="shared" si="26"/>
        <v>43214.330000000075</v>
      </c>
      <c r="W180" s="7">
        <f t="shared" si="26"/>
        <v>-175356.40225369576</v>
      </c>
      <c r="X180" s="7">
        <f t="shared" si="25"/>
        <v>-132142.07225369569</v>
      </c>
      <c r="Y180" s="7">
        <f t="shared" si="25"/>
        <v>11379.663054000004</v>
      </c>
      <c r="Z180" s="7">
        <f t="shared" si="25"/>
        <v>309.29999999999563</v>
      </c>
      <c r="AA180" s="7">
        <f t="shared" si="25"/>
        <v>-143831.03530769562</v>
      </c>
      <c r="AB180" s="7">
        <f t="shared" si="25"/>
        <v>0</v>
      </c>
      <c r="AC180" s="14">
        <f t="shared" si="25"/>
        <v>-433.30049082338155</v>
      </c>
    </row>
    <row r="181" spans="1:32" x14ac:dyDescent="0.35">
      <c r="A181" s="7" t="s">
        <v>229</v>
      </c>
      <c r="B181" s="7" t="s">
        <v>233</v>
      </c>
      <c r="C181" s="1">
        <v>62.1</v>
      </c>
      <c r="D181" s="7">
        <v>1216684.94</v>
      </c>
      <c r="E181" s="32">
        <v>-85462.720000000001</v>
      </c>
      <c r="F181" s="7">
        <f t="shared" si="19"/>
        <v>1131222.22</v>
      </c>
      <c r="G181" s="7">
        <v>349648.6</v>
      </c>
      <c r="H181" s="7">
        <v>43801.72</v>
      </c>
      <c r="I181" s="7">
        <f t="shared" si="20"/>
        <v>737771.9</v>
      </c>
      <c r="J181" s="7">
        <v>0</v>
      </c>
      <c r="K181" s="14">
        <f t="shared" si="21"/>
        <v>18216.138808373591</v>
      </c>
      <c r="L181" s="1">
        <v>60.5</v>
      </c>
      <c r="M181" s="7">
        <v>1220576.27</v>
      </c>
      <c r="N181" s="32">
        <v>-155786.99964663191</v>
      </c>
      <c r="O181" s="7">
        <f t="shared" si="22"/>
        <v>1064789.270353368</v>
      </c>
      <c r="P181" s="7">
        <v>359010.47265000001</v>
      </c>
      <c r="Q181" s="7">
        <v>41701.39</v>
      </c>
      <c r="R181" s="7">
        <f t="shared" si="23"/>
        <v>664077.40770336799</v>
      </c>
      <c r="S181" s="7">
        <v>0</v>
      </c>
      <c r="T181" s="14">
        <f t="shared" si="24"/>
        <v>17599.822650468894</v>
      </c>
      <c r="U181" s="1">
        <f t="shared" si="26"/>
        <v>-1.6000000000000014</v>
      </c>
      <c r="V181" s="7">
        <f t="shared" si="26"/>
        <v>3891.3300000000745</v>
      </c>
      <c r="W181" s="7">
        <f t="shared" si="26"/>
        <v>-70324.279646631912</v>
      </c>
      <c r="X181" s="7">
        <f t="shared" si="25"/>
        <v>-66432.949646631954</v>
      </c>
      <c r="Y181" s="7">
        <f t="shared" si="25"/>
        <v>9361.8726500000339</v>
      </c>
      <c r="Z181" s="7">
        <f t="shared" si="25"/>
        <v>-2100.3300000000017</v>
      </c>
      <c r="AA181" s="7">
        <f t="shared" si="25"/>
        <v>-73694.49229663203</v>
      </c>
      <c r="AB181" s="7">
        <f t="shared" si="25"/>
        <v>0</v>
      </c>
      <c r="AC181" s="14">
        <f t="shared" si="25"/>
        <v>-616.31615790469732</v>
      </c>
    </row>
    <row r="182" spans="1:32" x14ac:dyDescent="0.35">
      <c r="K182" s="14"/>
      <c r="T182" s="14"/>
      <c r="AC182" s="14"/>
    </row>
    <row r="183" spans="1:32" x14ac:dyDescent="0.35">
      <c r="A183" s="12"/>
      <c r="B183" s="12" t="s">
        <v>234</v>
      </c>
      <c r="C183" s="4">
        <f>SUM(C4:C182)</f>
        <v>896000.7000000003</v>
      </c>
      <c r="D183" s="12">
        <f>SUM(D4:D182)</f>
        <v>8178375721.8300037</v>
      </c>
      <c r="E183" s="12">
        <f>SUM(E4:E182)</f>
        <v>-572396893.99999976</v>
      </c>
      <c r="F183" s="12">
        <f>ROUND(SUM(F4:F182),0)</f>
        <v>7605978828</v>
      </c>
      <c r="G183" s="12">
        <f>ROUND(SUM(G4:G182),0)</f>
        <v>2776034751</v>
      </c>
      <c r="H183" s="12">
        <f>ROUND(SUM(H4:H182),0)</f>
        <v>201141855</v>
      </c>
      <c r="I183" s="12">
        <f>ROUND(SUM(I4:I182),0)</f>
        <v>4628802222</v>
      </c>
      <c r="J183" s="12">
        <f>SUM(J4:J182)</f>
        <v>714261.86</v>
      </c>
      <c r="K183" s="16">
        <f>F183/C183</f>
        <v>8488.8090243679471</v>
      </c>
      <c r="L183" s="4">
        <f t="shared" ref="L183:S183" si="27">SUM(L4:L182)</f>
        <v>891062.90000000107</v>
      </c>
      <c r="M183" s="12">
        <f t="shared" si="27"/>
        <v>8290414031.5799999</v>
      </c>
      <c r="N183" s="12">
        <f t="shared" si="27"/>
        <v>-1052070512.9999985</v>
      </c>
      <c r="O183" s="12">
        <f t="shared" si="27"/>
        <v>7238343518.5800037</v>
      </c>
      <c r="P183" s="12">
        <f t="shared" si="27"/>
        <v>2809928968.2241793</v>
      </c>
      <c r="Q183" s="12">
        <f t="shared" si="27"/>
        <v>203716534.11000001</v>
      </c>
      <c r="R183" s="12">
        <f t="shared" si="27"/>
        <v>4224698016.2458243</v>
      </c>
      <c r="S183" s="12">
        <f t="shared" si="27"/>
        <v>1544407.3656627906</v>
      </c>
      <c r="T183" s="16">
        <f>O183/L183</f>
        <v>8123.2688720178958</v>
      </c>
      <c r="U183" s="4">
        <f t="shared" ref="U183:AB183" si="28">SUM(U4:U182)</f>
        <v>-4937.7999999999811</v>
      </c>
      <c r="V183" s="12">
        <f t="shared" si="28"/>
        <v>112038309.75000006</v>
      </c>
      <c r="W183" s="12">
        <f t="shared" si="28"/>
        <v>-479673618.99999815</v>
      </c>
      <c r="X183" s="12">
        <f t="shared" si="28"/>
        <v>-367635309.24999815</v>
      </c>
      <c r="Y183" s="12">
        <f t="shared" si="28"/>
        <v>33894217.494180031</v>
      </c>
      <c r="Z183" s="12">
        <f t="shared" si="28"/>
        <v>2574678.7499999949</v>
      </c>
      <c r="AA183" s="12">
        <f t="shared" si="28"/>
        <v>-404104205.49417794</v>
      </c>
      <c r="AB183" s="12">
        <f t="shared" si="28"/>
        <v>830145.50566279038</v>
      </c>
      <c r="AC183" s="16">
        <f>T183-K183</f>
        <v>-365.54015235005136</v>
      </c>
    </row>
    <row r="184" spans="1:32" x14ac:dyDescent="0.3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35">
      <c r="D185" s="33" t="s">
        <v>239</v>
      </c>
      <c r="E185" s="34"/>
      <c r="F185" s="21">
        <f>SUM(F4:F181)</f>
        <v>7605978827.8300009</v>
      </c>
      <c r="AD185" s="13"/>
      <c r="AE185" s="13"/>
      <c r="AF185" s="13"/>
    </row>
    <row r="186" spans="1:32" x14ac:dyDescent="0.35">
      <c r="O186" s="15"/>
    </row>
    <row r="187" spans="1:32" ht="17.25" customHeight="1" x14ac:dyDescent="0.35">
      <c r="AD187" s="13"/>
      <c r="AE187" s="13"/>
      <c r="AF187" s="13"/>
    </row>
    <row r="188" spans="1:32" x14ac:dyDescent="0.3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FY2019-20 Total Program Funding with Supplental AND
FY2020-21 Proposed HB20-1418 Supplemental as of January 15, 2021&amp;"-,Bold"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2020-21 HB20-1260 to Supp Req</vt:lpstr>
      <vt:lpstr>'2020-21 HB20-1260 to Supp Req'!Print_Area</vt:lpstr>
      <vt:lpstr>'2020-21 HB20-1260 to Supp Req'!Print_Titles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2021-01-20T04:26:56Z</cp:lastPrinted>
  <dcterms:created xsi:type="dcterms:W3CDTF">2012-04-09T19:03:04Z</dcterms:created>
  <dcterms:modified xsi:type="dcterms:W3CDTF">2021-01-20T16:18:51Z</dcterms:modified>
</cp:coreProperties>
</file>