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B0185F9-CABE-40E5-90F6-5F189ACB7649}" xr6:coauthVersionLast="47" xr6:coauthVersionMax="47" xr10:uidLastSave="{00000000-0000-0000-0000-000000000000}"/>
  <bookViews>
    <workbookView xWindow="-120" yWindow="-120" windowWidth="29040" windowHeight="17640" tabRatio="718" activeTab="5" xr2:uid="{00000000-000D-0000-FFFF-FFFF00000000}"/>
  </bookViews>
  <sheets>
    <sheet name="Schedule" sheetId="11" r:id="rId1"/>
    <sheet name="Yearly Mileage" sheetId="2" r:id="rId2"/>
    <sheet name="Split Calendar" sheetId="5" r:id="rId3"/>
    <sheet name="Count Day Scheduled Routes" sheetId="3" r:id="rId4"/>
    <sheet name="Count Day Parent Mileage" sheetId="16" r:id="rId5"/>
    <sheet name="Support Costs" sheetId="17" r:id="rId6"/>
  </sheets>
  <definedNames>
    <definedName name="_xlnm._FilterDatabase" localSheetId="4" hidden="1">'Count Day Parent Mileage'!$A$12:$Q$12</definedName>
    <definedName name="_xlnm._FilterDatabase" localSheetId="3" hidden="1">'Count Day Scheduled Routes'!$A$11:$P$11</definedName>
    <definedName name="_xlnm._FilterDatabase" localSheetId="1" hidden="1">'Yearly Mileage'!$A$12:$P$12</definedName>
    <definedName name="_xlnm.Print_Area" localSheetId="3">'Count Day Scheduled Routes'!#REF!</definedName>
    <definedName name="_xlnm.Print_Area" localSheetId="0">Schedule!$D:$E</definedName>
    <definedName name="_xlnm.Print_Area" localSheetId="1">'Yearly Mileage'!$A$2:$M$74</definedName>
    <definedName name="_xlnm.Print_Titles" localSheetId="0">Schedule!$4:$14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1" l="1"/>
  <c r="M74" i="2"/>
  <c r="K74" i="2"/>
  <c r="J74" i="2"/>
  <c r="I74" i="2"/>
  <c r="H74" i="2"/>
  <c r="G74" i="2"/>
  <c r="F74" i="2"/>
  <c r="C11" i="5"/>
  <c r="N12" i="3"/>
  <c r="N13" i="3"/>
  <c r="F35" i="5"/>
  <c r="D12" i="3"/>
  <c r="E11" i="5"/>
  <c r="F11" i="5"/>
  <c r="G11" i="5"/>
  <c r="H11" i="5"/>
  <c r="I11" i="5"/>
  <c r="D41" i="3"/>
  <c r="H41" i="3"/>
  <c r="L41" i="3"/>
  <c r="D42" i="3"/>
  <c r="H42" i="3"/>
  <c r="L42" i="3"/>
  <c r="D43" i="3"/>
  <c r="H43" i="3"/>
  <c r="L43" i="3"/>
  <c r="D44" i="3"/>
  <c r="H44" i="3"/>
  <c r="L44" i="3"/>
  <c r="D45" i="3"/>
  <c r="H45" i="3"/>
  <c r="L45" i="3"/>
  <c r="D46" i="3"/>
  <c r="H46" i="3"/>
  <c r="L46" i="3"/>
  <c r="D47" i="3"/>
  <c r="H47" i="3"/>
  <c r="L47" i="3"/>
  <c r="D48" i="3"/>
  <c r="H48" i="3"/>
  <c r="L48" i="3"/>
  <c r="D49" i="3"/>
  <c r="H49" i="3"/>
  <c r="L49" i="3"/>
  <c r="D50" i="3"/>
  <c r="H50" i="3"/>
  <c r="L50" i="3"/>
  <c r="D51" i="3"/>
  <c r="H51" i="3"/>
  <c r="L51" i="3"/>
  <c r="D52" i="3"/>
  <c r="H52" i="3"/>
  <c r="L52" i="3"/>
  <c r="D53" i="3"/>
  <c r="H53" i="3"/>
  <c r="L53" i="3"/>
  <c r="D54" i="3"/>
  <c r="H54" i="3"/>
  <c r="L54" i="3"/>
  <c r="D55" i="3"/>
  <c r="H55" i="3"/>
  <c r="L55" i="3"/>
  <c r="D56" i="3"/>
  <c r="H56" i="3"/>
  <c r="L56" i="3"/>
  <c r="D57" i="3"/>
  <c r="H57" i="3"/>
  <c r="L57" i="3"/>
  <c r="D58" i="3"/>
  <c r="H58" i="3"/>
  <c r="L58" i="3"/>
  <c r="D59" i="3"/>
  <c r="H59" i="3"/>
  <c r="L59" i="3"/>
  <c r="D60" i="3"/>
  <c r="H60" i="3"/>
  <c r="L60" i="3"/>
  <c r="D61" i="3"/>
  <c r="H61" i="3"/>
  <c r="L61" i="3"/>
  <c r="D62" i="3"/>
  <c r="H62" i="3"/>
  <c r="L62" i="3"/>
  <c r="D63" i="3"/>
  <c r="H63" i="3"/>
  <c r="L63" i="3"/>
  <c r="D64" i="3"/>
  <c r="H64" i="3"/>
  <c r="L64" i="3"/>
  <c r="D65" i="3"/>
  <c r="H65" i="3"/>
  <c r="L65" i="3"/>
  <c r="D66" i="3"/>
  <c r="H66" i="3"/>
  <c r="L66" i="3"/>
  <c r="D67" i="3"/>
  <c r="H67" i="3"/>
  <c r="L67" i="3"/>
  <c r="D68" i="3"/>
  <c r="H68" i="3"/>
  <c r="L68" i="3"/>
  <c r="D69" i="3"/>
  <c r="H69" i="3"/>
  <c r="L69" i="3"/>
  <c r="D70" i="3"/>
  <c r="H70" i="3"/>
  <c r="L70" i="3"/>
  <c r="D71" i="3"/>
  <c r="H71" i="3"/>
  <c r="L71" i="3"/>
  <c r="D72" i="3"/>
  <c r="H72" i="3"/>
  <c r="L72" i="3"/>
  <c r="D73" i="3"/>
  <c r="H73" i="3"/>
  <c r="L73" i="3"/>
  <c r="D74" i="3"/>
  <c r="H74" i="3"/>
  <c r="L74" i="3"/>
  <c r="D75" i="3"/>
  <c r="H75" i="3"/>
  <c r="L75" i="3"/>
  <c r="D76" i="3"/>
  <c r="H76" i="3"/>
  <c r="L76" i="3"/>
  <c r="D77" i="3"/>
  <c r="H77" i="3"/>
  <c r="L77" i="3"/>
  <c r="D78" i="3"/>
  <c r="H78" i="3"/>
  <c r="L78" i="3"/>
  <c r="D79" i="3"/>
  <c r="H79" i="3"/>
  <c r="L79" i="3"/>
  <c r="D80" i="3"/>
  <c r="H80" i="3"/>
  <c r="L80" i="3"/>
  <c r="D81" i="3"/>
  <c r="H81" i="3"/>
  <c r="L81" i="3"/>
  <c r="D82" i="3"/>
  <c r="H82" i="3"/>
  <c r="L82" i="3"/>
  <c r="D83" i="3"/>
  <c r="H83" i="3"/>
  <c r="L83" i="3"/>
  <c r="D84" i="3"/>
  <c r="H84" i="3"/>
  <c r="L84" i="3"/>
  <c r="D85" i="3"/>
  <c r="H85" i="3"/>
  <c r="L85" i="3"/>
  <c r="D86" i="3"/>
  <c r="H86" i="3"/>
  <c r="L86" i="3"/>
  <c r="D87" i="3"/>
  <c r="H87" i="3"/>
  <c r="L87" i="3"/>
  <c r="D88" i="3"/>
  <c r="H88" i="3"/>
  <c r="L88" i="3"/>
  <c r="D89" i="3"/>
  <c r="H89" i="3"/>
  <c r="L89" i="3"/>
  <c r="D90" i="3"/>
  <c r="H90" i="3"/>
  <c r="L90" i="3"/>
  <c r="D91" i="3"/>
  <c r="H91" i="3"/>
  <c r="L91" i="3"/>
  <c r="D92" i="3"/>
  <c r="H92" i="3"/>
  <c r="L92" i="3"/>
  <c r="D93" i="3"/>
  <c r="H93" i="3"/>
  <c r="L93" i="3"/>
  <c r="D94" i="3"/>
  <c r="H94" i="3"/>
  <c r="L94" i="3"/>
  <c r="D95" i="3"/>
  <c r="H95" i="3"/>
  <c r="L95" i="3"/>
  <c r="D96" i="3"/>
  <c r="H96" i="3"/>
  <c r="L96" i="3"/>
  <c r="D97" i="3"/>
  <c r="H97" i="3"/>
  <c r="L97" i="3"/>
  <c r="D98" i="3"/>
  <c r="H98" i="3"/>
  <c r="L98" i="3"/>
  <c r="D99" i="3"/>
  <c r="H99" i="3"/>
  <c r="L99" i="3"/>
  <c r="D100" i="3"/>
  <c r="H100" i="3"/>
  <c r="L100" i="3"/>
  <c r="I10" i="5"/>
  <c r="H10" i="5"/>
  <c r="G10" i="5"/>
  <c r="F10" i="5"/>
  <c r="E10" i="5"/>
  <c r="D10" i="5"/>
  <c r="C10" i="5"/>
  <c r="N76" i="3" l="1"/>
  <c r="N54" i="3"/>
  <c r="N86" i="3"/>
  <c r="N60" i="3"/>
  <c r="N82" i="3"/>
  <c r="N58" i="3"/>
  <c r="N92" i="3"/>
  <c r="N66" i="3"/>
  <c r="N78" i="3"/>
  <c r="N73" i="3"/>
  <c r="N88" i="3"/>
  <c r="N70" i="3"/>
  <c r="N62" i="3"/>
  <c r="N94" i="3"/>
  <c r="N98" i="3"/>
  <c r="N72" i="3"/>
  <c r="N56" i="3"/>
  <c r="N51" i="3"/>
  <c r="N100" i="3"/>
  <c r="N80" i="3"/>
  <c r="N68" i="3"/>
  <c r="N50" i="3"/>
  <c r="N42" i="3"/>
  <c r="N89" i="3"/>
  <c r="N47" i="3"/>
  <c r="N57" i="3"/>
  <c r="N52" i="3"/>
  <c r="N96" i="3"/>
  <c r="N64" i="3"/>
  <c r="N74" i="3"/>
  <c r="N44" i="3"/>
  <c r="N84" i="3"/>
  <c r="N90" i="3"/>
  <c r="N79" i="3"/>
  <c r="N97" i="3"/>
  <c r="N48" i="3"/>
  <c r="N43" i="3"/>
  <c r="N99" i="3"/>
  <c r="N83" i="3"/>
  <c r="N67" i="3"/>
  <c r="N91" i="3"/>
  <c r="N95" i="3"/>
  <c r="N65" i="3"/>
  <c r="N85" i="3"/>
  <c r="N69" i="3"/>
  <c r="N53" i="3"/>
  <c r="N45" i="3"/>
  <c r="N81" i="3"/>
  <c r="N87" i="3"/>
  <c r="N71" i="3"/>
  <c r="N55" i="3"/>
  <c r="N59" i="3"/>
  <c r="N75" i="3"/>
  <c r="N93" i="3"/>
  <c r="N77" i="3"/>
  <c r="N61" i="3"/>
  <c r="N49" i="3"/>
  <c r="N46" i="3"/>
  <c r="N41" i="3"/>
  <c r="N63" i="3"/>
  <c r="B2" i="17"/>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B2" i="16"/>
  <c r="L52" i="5"/>
  <c r="I12" i="5" s="1"/>
  <c r="I52" i="5"/>
  <c r="H12" i="5" s="1"/>
  <c r="F52" i="5"/>
  <c r="G12" i="5" s="1"/>
  <c r="C52" i="5"/>
  <c r="F12" i="5" s="1"/>
  <c r="L35" i="5"/>
  <c r="E12" i="5" s="1"/>
  <c r="I35" i="5"/>
  <c r="D12" i="5" s="1"/>
  <c r="C12" i="5"/>
  <c r="C35" i="5"/>
  <c r="B12" i="5" s="1"/>
  <c r="B2" i="5"/>
  <c r="B2" i="3"/>
  <c r="L40" i="3"/>
  <c r="H40" i="3"/>
  <c r="D40" i="3"/>
  <c r="L39" i="3"/>
  <c r="H39" i="3"/>
  <c r="D39" i="3"/>
  <c r="L38" i="3"/>
  <c r="H38" i="3"/>
  <c r="D38" i="3"/>
  <c r="L37" i="3"/>
  <c r="H37" i="3"/>
  <c r="D37" i="3"/>
  <c r="L36" i="3"/>
  <c r="H36" i="3"/>
  <c r="D36" i="3"/>
  <c r="L35" i="3"/>
  <c r="H35" i="3"/>
  <c r="D35" i="3"/>
  <c r="L34" i="3"/>
  <c r="H34" i="3"/>
  <c r="D34" i="3"/>
  <c r="L33" i="3"/>
  <c r="H33" i="3"/>
  <c r="D33" i="3"/>
  <c r="L32" i="3"/>
  <c r="H32" i="3"/>
  <c r="D32" i="3"/>
  <c r="L31" i="3"/>
  <c r="H31" i="3"/>
  <c r="D31" i="3"/>
  <c r="L30" i="3"/>
  <c r="H30" i="3"/>
  <c r="D30" i="3"/>
  <c r="L29" i="3"/>
  <c r="H29" i="3"/>
  <c r="D29" i="3"/>
  <c r="L28" i="3"/>
  <c r="H28" i="3"/>
  <c r="D28" i="3"/>
  <c r="L27" i="3"/>
  <c r="H27" i="3"/>
  <c r="D27" i="3"/>
  <c r="L26" i="3"/>
  <c r="H26" i="3"/>
  <c r="D26" i="3"/>
  <c r="L25" i="3"/>
  <c r="H25" i="3"/>
  <c r="D25" i="3"/>
  <c r="L24" i="3"/>
  <c r="H24" i="3"/>
  <c r="D24" i="3"/>
  <c r="L23" i="3"/>
  <c r="H23" i="3"/>
  <c r="D23" i="3"/>
  <c r="L22" i="3"/>
  <c r="H22" i="3"/>
  <c r="D22" i="3"/>
  <c r="L21" i="3"/>
  <c r="H21" i="3"/>
  <c r="D21" i="3"/>
  <c r="L20" i="3"/>
  <c r="H20" i="3"/>
  <c r="D20" i="3"/>
  <c r="L19" i="3"/>
  <c r="H19" i="3"/>
  <c r="D19" i="3"/>
  <c r="L18" i="3"/>
  <c r="H18" i="3"/>
  <c r="D18" i="3"/>
  <c r="L17" i="3"/>
  <c r="H17" i="3"/>
  <c r="D17" i="3"/>
  <c r="L16" i="3"/>
  <c r="H16" i="3"/>
  <c r="D16" i="3"/>
  <c r="L15" i="3"/>
  <c r="H15" i="3"/>
  <c r="D15" i="3"/>
  <c r="L14" i="3"/>
  <c r="H14" i="3"/>
  <c r="D14" i="3"/>
  <c r="L13" i="3"/>
  <c r="H13" i="3"/>
  <c r="D13" i="3"/>
  <c r="L12" i="3"/>
  <c r="H12" i="3"/>
  <c r="B2" i="2"/>
  <c r="E56" i="11"/>
  <c r="E35" i="11"/>
  <c r="E19" i="11" s="1"/>
  <c r="L74" i="2"/>
  <c r="P66" i="3" l="1"/>
  <c r="P77" i="3"/>
  <c r="P45" i="3"/>
  <c r="P83" i="3"/>
  <c r="P44" i="3"/>
  <c r="P42" i="3"/>
  <c r="P98" i="3"/>
  <c r="P92" i="3"/>
  <c r="P72" i="3"/>
  <c r="P93" i="3"/>
  <c r="P53" i="3"/>
  <c r="P99" i="3"/>
  <c r="P74" i="3"/>
  <c r="P50" i="3"/>
  <c r="P94" i="3"/>
  <c r="P58" i="3"/>
  <c r="P89" i="3"/>
  <c r="P75" i="3"/>
  <c r="P69" i="3"/>
  <c r="P43" i="3"/>
  <c r="P64" i="3"/>
  <c r="P68" i="3"/>
  <c r="P62" i="3"/>
  <c r="P82" i="3"/>
  <c r="P61" i="3"/>
  <c r="P63" i="3"/>
  <c r="P59" i="3"/>
  <c r="P85" i="3"/>
  <c r="P48" i="3"/>
  <c r="P96" i="3"/>
  <c r="P80" i="3"/>
  <c r="P70" i="3"/>
  <c r="P60" i="3"/>
  <c r="P84" i="3"/>
  <c r="P41" i="3"/>
  <c r="P55" i="3"/>
  <c r="P65" i="3"/>
  <c r="P97" i="3"/>
  <c r="P52" i="3"/>
  <c r="P100" i="3"/>
  <c r="P88" i="3"/>
  <c r="P86" i="3"/>
  <c r="P67" i="3"/>
  <c r="P46" i="3"/>
  <c r="P71" i="3"/>
  <c r="P95" i="3"/>
  <c r="P79" i="3"/>
  <c r="P57" i="3"/>
  <c r="P51" i="3"/>
  <c r="P73" i="3"/>
  <c r="P54" i="3"/>
  <c r="P81" i="3"/>
  <c r="P49" i="3"/>
  <c r="P87" i="3"/>
  <c r="P91" i="3"/>
  <c r="P90" i="3"/>
  <c r="P47" i="3"/>
  <c r="P56" i="3"/>
  <c r="P78" i="3"/>
  <c r="P76" i="3"/>
  <c r="N28" i="3"/>
  <c r="P28" i="3" s="1"/>
  <c r="N17" i="3"/>
  <c r="P17" i="3" s="1"/>
  <c r="N25" i="3"/>
  <c r="P25" i="3" s="1"/>
  <c r="N14" i="3"/>
  <c r="P14" i="3" s="1"/>
  <c r="N22" i="3"/>
  <c r="P22" i="3" s="1"/>
  <c r="N30" i="3"/>
  <c r="P30" i="3" s="1"/>
  <c r="N38" i="3"/>
  <c r="P38" i="3" s="1"/>
  <c r="N24" i="3"/>
  <c r="P24" i="3" s="1"/>
  <c r="N32" i="3"/>
  <c r="P32" i="3" s="1"/>
  <c r="N40" i="3"/>
  <c r="P40" i="3" s="1"/>
  <c r="N19" i="3"/>
  <c r="P19" i="3" s="1"/>
  <c r="N35" i="3"/>
  <c r="P35" i="3" s="1"/>
  <c r="N23" i="3"/>
  <c r="P23" i="3" s="1"/>
  <c r="N20" i="3"/>
  <c r="P20" i="3" s="1"/>
  <c r="F10" i="16"/>
  <c r="J13" i="5" s="1"/>
  <c r="P12" i="3"/>
  <c r="N33" i="3"/>
  <c r="P33" i="3" s="1"/>
  <c r="N15" i="3"/>
  <c r="G13" i="5"/>
  <c r="N18" i="3"/>
  <c r="P18" i="3" s="1"/>
  <c r="N26" i="3"/>
  <c r="P26" i="3" s="1"/>
  <c r="N36" i="3"/>
  <c r="P36" i="3" s="1"/>
  <c r="N39" i="3"/>
  <c r="P39" i="3" s="1"/>
  <c r="N16" i="3"/>
  <c r="P16" i="3" s="1"/>
  <c r="N34" i="3"/>
  <c r="P34" i="3" s="1"/>
  <c r="D17" i="5"/>
  <c r="E75" i="11" s="1"/>
  <c r="F13" i="5"/>
  <c r="I13" i="5"/>
  <c r="N21" i="3"/>
  <c r="P21" i="3" s="1"/>
  <c r="N37" i="3"/>
  <c r="P37" i="3" s="1"/>
  <c r="N31" i="3"/>
  <c r="P31" i="3" s="1"/>
  <c r="P13" i="3"/>
  <c r="N29" i="3"/>
  <c r="P29" i="3" s="1"/>
  <c r="N27" i="3"/>
  <c r="P27" i="3" s="1"/>
  <c r="E58" i="11"/>
  <c r="E25" i="11"/>
  <c r="I27" i="17"/>
  <c r="I26" i="17"/>
  <c r="I25" i="17"/>
  <c r="I24" i="17"/>
  <c r="I23" i="17"/>
  <c r="I22" i="17"/>
  <c r="I21" i="17"/>
  <c r="I20" i="17"/>
  <c r="I19" i="17"/>
  <c r="I18" i="17"/>
  <c r="I17" i="17"/>
  <c r="F27" i="17"/>
  <c r="F26" i="17"/>
  <c r="J26" i="17" s="1"/>
  <c r="F25" i="17"/>
  <c r="J25" i="17" s="1"/>
  <c r="F24" i="17"/>
  <c r="J24" i="17" s="1"/>
  <c r="F23" i="17"/>
  <c r="F22" i="17"/>
  <c r="J22" i="17" s="1"/>
  <c r="F21" i="17"/>
  <c r="J21" i="17" s="1"/>
  <c r="F20" i="17"/>
  <c r="J20" i="17" s="1"/>
  <c r="F19" i="17"/>
  <c r="F18" i="17"/>
  <c r="J18" i="17" s="1"/>
  <c r="F17" i="17"/>
  <c r="J17" i="17" s="1"/>
  <c r="P15" i="3" l="1"/>
  <c r="D11" i="5"/>
  <c r="D13" i="5" s="1"/>
  <c r="E13" i="5"/>
  <c r="C13" i="5"/>
  <c r="B11" i="5"/>
  <c r="B13" i="5" s="1"/>
  <c r="H13" i="5"/>
  <c r="J19" i="17"/>
  <c r="J27" i="17"/>
  <c r="J23" i="17"/>
  <c r="J29" i="17" s="1"/>
  <c r="E44" i="11" s="1"/>
  <c r="E48" i="11" s="1"/>
  <c r="E60" i="11" s="1"/>
  <c r="D15" i="5" l="1"/>
  <c r="D19" i="5" s="1"/>
  <c r="K72" i="2"/>
  <c r="M72" i="2" s="1"/>
  <c r="F72" i="2"/>
  <c r="K71" i="2"/>
  <c r="M71" i="2" s="1"/>
  <c r="F71" i="2"/>
  <c r="K70" i="2"/>
  <c r="M70" i="2" s="1"/>
  <c r="F70" i="2"/>
  <c r="K69" i="2"/>
  <c r="M69" i="2" s="1"/>
  <c r="F69" i="2"/>
  <c r="K68" i="2"/>
  <c r="M68" i="2" s="1"/>
  <c r="F68" i="2"/>
  <c r="K67" i="2"/>
  <c r="M67" i="2" s="1"/>
  <c r="F67" i="2"/>
  <c r="K66" i="2"/>
  <c r="M66" i="2" s="1"/>
  <c r="F66" i="2"/>
  <c r="K65" i="2"/>
  <c r="M65" i="2" s="1"/>
  <c r="F65" i="2"/>
  <c r="K64" i="2"/>
  <c r="M64" i="2" s="1"/>
  <c r="F64" i="2"/>
  <c r="K63" i="2"/>
  <c r="M63" i="2" s="1"/>
  <c r="F63" i="2"/>
  <c r="K62" i="2"/>
  <c r="M62" i="2" s="1"/>
  <c r="F62" i="2"/>
  <c r="K61" i="2"/>
  <c r="M61" i="2" s="1"/>
  <c r="F61" i="2"/>
  <c r="K60" i="2"/>
  <c r="M60" i="2" s="1"/>
  <c r="F60" i="2"/>
  <c r="K59" i="2"/>
  <c r="M59" i="2" s="1"/>
  <c r="F59" i="2"/>
  <c r="K58" i="2"/>
  <c r="M58" i="2" s="1"/>
  <c r="F58" i="2"/>
  <c r="K57" i="2"/>
  <c r="M57" i="2" s="1"/>
  <c r="F57" i="2"/>
  <c r="K56" i="2"/>
  <c r="M56" i="2" s="1"/>
  <c r="F56" i="2"/>
  <c r="K55" i="2"/>
  <c r="M55" i="2" s="1"/>
  <c r="F55" i="2"/>
  <c r="K54" i="2"/>
  <c r="M54" i="2" s="1"/>
  <c r="F54" i="2"/>
  <c r="K53" i="2"/>
  <c r="M53" i="2" s="1"/>
  <c r="F53" i="2"/>
  <c r="K52" i="2"/>
  <c r="M52" i="2" s="1"/>
  <c r="F52" i="2"/>
  <c r="K51" i="2"/>
  <c r="M51" i="2" s="1"/>
  <c r="F51" i="2"/>
  <c r="K50" i="2"/>
  <c r="M50" i="2" s="1"/>
  <c r="F50" i="2"/>
  <c r="K49" i="2"/>
  <c r="M49" i="2" s="1"/>
  <c r="F49" i="2"/>
  <c r="K48" i="2"/>
  <c r="M48" i="2" s="1"/>
  <c r="F48" i="2"/>
  <c r="K47" i="2"/>
  <c r="M47" i="2" s="1"/>
  <c r="F47" i="2"/>
  <c r="K46" i="2"/>
  <c r="M46" i="2" s="1"/>
  <c r="F46" i="2"/>
  <c r="K45" i="2"/>
  <c r="M45" i="2" s="1"/>
  <c r="F45" i="2"/>
  <c r="K44" i="2"/>
  <c r="M44" i="2" s="1"/>
  <c r="F44" i="2"/>
  <c r="K43" i="2"/>
  <c r="M43" i="2" s="1"/>
  <c r="F43" i="2"/>
  <c r="K42" i="2"/>
  <c r="M42" i="2" s="1"/>
  <c r="F42" i="2"/>
  <c r="K41" i="2"/>
  <c r="M41" i="2" s="1"/>
  <c r="F41" i="2"/>
  <c r="K40" i="2"/>
  <c r="M40" i="2" s="1"/>
  <c r="F40" i="2"/>
  <c r="K39" i="2"/>
  <c r="M39" i="2" s="1"/>
  <c r="F39" i="2"/>
  <c r="K38" i="2"/>
  <c r="M38" i="2" s="1"/>
  <c r="F38" i="2"/>
  <c r="K37" i="2"/>
  <c r="M37" i="2" s="1"/>
  <c r="F37" i="2"/>
  <c r="K36" i="2"/>
  <c r="M36" i="2" s="1"/>
  <c r="F36" i="2"/>
  <c r="K35" i="2"/>
  <c r="M35" i="2" s="1"/>
  <c r="F35" i="2"/>
  <c r="K34" i="2"/>
  <c r="M34" i="2" s="1"/>
  <c r="F34" i="2"/>
  <c r="K33" i="2"/>
  <c r="M33" i="2" s="1"/>
  <c r="F33" i="2"/>
  <c r="K32" i="2"/>
  <c r="M32" i="2" s="1"/>
  <c r="F32" i="2"/>
  <c r="K31" i="2"/>
  <c r="M31" i="2" s="1"/>
  <c r="F31" i="2"/>
  <c r="K30" i="2"/>
  <c r="M30" i="2" s="1"/>
  <c r="F30" i="2"/>
  <c r="K29" i="2"/>
  <c r="M29" i="2" s="1"/>
  <c r="F29" i="2"/>
  <c r="K28" i="2"/>
  <c r="M28" i="2" s="1"/>
  <c r="F28" i="2"/>
  <c r="K27" i="2"/>
  <c r="M27" i="2" s="1"/>
  <c r="F27" i="2"/>
  <c r="K26" i="2"/>
  <c r="M26" i="2" s="1"/>
  <c r="F26" i="2"/>
  <c r="K25" i="2"/>
  <c r="M25" i="2" s="1"/>
  <c r="F25" i="2"/>
  <c r="K24" i="2"/>
  <c r="M24" i="2" s="1"/>
  <c r="F24" i="2"/>
  <c r="K23" i="2"/>
  <c r="M23" i="2" s="1"/>
  <c r="F23" i="2"/>
  <c r="K22" i="2"/>
  <c r="M22" i="2" s="1"/>
  <c r="F22" i="2"/>
  <c r="K21" i="2"/>
  <c r="M21" i="2" s="1"/>
  <c r="F21" i="2"/>
  <c r="K20" i="2"/>
  <c r="M20" i="2" s="1"/>
  <c r="F20" i="2"/>
  <c r="K19" i="2"/>
  <c r="M19" i="2" s="1"/>
  <c r="F19" i="2"/>
  <c r="K18" i="2"/>
  <c r="M18" i="2" s="1"/>
  <c r="F18" i="2"/>
  <c r="K17" i="2"/>
  <c r="M17" i="2" s="1"/>
  <c r="F17" i="2"/>
  <c r="K16" i="2"/>
  <c r="M16" i="2" s="1"/>
  <c r="F16" i="2"/>
  <c r="K15" i="2"/>
  <c r="M15" i="2" s="1"/>
  <c r="F15" i="2"/>
  <c r="K14" i="2"/>
  <c r="M14" i="2" s="1"/>
  <c r="F14" i="2"/>
  <c r="P24" i="2" l="1"/>
  <c r="P26" i="2"/>
  <c r="P28" i="2"/>
  <c r="P32" i="2"/>
  <c r="P40" i="2"/>
  <c r="P44" i="2"/>
  <c r="P30" i="2"/>
  <c r="P36" i="2"/>
  <c r="P42" i="2"/>
  <c r="P46" i="2"/>
  <c r="P20" i="2"/>
  <c r="P52" i="2"/>
  <c r="P54" i="2"/>
  <c r="P48" i="2"/>
  <c r="P50" i="2"/>
  <c r="P22" i="2"/>
  <c r="P38" i="2"/>
  <c r="P19" i="2"/>
  <c r="P21" i="2"/>
  <c r="P23" i="2"/>
  <c r="P25" i="2"/>
  <c r="P27" i="2"/>
  <c r="P29" i="2"/>
  <c r="P31" i="2"/>
  <c r="P33" i="2"/>
  <c r="P35" i="2"/>
  <c r="P37" i="2"/>
  <c r="P39" i="2"/>
  <c r="P41" i="2"/>
  <c r="P43" i="2"/>
  <c r="P45" i="2"/>
  <c r="P47" i="2"/>
  <c r="P49" i="2"/>
  <c r="P51" i="2"/>
  <c r="P53" i="2"/>
  <c r="P55" i="2"/>
  <c r="P34" i="2"/>
  <c r="H75" i="2" l="1"/>
  <c r="K13" i="2" l="1"/>
  <c r="P58" i="2"/>
  <c r="P15" i="2"/>
  <c r="P17" i="2"/>
  <c r="P18" i="2"/>
  <c r="P56" i="2"/>
  <c r="P61" i="2"/>
  <c r="P62" i="2"/>
  <c r="P63" i="2"/>
  <c r="P65" i="2"/>
  <c r="P67" i="2"/>
  <c r="P69" i="2"/>
  <c r="P70" i="2"/>
  <c r="J75" i="2"/>
  <c r="E68" i="11" s="1"/>
  <c r="F13" i="2"/>
  <c r="E74" i="11" l="1"/>
  <c r="P14" i="2"/>
  <c r="P59" i="2"/>
  <c r="P16" i="2"/>
  <c r="P66" i="2"/>
  <c r="P71" i="2"/>
  <c r="P72" i="2"/>
  <c r="P68" i="2"/>
  <c r="P64" i="2"/>
  <c r="P60" i="2"/>
  <c r="P57" i="2"/>
  <c r="M13" i="2"/>
  <c r="K75" i="2"/>
  <c r="C4" i="2" l="1"/>
  <c r="E70" i="11"/>
  <c r="E69" i="11" s="1"/>
  <c r="E72" i="11" s="1"/>
  <c r="E61" i="11" s="1"/>
  <c r="E62" i="11" s="1"/>
  <c r="E64" i="11" s="1"/>
  <c r="P13" i="2"/>
  <c r="P74" i="2"/>
</calcChain>
</file>

<file path=xl/sharedStrings.xml><?xml version="1.0" encoding="utf-8"?>
<sst xmlns="http://schemas.openxmlformats.org/spreadsheetml/2006/main" count="448" uniqueCount="215">
  <si>
    <t>Total Miles</t>
  </si>
  <si>
    <t>Per District</t>
  </si>
  <si>
    <t>Reimbursable Percentage:</t>
  </si>
  <si>
    <t>Pupil Transportation Miles</t>
  </si>
  <si>
    <t>August</t>
  </si>
  <si>
    <t>March</t>
  </si>
  <si>
    <t>April</t>
  </si>
  <si>
    <t>June</t>
  </si>
  <si>
    <t>Total</t>
  </si>
  <si>
    <t>Comment</t>
  </si>
  <si>
    <t>Mileage</t>
  </si>
  <si>
    <t>Calendar 2</t>
  </si>
  <si>
    <t>Calendar 3</t>
  </si>
  <si>
    <t>Calendar 4</t>
  </si>
  <si>
    <t>Calendar 5</t>
  </si>
  <si>
    <t>Calendar 6</t>
  </si>
  <si>
    <t>Calendar 7</t>
  </si>
  <si>
    <t>AM Route</t>
  </si>
  <si>
    <t>PM Route</t>
  </si>
  <si>
    <t>District Calendar</t>
  </si>
  <si>
    <t>District Calendar Days, less cancellations</t>
  </si>
  <si>
    <t>Utilities</t>
  </si>
  <si>
    <t>September</t>
  </si>
  <si>
    <t>October</t>
  </si>
  <si>
    <t>November</t>
  </si>
  <si>
    <t>December</t>
  </si>
  <si>
    <t>January</t>
  </si>
  <si>
    <t>February</t>
  </si>
  <si>
    <t xml:space="preserve">May </t>
  </si>
  <si>
    <t>Month</t>
  </si>
  <si>
    <t>Days</t>
  </si>
  <si>
    <t>Tie Out
Equal 0</t>
  </si>
  <si>
    <t>Do not change formula</t>
  </si>
  <si>
    <t>Vehicle insurance</t>
  </si>
  <si>
    <t>Property insurance</t>
  </si>
  <si>
    <t>Workers' compensation insurance</t>
  </si>
  <si>
    <t>Parent miles</t>
  </si>
  <si>
    <t>Total scheduled route miles</t>
  </si>
  <si>
    <t>Total scheduled count days miles by calendar</t>
  </si>
  <si>
    <t>Calendar 1</t>
  </si>
  <si>
    <t>Scheduled count days miles per contract</t>
  </si>
  <si>
    <t>Parent Mileage Calculation and Contract Reimbursements</t>
  </si>
  <si>
    <t>Total actual route miles formula
copy formula as needed</t>
  </si>
  <si>
    <t>District Notes:</t>
  </si>
  <si>
    <t>Amount</t>
  </si>
  <si>
    <t>Subtotal</t>
  </si>
  <si>
    <t>Route buses maintenance and training miles
(if not included in route miles)</t>
  </si>
  <si>
    <t>Activity buses maintenance miles
(if not included in activity miles)</t>
  </si>
  <si>
    <t>Pupil School Transportation Fund</t>
  </si>
  <si>
    <t>Add back internal charge/reimbursement accounts</t>
  </si>
  <si>
    <t>Reimbursable percentage (linked to calculation below)</t>
  </si>
  <si>
    <t>Annual Mileage Summary</t>
  </si>
  <si>
    <t>Vehicle primary use (e.g., Route, Activity, Maintenance, administration)</t>
  </si>
  <si>
    <t>Unemployment insurance</t>
  </si>
  <si>
    <t>Support Costs Calculation</t>
  </si>
  <si>
    <t>Employee Name</t>
  </si>
  <si>
    <t>Annual Salary</t>
  </si>
  <si>
    <t>Annual Benefits</t>
  </si>
  <si>
    <t>Total Annual Hours Worked (A traditional work year is 2,080 hours, but this may not apply to everyone)</t>
  </si>
  <si>
    <t>Annual Number of Hours Attributed to Pupil Transportation Related Responsibilities</t>
  </si>
  <si>
    <t>Percentage of Time Attributed to Pupil Transportation Related Responsibilities</t>
  </si>
  <si>
    <t>Job Title
(payroll clerk, janitor, business manager, etc.)</t>
  </si>
  <si>
    <t>Total Annual Compensation
(Calculated)</t>
  </si>
  <si>
    <t>Total Vehicle Miles
(calculation)</t>
  </si>
  <si>
    <t>Total Pupil Miles
(calculation)</t>
  </si>
  <si>
    <t>Total District Miles
(calculation)</t>
  </si>
  <si>
    <t>equals CDE-40 Line 7</t>
  </si>
  <si>
    <t>equals CDE-40 Line 8</t>
  </si>
  <si>
    <t>District General Ledger Total (Program 2700 series accounts)</t>
  </si>
  <si>
    <t>Enter the sum total of all expenditures included in the Program 2700 series of accounts.</t>
  </si>
  <si>
    <t>Route driver salaries and benefits</t>
  </si>
  <si>
    <t>If the district tracks route and activity driver salaries and benefits in separate accounts within 2700, enter route driver amounts in this row.</t>
  </si>
  <si>
    <t>Comments</t>
  </si>
  <si>
    <r>
      <t xml:space="preserve">Enter as </t>
    </r>
    <r>
      <rPr>
        <b/>
        <sz val="11"/>
        <color theme="1"/>
        <rFont val="Calibri"/>
        <family val="2"/>
        <scheme val="minor"/>
      </rPr>
      <t>negative</t>
    </r>
    <r>
      <rPr>
        <sz val="11"/>
        <color theme="1"/>
        <rFont val="Calibri"/>
        <family val="2"/>
        <scheme val="minor"/>
      </rPr>
      <t xml:space="preserve"> number; If the district tracks route and activity driver salaries and benefits in separate accounts within 2700, enter activity driver amounts in this row.</t>
    </r>
  </si>
  <si>
    <r>
      <rPr>
        <b/>
        <sz val="11"/>
        <color rgb="FF000000"/>
        <rFont val="Calibri"/>
        <family val="2"/>
        <scheme val="minor"/>
      </rPr>
      <t>Less</t>
    </r>
    <r>
      <rPr>
        <sz val="11"/>
        <color indexed="8"/>
        <rFont val="Calibri"/>
        <family val="2"/>
        <scheme val="minor"/>
      </rPr>
      <t xml:space="preserve"> revenues received</t>
    </r>
  </si>
  <si>
    <t>Other district/BOCES contract expenses</t>
  </si>
  <si>
    <t>R2</t>
  </si>
  <si>
    <t>System Reference</t>
  </si>
  <si>
    <r>
      <t xml:space="preserve">Enter as </t>
    </r>
    <r>
      <rPr>
        <b/>
        <sz val="11"/>
        <color theme="1"/>
        <rFont val="Calibri"/>
        <family val="2"/>
        <scheme val="minor"/>
      </rPr>
      <t>negative</t>
    </r>
    <r>
      <rPr>
        <sz val="11"/>
        <color theme="1"/>
        <rFont val="Calibri"/>
        <family val="2"/>
        <scheme val="minor"/>
      </rPr>
      <t xml:space="preserve"> number, if applicable</t>
    </r>
  </si>
  <si>
    <r>
      <t xml:space="preserve">Enter as a </t>
    </r>
    <r>
      <rPr>
        <b/>
        <sz val="11"/>
        <color theme="1"/>
        <rFont val="Calibri"/>
        <family val="2"/>
        <scheme val="minor"/>
      </rPr>
      <t>negative</t>
    </r>
    <r>
      <rPr>
        <sz val="11"/>
        <color theme="1"/>
        <rFont val="Calibri"/>
        <family val="2"/>
        <scheme val="minor"/>
      </rPr>
      <t xml:space="preserve"> number, if applicable; includes summer school and preschool program revenue; contract revenue from other districts; federal source revenue</t>
    </r>
  </si>
  <si>
    <t>Route
Miles</t>
  </si>
  <si>
    <t>Activity
Miles</t>
  </si>
  <si>
    <t>Parent Mileage Reimbursement</t>
  </si>
  <si>
    <t xml:space="preserve">Contracted Route Transportation </t>
  </si>
  <si>
    <t>examples include but are not limited to First Student, Durham, etc.</t>
  </si>
  <si>
    <t>Special education route driver salaries and benefits</t>
  </si>
  <si>
    <t>Route bus monitors/paraprofessionals</t>
  </si>
  <si>
    <t>Mid-Day Route</t>
  </si>
  <si>
    <t>Calendar days actually transported by calendar</t>
  </si>
  <si>
    <t>July</t>
  </si>
  <si>
    <t>Average scheduled count day route mileage per day</t>
  </si>
  <si>
    <t>(This is the sum total of "Total Scheduled Route Miles" for all calendars)</t>
  </si>
  <si>
    <t>(This should be the total number of days in which students were actually transported per the "District Calendar")</t>
  </si>
  <si>
    <t>Grand Total Mileage</t>
  </si>
  <si>
    <t>(This is the "Grand Total Mileage" divided by "District Calendar Days, less cancellations")</t>
  </si>
  <si>
    <r>
      <t xml:space="preserve">Count day scheduled route mileage </t>
    </r>
    <r>
      <rPr>
        <b/>
        <sz val="11"/>
        <rFont val="Calibri"/>
        <family val="2"/>
        <scheme val="minor"/>
      </rPr>
      <t>(CDE-40 Line 2)</t>
    </r>
  </si>
  <si>
    <r>
      <t>School Days (</t>
    </r>
    <r>
      <rPr>
        <b/>
        <sz val="11"/>
        <rFont val="Calibri"/>
        <family val="2"/>
        <scheme val="minor"/>
      </rPr>
      <t>CDE-40 Line 3)</t>
    </r>
  </si>
  <si>
    <r>
      <t xml:space="preserve">Total Miles </t>
    </r>
    <r>
      <rPr>
        <b/>
        <sz val="11"/>
        <rFont val="Calibri"/>
        <family val="2"/>
        <scheme val="minor"/>
      </rPr>
      <t>(CDE-40 Line 8)</t>
    </r>
  </si>
  <si>
    <r>
      <t xml:space="preserve">Non-Reimbursable Miles </t>
    </r>
    <r>
      <rPr>
        <b/>
        <sz val="11"/>
        <rFont val="Calibri"/>
        <family val="2"/>
        <scheme val="minor"/>
      </rPr>
      <t>(CDE-40 Line 7)</t>
    </r>
  </si>
  <si>
    <r>
      <rPr>
        <b/>
        <sz val="11"/>
        <color rgb="FF000000"/>
        <rFont val="Calibri"/>
        <family val="2"/>
        <scheme val="minor"/>
      </rPr>
      <t>Less</t>
    </r>
    <r>
      <rPr>
        <sz val="11"/>
        <color indexed="8"/>
        <rFont val="Calibri"/>
        <family val="2"/>
        <scheme val="minor"/>
      </rPr>
      <t xml:space="preserve"> direct costs (formula driven)</t>
    </r>
  </si>
  <si>
    <r>
      <rPr>
        <b/>
        <sz val="11"/>
        <color rgb="FF000000"/>
        <rFont val="Calibri"/>
        <family val="2"/>
        <scheme val="minor"/>
      </rPr>
      <t>Less</t>
    </r>
    <r>
      <rPr>
        <sz val="11"/>
        <color indexed="8"/>
        <rFont val="Calibri"/>
        <family val="2"/>
        <scheme val="minor"/>
      </rPr>
      <t xml:space="preserve"> Activity driver salaries and benefits</t>
    </r>
  </si>
  <si>
    <t>R4</t>
  </si>
  <si>
    <t>O3</t>
  </si>
  <si>
    <t>O4</t>
  </si>
  <si>
    <t>O5</t>
  </si>
  <si>
    <t>O6</t>
  </si>
  <si>
    <t>O7</t>
  </si>
  <si>
    <t>R5</t>
  </si>
  <si>
    <t>R6</t>
  </si>
  <si>
    <t>R7</t>
  </si>
  <si>
    <t>O1</t>
  </si>
  <si>
    <t>O2</t>
  </si>
  <si>
    <t>R3</t>
  </si>
  <si>
    <t>Detail_GL</t>
  </si>
  <si>
    <t>Vehicle Type  (e.g., Bus, car, suburban, truck, tow truck)</t>
  </si>
  <si>
    <t>Annual Compensation Attributed to Pupil Transportation Related Responsibilities</t>
  </si>
  <si>
    <t>Calendar Type</t>
  </si>
  <si>
    <t>Route Name/Number</t>
  </si>
  <si>
    <r>
      <rPr>
        <b/>
        <sz val="11"/>
        <color theme="1"/>
        <rFont val="Calibri"/>
        <family val="2"/>
        <scheme val="minor"/>
      </rPr>
      <t>Linked</t>
    </r>
    <r>
      <rPr>
        <sz val="11"/>
        <color theme="1"/>
        <rFont val="Calibri"/>
        <family val="2"/>
        <scheme val="minor"/>
      </rPr>
      <t xml:space="preserve"> to "Split Calendar" tab.</t>
    </r>
  </si>
  <si>
    <t>In-district pupil?
Yes or No</t>
  </si>
  <si>
    <t>Days actually transported as evidenced by invoices or attendance log</t>
  </si>
  <si>
    <t>Pupil SASID</t>
  </si>
  <si>
    <t>Pupil Name</t>
  </si>
  <si>
    <t>Scheduled Count Day Miles</t>
  </si>
  <si>
    <r>
      <t xml:space="preserve">This row of data is </t>
    </r>
    <r>
      <rPr>
        <u/>
        <sz val="11"/>
        <color theme="1"/>
        <rFont val="Calibri"/>
        <family val="2"/>
        <scheme val="minor"/>
      </rPr>
      <t>linked</t>
    </r>
    <r>
      <rPr>
        <sz val="11"/>
        <color theme="1"/>
        <rFont val="Calibri"/>
        <family val="2"/>
        <scheme val="minor"/>
      </rPr>
      <t xml:space="preserve"> to calendar totals below.</t>
    </r>
  </si>
  <si>
    <r>
      <t xml:space="preserve">This row of data is </t>
    </r>
    <r>
      <rPr>
        <u/>
        <sz val="11"/>
        <color theme="1"/>
        <rFont val="Calibri"/>
        <family val="2"/>
        <scheme val="minor"/>
      </rPr>
      <t>calculated</t>
    </r>
    <r>
      <rPr>
        <sz val="11"/>
        <color theme="1"/>
        <rFont val="Calibri"/>
        <family val="2"/>
        <scheme val="minor"/>
      </rPr>
      <t>.</t>
    </r>
  </si>
  <si>
    <t>CDE-40 Reimbursement Claim calculation support worksheet</t>
  </si>
  <si>
    <t xml:space="preserve">Instructions </t>
  </si>
  <si>
    <t xml:space="preserve">Contracted Route transportation </t>
  </si>
  <si>
    <t>Backup Documentation</t>
  </si>
  <si>
    <t>File Name</t>
  </si>
  <si>
    <t xml:space="preserve">Amount Claimed by District on CDE-40 Line 1 </t>
  </si>
  <si>
    <r>
      <rPr>
        <b/>
        <sz val="11"/>
        <color theme="1"/>
        <rFont val="Calibri"/>
        <family val="2"/>
        <scheme val="minor"/>
      </rPr>
      <t xml:space="preserve">Less </t>
    </r>
    <r>
      <rPr>
        <sz val="11"/>
        <color theme="1"/>
        <rFont val="Calibri"/>
        <family val="2"/>
        <scheme val="minor"/>
      </rPr>
      <t>non-pupil transportation costs (formula driven)</t>
    </r>
  </si>
  <si>
    <t>Support costs (formula driven)</t>
  </si>
  <si>
    <t>Examples include but are not limited to First Student, Durham, etc.</t>
  </si>
  <si>
    <t>Reimbursable miles</t>
  </si>
  <si>
    <t>Reimbursable percentage</t>
  </si>
  <si>
    <r>
      <t xml:space="preserve">Direct costs </t>
    </r>
    <r>
      <rPr>
        <b/>
        <u/>
        <sz val="11"/>
        <color theme="0"/>
        <rFont val="Calibri"/>
        <family val="2"/>
        <scheme val="minor"/>
      </rPr>
      <t>within</t>
    </r>
    <r>
      <rPr>
        <b/>
        <sz val="11"/>
        <color theme="0"/>
        <rFont val="Calibri"/>
        <family val="2"/>
        <scheme val="minor"/>
      </rPr>
      <t xml:space="preserve"> Program 2700 series</t>
    </r>
  </si>
  <si>
    <r>
      <t xml:space="preserve">Prorated costs </t>
    </r>
    <r>
      <rPr>
        <b/>
        <u/>
        <sz val="11"/>
        <color theme="0"/>
        <rFont val="Calibri"/>
        <family val="2"/>
        <scheme val="minor"/>
      </rPr>
      <t>within</t>
    </r>
    <r>
      <rPr>
        <b/>
        <sz val="11"/>
        <color theme="0"/>
        <rFont val="Calibri"/>
        <family val="2"/>
        <scheme val="minor"/>
      </rPr>
      <t xml:space="preserve"> Program 2700 series</t>
    </r>
  </si>
  <si>
    <t>Mileage Calculations</t>
  </si>
  <si>
    <t>20xx/20xx</t>
  </si>
  <si>
    <t>Enter Fiscal Year:</t>
  </si>
  <si>
    <t>Orange shaded cells in column E are formulas: do not change</t>
  </si>
  <si>
    <t>Fiscal Year</t>
  </si>
  <si>
    <t>Instructions:</t>
  </si>
  <si>
    <t>Beginning Year Odometer Reading (July 1st)</t>
  </si>
  <si>
    <t>Ending Year Odometer Reading (June 30th)</t>
  </si>
  <si>
    <t>District internal vehicle ID/fleet number</t>
  </si>
  <si>
    <t>Split Calendar Calculation</t>
  </si>
  <si>
    <t>Total Actual Route Miles Traveled</t>
  </si>
  <si>
    <t>Transportation Related Activity:  (e.g., "Reviews Driver Time Sheets", "Prints Driver Checks", etc.)</t>
  </si>
  <si>
    <r>
      <t xml:space="preserve">Districts should only include salaries and benefits for non-pupil transportation employees whose annual compensation is not already included in the Program 2700 series accounts.
1) Enter individual employee names and job titles in columns A:B (not groups or departments)
2) Be specific in column C on the work being done and how it </t>
    </r>
    <r>
      <rPr>
        <u/>
        <sz val="11"/>
        <color theme="1"/>
        <rFont val="Calibri"/>
        <family val="2"/>
        <scheme val="minor"/>
      </rPr>
      <t>directly</t>
    </r>
    <r>
      <rPr>
        <sz val="11"/>
        <color theme="1"/>
        <rFont val="Calibri"/>
        <family val="2"/>
        <scheme val="minor"/>
      </rPr>
      <t xml:space="preserve"> supports pupil transportation
3) Enter ANNUAL FIGURES in columns D:E, &amp; G:H: annual salaries, annual benefits, total annual hours worked, and annual number of hours attributed to pupil transportation related responsibilities.
4) The amounts in the shaded columns F, I &amp; J will automatically populate; the total of column J links to the Support Costs line on the "Schedule" tab.
The district must provide documentation to supports all salaries and benefits referenced in this worksheet (e.g. total compensation statements, payroll records, detail ledgers, etc.).  In addition, the district must be prepared to explain how it arrived at the reported total annual hours attributed to pupil transportation.
Improper use of this worksheet may lead to incorrect reimbursement requests resulting in audit adjustments.  If a district has any questions regarding the use or application of this worksheet, please contact audit@cde.state.co.us.</t>
    </r>
  </si>
  <si>
    <t>Only include in-district pupils, UNLESS the district has an agreement with the pupil's district of residence.
1) Enter data into columns A:D and F:G
2) Column E will calculate based on values entered in C and D.
3) The total (in E10) links to the Parent Miles on the "Split Calendar" tab
For every student listed on this tab, the district should have parent mileage agreement (showing the number of miles each day being reimbursed to transport) AND documentation showing the total number of days in which the parent/guardian was paid mileage to transport the student.</t>
  </si>
  <si>
    <t xml:space="preserve">Start Here: </t>
  </si>
  <si>
    <t>Formula: linked to "Support Costs" tab</t>
  </si>
  <si>
    <r>
      <t xml:space="preserve">This row of data is </t>
    </r>
    <r>
      <rPr>
        <u/>
        <sz val="11"/>
        <color theme="1"/>
        <rFont val="Calibri"/>
        <family val="2"/>
        <scheme val="minor"/>
      </rPr>
      <t>linked</t>
    </r>
    <r>
      <rPr>
        <sz val="11"/>
        <color theme="1"/>
        <rFont val="Calibri"/>
        <family val="2"/>
        <scheme val="minor"/>
      </rPr>
      <t xml:space="preserve"> to values entered in "Count Day Scheduled Routes" tab.</t>
    </r>
  </si>
  <si>
    <t>Contract_invoices</t>
  </si>
  <si>
    <t>Parent_invoices</t>
  </si>
  <si>
    <t>Summary_GL</t>
  </si>
  <si>
    <t>Vehicle_Ins</t>
  </si>
  <si>
    <t>Property_Ins</t>
  </si>
  <si>
    <t>Workerscomp</t>
  </si>
  <si>
    <t>Unemploy</t>
  </si>
  <si>
    <t>Support</t>
  </si>
  <si>
    <t>Totalmileage</t>
  </si>
  <si>
    <t>Countday</t>
  </si>
  <si>
    <t>Calendar</t>
  </si>
  <si>
    <r>
      <t xml:space="preserve">Total direct costs </t>
    </r>
    <r>
      <rPr>
        <u/>
        <sz val="11"/>
        <color theme="1"/>
        <rFont val="Calibri"/>
        <family val="2"/>
        <scheme val="minor"/>
      </rPr>
      <t>within</t>
    </r>
    <r>
      <rPr>
        <sz val="11"/>
        <color theme="1"/>
        <rFont val="Calibri"/>
        <family val="2"/>
        <scheme val="minor"/>
      </rPr>
      <t xml:space="preserve"> Program 2700 series</t>
    </r>
  </si>
  <si>
    <r>
      <t xml:space="preserve">Direct Cost </t>
    </r>
    <r>
      <rPr>
        <b/>
        <u/>
        <sz val="11"/>
        <color theme="1"/>
        <rFont val="Calibri"/>
        <family val="2"/>
        <scheme val="minor"/>
      </rPr>
      <t>outside</t>
    </r>
    <r>
      <rPr>
        <b/>
        <sz val="11"/>
        <color theme="1"/>
        <rFont val="Calibri"/>
        <family val="2"/>
        <scheme val="minor"/>
      </rPr>
      <t xml:space="preserve"> Program 2700 series</t>
    </r>
  </si>
  <si>
    <r>
      <t xml:space="preserve">Total direct costs </t>
    </r>
    <r>
      <rPr>
        <u/>
        <sz val="11"/>
        <color theme="1"/>
        <rFont val="Calibri"/>
        <family val="2"/>
        <scheme val="minor"/>
      </rPr>
      <t>outside</t>
    </r>
    <r>
      <rPr>
        <sz val="11"/>
        <color theme="1"/>
        <rFont val="Calibri"/>
        <family val="2"/>
        <scheme val="minor"/>
      </rPr>
      <t xml:space="preserve"> of Program 2700 series</t>
    </r>
  </si>
  <si>
    <r>
      <t>Total Direct Costs within</t>
    </r>
    <r>
      <rPr>
        <b/>
        <u/>
        <sz val="11"/>
        <color theme="1"/>
        <rFont val="Calibri"/>
        <family val="2"/>
        <scheme val="minor"/>
      </rPr>
      <t xml:space="preserve"> and</t>
    </r>
    <r>
      <rPr>
        <b/>
        <sz val="11"/>
        <color theme="1"/>
        <rFont val="Calibri"/>
        <family val="2"/>
        <scheme val="minor"/>
      </rPr>
      <t xml:space="preserve"> outside Program 2700 series</t>
    </r>
  </si>
  <si>
    <r>
      <t xml:space="preserve">Total Prorated costs </t>
    </r>
    <r>
      <rPr>
        <u/>
        <sz val="11"/>
        <color rgb="FF000000"/>
        <rFont val="Calibri"/>
        <family val="2"/>
        <scheme val="minor"/>
      </rPr>
      <t>within</t>
    </r>
    <r>
      <rPr>
        <sz val="11"/>
        <color indexed="8"/>
        <rFont val="Calibri"/>
        <family val="2"/>
        <scheme val="minor"/>
      </rPr>
      <t xml:space="preserve"> Program 2700 series</t>
    </r>
  </si>
  <si>
    <r>
      <t xml:space="preserve">Prorated costs </t>
    </r>
    <r>
      <rPr>
        <b/>
        <u/>
        <sz val="11"/>
        <color rgb="FF000000"/>
        <rFont val="Calibri"/>
        <family val="2"/>
        <scheme val="minor"/>
      </rPr>
      <t>outside</t>
    </r>
    <r>
      <rPr>
        <b/>
        <sz val="11"/>
        <color rgb="FF000000"/>
        <rFont val="Calibri"/>
        <family val="2"/>
        <scheme val="minor"/>
      </rPr>
      <t xml:space="preserve"> Program 2700 series</t>
    </r>
  </si>
  <si>
    <r>
      <t xml:space="preserve">Total Prorated costs </t>
    </r>
    <r>
      <rPr>
        <u/>
        <sz val="11"/>
        <color theme="1"/>
        <rFont val="Calibri"/>
        <family val="2"/>
        <scheme val="minor"/>
      </rPr>
      <t>outside</t>
    </r>
    <r>
      <rPr>
        <sz val="11"/>
        <color theme="1"/>
        <rFont val="Calibri"/>
        <family val="2"/>
        <scheme val="minor"/>
      </rPr>
      <t xml:space="preserve"> Program 2700 series</t>
    </r>
  </si>
  <si>
    <t>System Reference (R1); Document Name (District_calculation)</t>
  </si>
  <si>
    <t>R1</t>
  </si>
  <si>
    <r>
      <t xml:space="preserve">This section is for prorated costs tracked </t>
    </r>
    <r>
      <rPr>
        <b/>
        <u/>
        <sz val="11"/>
        <color theme="1"/>
        <rFont val="Calibri"/>
        <family val="2"/>
        <scheme val="minor"/>
      </rPr>
      <t>within</t>
    </r>
    <r>
      <rPr>
        <sz val="11"/>
        <color theme="1"/>
        <rFont val="Calibri"/>
        <family val="2"/>
        <scheme val="minor"/>
      </rPr>
      <t xml:space="preserve"> the Program 2700 series.</t>
    </r>
  </si>
  <si>
    <t xml:space="preserve">District_calculation </t>
  </si>
  <si>
    <r>
      <t xml:space="preserve">Total Adjusted Prorated Costs within </t>
    </r>
    <r>
      <rPr>
        <b/>
        <u/>
        <sz val="11"/>
        <color theme="1"/>
        <rFont val="Calibri"/>
        <family val="2"/>
        <scheme val="minor"/>
      </rPr>
      <t>and</t>
    </r>
    <r>
      <rPr>
        <b/>
        <sz val="11"/>
        <color theme="1"/>
        <rFont val="Calibri"/>
        <family val="2"/>
        <scheme val="minor"/>
      </rPr>
      <t xml:space="preserve"> outside Program 2700</t>
    </r>
  </si>
  <si>
    <t>Scheduled Miles Per Day</t>
  </si>
  <si>
    <t>Scheduled Route Miles Per Year</t>
  </si>
  <si>
    <r>
      <t xml:space="preserve">The purpose of the split calendar calculation is to determine the average number of scheduled count day miles for districts or schools that have routes that vary in the number of days in which they transport students.  While the majority of a district's or school's routes will run every day in which there is a student contact day per the district calendar, there may be instances where routes run less frequently (such as preschool routes) or more frequently (such as out of district routes) than regular district routes. Even if all routes use the same calendar, the "District Calendar" on this tab must still be filled out.
</t>
    </r>
    <r>
      <rPr>
        <b/>
        <sz val="11"/>
        <color theme="1"/>
        <rFont val="Calibri"/>
        <family val="2"/>
        <scheme val="minor"/>
      </rPr>
      <t xml:space="preserve">All color-coded cells in rows 10:19 are formula based (or linked).  Therefore, do NOT type directly into these cells.
</t>
    </r>
    <r>
      <rPr>
        <sz val="11"/>
        <color theme="1"/>
        <rFont val="Calibri"/>
        <family val="2"/>
        <scheme val="minor"/>
      </rPr>
      <t xml:space="preserve">
1) Enter the number of transportation days per month for each calendar in the tables below, starting with the official district calendar. Remember to account for any snow/cancellation days.
2) Optionally, you may change the title of the numbered calendars on line 21 and/or 38 to help with organization. Do this before step 3!
3) Once the calendar tables are updated, complete the "Count Day Scheduled Routes" tab (and the "Count Day Parent Mileage" tab if applicable).
4) The completed count day mileage totals will link to line 11 on this tab. 
5) The average scheduled count day route mileage per day (cell D19) links to the Count Day Route Mileage on the "Schedule" tab.
 For more information about split calendar calculations and how to conduct them, please review the Transportation Audit Resource Guide: http://www.cde.state.co.us/cdefinance/transportation_audit_guide.</t>
    </r>
  </si>
  <si>
    <r>
      <rPr>
        <b/>
        <sz val="11"/>
        <color rgb="FF000000"/>
        <rFont val="Calibri"/>
        <family val="2"/>
        <scheme val="minor"/>
      </rPr>
      <t>Less</t>
    </r>
    <r>
      <rPr>
        <sz val="11"/>
        <color indexed="8"/>
        <rFont val="Calibri"/>
        <family val="2"/>
        <scheme val="minor"/>
      </rPr>
      <t xml:space="preserve"> non-allowable costs (Vehicle Purchases)</t>
    </r>
  </si>
  <si>
    <r>
      <rPr>
        <b/>
        <sz val="11"/>
        <color rgb="FF000000"/>
        <rFont val="Calibri"/>
        <family val="2"/>
        <scheme val="minor"/>
      </rPr>
      <t>Less</t>
    </r>
    <r>
      <rPr>
        <sz val="11"/>
        <color indexed="8"/>
        <rFont val="Calibri"/>
        <family val="2"/>
        <scheme val="minor"/>
      </rPr>
      <t xml:space="preserve"> non-allowable costs (including Capital Outlay over $1,000)</t>
    </r>
  </si>
  <si>
    <t>Begin Odometer</t>
  </si>
  <si>
    <t>End Odometer</t>
  </si>
  <si>
    <r>
      <t>Total Prorated Costs within</t>
    </r>
    <r>
      <rPr>
        <u/>
        <sz val="11"/>
        <color theme="1"/>
        <rFont val="Calibri"/>
        <family val="2"/>
        <scheme val="minor"/>
      </rPr>
      <t xml:space="preserve"> and</t>
    </r>
    <r>
      <rPr>
        <sz val="11"/>
        <color theme="1"/>
        <rFont val="Calibri"/>
        <family val="2"/>
        <scheme val="minor"/>
      </rPr>
      <t xml:space="preserve"> outside Program 2700 series</t>
    </r>
  </si>
  <si>
    <t>Formula: sum total of E25 and E48</t>
  </si>
  <si>
    <t>Commercial_invoices</t>
  </si>
  <si>
    <t>If out-of-district pupil, agreement between districts?     
Yes or No</t>
  </si>
  <si>
    <t>If the Program 2700 series total on line 17 includes reductions for object codes 0850/0851, etc., these amounts can be "added back in"</t>
  </si>
  <si>
    <t>Formula: subtracting row 35 (total direct costs within Program 2700 series)</t>
  </si>
  <si>
    <t>Formula: sum total of rows 17-24</t>
  </si>
  <si>
    <r>
      <t xml:space="preserve">This section is for direct costs tracked </t>
    </r>
    <r>
      <rPr>
        <b/>
        <u/>
        <sz val="11"/>
        <color theme="1"/>
        <rFont val="Calibri"/>
        <family val="2"/>
        <scheme val="minor"/>
      </rPr>
      <t>within</t>
    </r>
    <r>
      <rPr>
        <sz val="11"/>
        <color theme="1"/>
        <rFont val="Calibri"/>
        <family val="2"/>
        <scheme val="minor"/>
      </rPr>
      <t xml:space="preserve"> the Program 2700 series.  Therefore, these costs should be included in the total in cell E17.</t>
    </r>
  </si>
  <si>
    <t>Formula: sum total of rows 28-34</t>
  </si>
  <si>
    <t>Formula: sum total of rows 39-47</t>
  </si>
  <si>
    <t>Formula: sum total of rows 51-55</t>
  </si>
  <si>
    <t>Formula: sum total of E35 and E56</t>
  </si>
  <si>
    <t>Formula: Linked to E72</t>
  </si>
  <si>
    <t>Formula: E60 times E61</t>
  </si>
  <si>
    <r>
      <rPr>
        <b/>
        <sz val="11"/>
        <color theme="1"/>
        <rFont val="Calibri"/>
        <family val="2"/>
        <scheme val="minor"/>
      </rPr>
      <t>Linked</t>
    </r>
    <r>
      <rPr>
        <sz val="11"/>
        <color theme="1"/>
        <rFont val="Calibri"/>
        <family val="2"/>
        <scheme val="minor"/>
      </rPr>
      <t xml:space="preserve"> to "Yearly Mileage" tab, cell J75</t>
    </r>
  </si>
  <si>
    <r>
      <rPr>
        <b/>
        <sz val="11"/>
        <color theme="1"/>
        <rFont val="Calibri"/>
        <family val="2"/>
        <scheme val="minor"/>
      </rPr>
      <t>Linked</t>
    </r>
    <r>
      <rPr>
        <sz val="11"/>
        <color theme="1"/>
        <rFont val="Calibri"/>
        <family val="2"/>
        <scheme val="minor"/>
      </rPr>
      <t xml:space="preserve"> "Yearly Mileage" tab, cell K75</t>
    </r>
  </si>
  <si>
    <t>Formula:  E58 plus E62 (total direct costs plus total prorated costs)</t>
  </si>
  <si>
    <r>
      <t xml:space="preserve">Improper use of this workbook may result in audit adjustments that can impact the total reimbursement to which the district is entitled.  For assistance, please contact audit@cde.state.co.us.
</t>
    </r>
    <r>
      <rPr>
        <sz val="11"/>
        <rFont val="Calibri"/>
        <family val="2"/>
        <scheme val="minor"/>
      </rPr>
      <t xml:space="preserve">This worksheet assumes that the district tracks the majority of its pupil transportation expenditures within the Program 2700 series of accounts, and that the costs within these accounts are commingled and include both reimbursable and non-reimbursable expenditures (Row 17).  
- Amounts in rows 18-24 and 28-34 (green headings) are adjustments to the total Program 2700 amount entered in Row 17.   
- Amounts in rows 39-47 and 51-55 (blue headings) are NOT included the total Program 2700 amount entered in Row 17.   
</t>
    </r>
    <r>
      <rPr>
        <b/>
        <sz val="11"/>
        <rFont val="Calibri"/>
        <family val="2"/>
        <scheme val="minor"/>
      </rPr>
      <t xml:space="preserve"> 
</t>
    </r>
    <r>
      <rPr>
        <sz val="11"/>
        <rFont val="Calibri"/>
        <family val="2"/>
        <scheme val="minor"/>
      </rPr>
      <t>Irrelevant lines may be deleted; try not to add lines.
Columns A and B indicate the backup documentation that should be uploaded at the time of the CDE-40 data submission to support the amount on each line of this worksheet. Additional documents may be uploaded if needed; make sure the files are clearly labeled. Remember to upload a copy of this worksheet (R1).</t>
    </r>
    <r>
      <rPr>
        <b/>
        <sz val="11"/>
        <rFont val="Calibri"/>
        <family val="2"/>
        <scheme val="minor"/>
      </rPr>
      <t xml:space="preserve">
 </t>
    </r>
  </si>
  <si>
    <t>Include only the premium amounts attributed to pupil transportation vehicles.</t>
  </si>
  <si>
    <t>Include only the premium amount attributed to pupil transportation facilities/buildings.</t>
  </si>
  <si>
    <t>Include only the premium amount attributed to pupil transportation employees.</t>
  </si>
  <si>
    <r>
      <t xml:space="preserve">This section is for direct costs tracked </t>
    </r>
    <r>
      <rPr>
        <b/>
        <u/>
        <sz val="11"/>
        <color theme="1"/>
        <rFont val="Calibri"/>
        <family val="2"/>
        <scheme val="minor"/>
      </rPr>
      <t xml:space="preserve">outside </t>
    </r>
    <r>
      <rPr>
        <sz val="11"/>
        <color theme="1"/>
        <rFont val="Calibri"/>
        <family val="2"/>
        <scheme val="minor"/>
      </rPr>
      <t xml:space="preserve">of the Program 2700 series.  Therefore, you will only enter amounts below if these costs are </t>
    </r>
    <r>
      <rPr>
        <b/>
        <u/>
        <sz val="11"/>
        <color theme="1"/>
        <rFont val="Calibri"/>
        <family val="2"/>
        <scheme val="minor"/>
      </rPr>
      <t>NOT</t>
    </r>
    <r>
      <rPr>
        <sz val="11"/>
        <color theme="1"/>
        <rFont val="Calibri"/>
        <family val="2"/>
        <scheme val="minor"/>
      </rPr>
      <t xml:space="preserve"> already included in cell E17.</t>
    </r>
  </si>
  <si>
    <r>
      <t xml:space="preserve">This section is for prorated costs tracked </t>
    </r>
    <r>
      <rPr>
        <b/>
        <u/>
        <sz val="11"/>
        <color theme="1"/>
        <rFont val="Calibri"/>
        <family val="2"/>
        <scheme val="minor"/>
      </rPr>
      <t xml:space="preserve">outside </t>
    </r>
    <r>
      <rPr>
        <sz val="11"/>
        <color theme="1"/>
        <rFont val="Calibri"/>
        <family val="2"/>
        <scheme val="minor"/>
      </rPr>
      <t xml:space="preserve">of the Program 2700 series.  Therefore, you will only enter amounts below if these costs are </t>
    </r>
    <r>
      <rPr>
        <b/>
        <u/>
        <sz val="11"/>
        <color theme="1"/>
        <rFont val="Calibri"/>
        <family val="2"/>
        <scheme val="minor"/>
      </rPr>
      <t>NOT</t>
    </r>
    <r>
      <rPr>
        <sz val="11"/>
        <color theme="1"/>
        <rFont val="Calibri"/>
        <family val="2"/>
        <scheme val="minor"/>
      </rPr>
      <t xml:space="preserve"> already included in cell E17.</t>
    </r>
  </si>
  <si>
    <t>Do not change formula; E69/E70</t>
  </si>
  <si>
    <t>This purpose of this tab is to determine the total number of scheduled count day miles for each route (and calendar).  Fill out the Split Calendar tab before beginning this tab.
1) List all routes scheduled as of the pupil enrollment count date
2) Enter the beginning and ending odometer readings for each route if the district used daily trip sheets to evidence total route miles.  If the district used route descriptions with mileage embedded, then total route miles per AM, Mid-Day and/or PM may be entered into the corresponding "Total Miles" columns.
3) Identify which calendar applies to each route and select the appropriate calendar from the dropdown in Column O.
 - If all scheduled routes transported students the same number of days, all routes should be entered as "District Calendar".  
 - If the district had scheduled routes that transported students a different total number of days, then those routes should be identified under the corresponding calendar type per the "Split Calendar" tab.
4) The Total Route Miles link to the corresponding calendar type in the "Split Calendar" tab.
The district must be prepared to provide count day trip documentation to support all the information entered in this tab. (i.e., either count day trip sheets with odometer readings, or routing software trip records with embedded route descriptions and mileage for each leg of the trip).</t>
  </si>
  <si>
    <r>
      <t>1) List all district vehicles, including non-pupil transportation vehicles (if expenditures for the non-pupil transportation vehicles were included in the Program 2700 series of accounts in Row 17 of the "Schedule" tab.  More lines may be added if needed.
2) Enter odometer readings and mileage in each category for each vehicle. 
 - The beginning year odometer reading must match the prior year's ending odometer reading; any discrepancies may cause a reduction in the district's reimbursement.
3) The total administrative/non-pupil miles from column L links to the non-pupil transportation costs on the "Schedule" tab (</t>
    </r>
    <r>
      <rPr>
        <b/>
        <sz val="11"/>
        <color theme="1"/>
        <rFont val="Calibri"/>
        <family val="2"/>
        <scheme val="minor"/>
      </rPr>
      <t>28</t>
    </r>
    <r>
      <rPr>
        <sz val="11"/>
        <color theme="1"/>
        <rFont val="Calibri"/>
        <family val="2"/>
        <scheme val="minor"/>
      </rPr>
      <t xml:space="preserve"> cents/mile). 
4) The reimbursable percentage (in C4, above) is calculated based on the ratio of route and activity miles; it should match the Reimbursable percentage on the "Schedule" tab (Row 72).
</t>
    </r>
  </si>
  <si>
    <t>Formula: negative number, linked to Yearly Mileage tab (28 cents per non-pupil mile)</t>
  </si>
  <si>
    <t>Parent/Household Name</t>
  </si>
  <si>
    <r>
      <t xml:space="preserve">Non-Pupil Miles </t>
    </r>
    <r>
      <rPr>
        <sz val="11"/>
        <color theme="1"/>
        <rFont val="Calibri"/>
        <family val="2"/>
        <scheme val="minor"/>
      </rPr>
      <t>(Administrative,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</si>
</sst>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0.0%"/>
    <numFmt numFmtId="166" formatCode="_(* #,##0_);_(* \(#,##0\);_(* &quot;-&quot;??_);_(@_)"/>
  </numFmts>
  <fonts count="24" x14ac:knownFonts="1">
    <font>
      <sz val="11"/>
      <color theme="1"/>
      <name val="Calibri"/>
      <family val="2"/>
      <scheme val="minor"/>
    </font>
    <font>
      <sz val="10"/>
      <name val="Arial"/>
      <family val="2"/>
    </font>
    <font>
      <b/>
      <u/>
      <sz val="10"/>
      <name val="Arial"/>
      <family val="2"/>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sz val="11"/>
      <color indexed="8"/>
      <name val="Calibri"/>
      <family val="2"/>
      <scheme val="minor"/>
    </font>
    <font>
      <b/>
      <u val="singleAccounting"/>
      <sz val="11"/>
      <color theme="1"/>
      <name val="Calibri"/>
      <family val="2"/>
      <scheme val="minor"/>
    </font>
    <font>
      <b/>
      <u val="singleAccounting"/>
      <sz val="1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b/>
      <u/>
      <sz val="11"/>
      <color rgb="FF000000"/>
      <name val="Calibri"/>
      <family val="2"/>
      <scheme val="minor"/>
    </font>
    <font>
      <b/>
      <sz val="11"/>
      <color rgb="FF000000"/>
      <name val="Calibri"/>
      <family val="2"/>
      <scheme val="minor"/>
    </font>
    <font>
      <b/>
      <sz val="11"/>
      <name val="Calibri"/>
      <family val="2"/>
      <scheme val="minor"/>
    </font>
    <font>
      <b/>
      <sz val="11"/>
      <color indexed="8"/>
      <name val="Calibri"/>
      <family val="2"/>
      <scheme val="minor"/>
    </font>
    <font>
      <b/>
      <sz val="11"/>
      <color rgb="FFFF0000"/>
      <name val="Calibri"/>
      <family val="2"/>
      <scheme val="minor"/>
    </font>
    <font>
      <u/>
      <sz val="11"/>
      <color theme="1"/>
      <name val="Calibri"/>
      <family val="2"/>
      <scheme val="minor"/>
    </font>
    <font>
      <b/>
      <sz val="11"/>
      <color theme="0"/>
      <name val="Calibri"/>
      <family val="2"/>
      <scheme val="minor"/>
    </font>
    <font>
      <b/>
      <sz val="14"/>
      <color theme="1"/>
      <name val="Calibri"/>
      <family val="2"/>
      <scheme val="minor"/>
    </font>
    <font>
      <b/>
      <u/>
      <sz val="11"/>
      <color theme="0"/>
      <name val="Calibri"/>
      <family val="2"/>
      <scheme val="minor"/>
    </font>
    <font>
      <u/>
      <sz val="11"/>
      <color rgb="FF000000"/>
      <name val="Calibri"/>
      <family val="2"/>
      <scheme val="minor"/>
    </font>
    <font>
      <b/>
      <sz val="16"/>
      <name val="Calibri"/>
      <family val="2"/>
      <scheme val="minor"/>
    </font>
  </fonts>
  <fills count="21">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2"/>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1" fillId="0" borderId="0"/>
    <xf numFmtId="0" fontId="1" fillId="0" borderId="0"/>
    <xf numFmtId="9" fontId="3" fillId="0" borderId="0" applyFont="0" applyFill="0" applyBorder="0" applyAlignment="0" applyProtection="0"/>
  </cellStyleXfs>
  <cellXfs count="307">
    <xf numFmtId="0" fontId="0" fillId="0" borderId="0" xfId="0"/>
    <xf numFmtId="43" fontId="3" fillId="0" borderId="3" xfId="1" applyFont="1" applyBorder="1" applyAlignment="1">
      <alignment wrapText="1"/>
    </xf>
    <xf numFmtId="43" fontId="3" fillId="0" borderId="3" xfId="1" applyFill="1" applyBorder="1"/>
    <xf numFmtId="43" fontId="3" fillId="2" borderId="3" xfId="1" applyFill="1" applyBorder="1"/>
    <xf numFmtId="43" fontId="3" fillId="0" borderId="3" xfId="1" applyFont="1" applyBorder="1"/>
    <xf numFmtId="43" fontId="4" fillId="2" borderId="3" xfId="1" applyFont="1" applyFill="1" applyBorder="1"/>
    <xf numFmtId="43" fontId="3" fillId="4" borderId="3" xfId="1" applyFill="1" applyBorder="1"/>
    <xf numFmtId="43" fontId="3" fillId="4" borderId="3" xfId="1" applyFont="1" applyFill="1" applyBorder="1"/>
    <xf numFmtId="43" fontId="4" fillId="4" borderId="3" xfId="1" applyFont="1" applyFill="1" applyBorder="1" applyAlignment="1"/>
    <xf numFmtId="43" fontId="3" fillId="5" borderId="3" xfId="1" applyFill="1" applyBorder="1"/>
    <xf numFmtId="43" fontId="4" fillId="5" borderId="3" xfId="1" applyFont="1" applyFill="1" applyBorder="1" applyAlignment="1"/>
    <xf numFmtId="43" fontId="0" fillId="0" borderId="0" xfId="1" applyFont="1"/>
    <xf numFmtId="43" fontId="0" fillId="0" borderId="0" xfId="1" applyFont="1" applyFill="1"/>
    <xf numFmtId="43" fontId="6" fillId="0" borderId="0" xfId="1" applyFont="1" applyFill="1" applyAlignment="1">
      <alignment horizontal="center"/>
    </xf>
    <xf numFmtId="43" fontId="6" fillId="0" borderId="0" xfId="1" applyFont="1" applyAlignment="1">
      <alignment horizontal="center"/>
    </xf>
    <xf numFmtId="43" fontId="0" fillId="0" borderId="0" xfId="1" applyFont="1" applyBorder="1"/>
    <xf numFmtId="43" fontId="0" fillId="0" borderId="0" xfId="1" applyFont="1" applyFill="1" applyBorder="1"/>
    <xf numFmtId="43" fontId="4" fillId="0" borderId="0" xfId="1" applyFont="1"/>
    <xf numFmtId="43" fontId="4" fillId="0" borderId="0" xfId="1" applyFont="1" applyBorder="1"/>
    <xf numFmtId="164" fontId="0" fillId="0" borderId="0" xfId="1" applyNumberFormat="1" applyFont="1"/>
    <xf numFmtId="43" fontId="4" fillId="0" borderId="0" xfId="1" applyFont="1" applyAlignment="1">
      <alignment horizontal="center"/>
    </xf>
    <xf numFmtId="43" fontId="0" fillId="0" borderId="3" xfId="1" applyFont="1" applyBorder="1" applyAlignment="1">
      <alignment horizontal="center" wrapText="1"/>
    </xf>
    <xf numFmtId="43" fontId="0" fillId="0" borderId="0" xfId="1" applyFont="1" applyAlignment="1">
      <alignment horizontal="center" wrapText="1"/>
    </xf>
    <xf numFmtId="166" fontId="0" fillId="0" borderId="0" xfId="1" applyNumberFormat="1" applyFont="1"/>
    <xf numFmtId="43" fontId="4" fillId="0" borderId="0" xfId="1" applyFont="1" applyAlignment="1"/>
    <xf numFmtId="43" fontId="3" fillId="0" borderId="0" xfId="1"/>
    <xf numFmtId="43" fontId="3" fillId="0" borderId="0" xfId="1" applyFill="1"/>
    <xf numFmtId="43" fontId="3" fillId="0" borderId="3" xfId="1" applyFont="1" applyBorder="1" applyAlignment="1">
      <alignment horizontal="center" wrapText="1"/>
    </xf>
    <xf numFmtId="43" fontId="0" fillId="4" borderId="3" xfId="1" applyFont="1" applyFill="1" applyBorder="1" applyAlignment="1">
      <alignment horizontal="center" wrapText="1"/>
    </xf>
    <xf numFmtId="43" fontId="0" fillId="5" borderId="3" xfId="1" applyFont="1" applyFill="1" applyBorder="1" applyAlignment="1">
      <alignment horizontal="center" wrapText="1"/>
    </xf>
    <xf numFmtId="43" fontId="3" fillId="0" borderId="0" xfId="1" applyAlignment="1">
      <alignment wrapText="1"/>
    </xf>
    <xf numFmtId="43" fontId="4" fillId="0" borderId="7" xfId="1" applyFont="1" applyBorder="1" applyAlignment="1">
      <alignment horizontal="center" wrapText="1"/>
    </xf>
    <xf numFmtId="43" fontId="3" fillId="0" borderId="3" xfId="1" applyBorder="1"/>
    <xf numFmtId="43" fontId="3" fillId="0" borderId="0" xfId="1" applyFill="1" applyBorder="1"/>
    <xf numFmtId="43" fontId="8" fillId="0" borderId="0" xfId="1" applyFont="1" applyFill="1" applyAlignment="1">
      <alignment horizontal="center"/>
    </xf>
    <xf numFmtId="164" fontId="0" fillId="0" borderId="3" xfId="1" applyNumberFormat="1" applyFont="1" applyBorder="1" applyAlignment="1">
      <alignment horizontal="center"/>
    </xf>
    <xf numFmtId="164" fontId="0" fillId="0" borderId="0" xfId="1" applyNumberFormat="1" applyFont="1" applyAlignment="1">
      <alignment horizontal="center"/>
    </xf>
    <xf numFmtId="164" fontId="0" fillId="0" borderId="3" xfId="1" applyNumberFormat="1" applyFont="1" applyBorder="1"/>
    <xf numFmtId="164" fontId="0" fillId="0" borderId="8" xfId="1" applyNumberFormat="1" applyFont="1" applyFill="1" applyBorder="1"/>
    <xf numFmtId="164" fontId="0" fillId="0" borderId="9" xfId="1" applyNumberFormat="1" applyFont="1" applyFill="1" applyBorder="1"/>
    <xf numFmtId="164" fontId="4" fillId="0" borderId="3" xfId="1" applyNumberFormat="1" applyFont="1" applyBorder="1" applyAlignment="1">
      <alignment horizontal="center"/>
    </xf>
    <xf numFmtId="164" fontId="3" fillId="0" borderId="3" xfId="1" applyNumberFormat="1" applyBorder="1"/>
    <xf numFmtId="164" fontId="3" fillId="0" borderId="0" xfId="1" applyNumberFormat="1"/>
    <xf numFmtId="166" fontId="4" fillId="0" borderId="0" xfId="1" applyNumberFormat="1" applyFont="1" applyAlignment="1">
      <alignment horizontal="center" wrapText="1"/>
    </xf>
    <xf numFmtId="166" fontId="0" fillId="0" borderId="0" xfId="1" applyNumberFormat="1" applyFont="1" applyAlignment="1">
      <alignment wrapText="1"/>
    </xf>
    <xf numFmtId="43" fontId="0" fillId="2" borderId="3" xfId="1" applyFont="1" applyFill="1" applyBorder="1" applyAlignment="1">
      <alignment horizontal="center" wrapText="1"/>
    </xf>
    <xf numFmtId="43" fontId="10" fillId="0" borderId="0" xfId="1" applyFont="1" applyFill="1"/>
    <xf numFmtId="166" fontId="3" fillId="0" borderId="0" xfId="1" applyNumberFormat="1"/>
    <xf numFmtId="166" fontId="0" fillId="0" borderId="3" xfId="1" applyNumberFormat="1" applyFont="1" applyBorder="1"/>
    <xf numFmtId="166" fontId="3" fillId="0" borderId="3" xfId="1" applyNumberFormat="1" applyBorder="1"/>
    <xf numFmtId="166" fontId="4" fillId="0" borderId="3" xfId="1" applyNumberFormat="1" applyFont="1" applyBorder="1"/>
    <xf numFmtId="49" fontId="4" fillId="0" borderId="0" xfId="1" applyNumberFormat="1" applyFont="1" applyFill="1" applyAlignment="1"/>
    <xf numFmtId="49" fontId="0" fillId="0" borderId="0" xfId="1" applyNumberFormat="1" applyFont="1"/>
    <xf numFmtId="49" fontId="3" fillId="0" borderId="0" xfId="1" applyNumberFormat="1" applyFont="1"/>
    <xf numFmtId="49" fontId="4" fillId="0" borderId="0" xfId="1" applyNumberFormat="1" applyFont="1"/>
    <xf numFmtId="49" fontId="3" fillId="0" borderId="0" xfId="1" applyNumberFormat="1"/>
    <xf numFmtId="49" fontId="12" fillId="0" borderId="0" xfId="1" applyNumberFormat="1" applyFont="1" applyFill="1" applyAlignment="1">
      <alignment vertical="top" wrapText="1"/>
    </xf>
    <xf numFmtId="43" fontId="0" fillId="0" borderId="0" xfId="1" applyFont="1" applyAlignment="1">
      <alignment horizontal="center"/>
    </xf>
    <xf numFmtId="43" fontId="4" fillId="0" borderId="0" xfId="1" applyFont="1" applyBorder="1" applyAlignment="1">
      <alignment horizontal="center"/>
    </xf>
    <xf numFmtId="43" fontId="0" fillId="6" borderId="0" xfId="1" applyFont="1" applyFill="1" applyBorder="1" applyAlignment="1">
      <alignment horizontal="center"/>
    </xf>
    <xf numFmtId="49" fontId="0" fillId="6" borderId="0" xfId="1" applyNumberFormat="1" applyFont="1" applyFill="1"/>
    <xf numFmtId="43" fontId="0" fillId="6" borderId="0" xfId="1" applyFont="1" applyFill="1" applyAlignment="1">
      <alignment horizontal="center"/>
    </xf>
    <xf numFmtId="164" fontId="0" fillId="2" borderId="3" xfId="1" applyNumberFormat="1" applyFont="1" applyFill="1" applyBorder="1"/>
    <xf numFmtId="43" fontId="4" fillId="7" borderId="3" xfId="1" applyFont="1" applyFill="1" applyBorder="1" applyAlignment="1">
      <alignment horizontal="center"/>
    </xf>
    <xf numFmtId="43" fontId="11" fillId="0" borderId="0" xfId="1" applyFont="1" applyFill="1"/>
    <xf numFmtId="49" fontId="0" fillId="6" borderId="0" xfId="1" applyNumberFormat="1" applyFont="1" applyFill="1" applyBorder="1"/>
    <xf numFmtId="49" fontId="6" fillId="0" borderId="0" xfId="1" applyNumberFormat="1" applyFont="1" applyAlignment="1">
      <alignment horizontal="center" wrapText="1"/>
    </xf>
    <xf numFmtId="49" fontId="3" fillId="0" borderId="0" xfId="1" applyNumberFormat="1" applyFont="1" applyAlignment="1">
      <alignment wrapText="1"/>
    </xf>
    <xf numFmtId="43" fontId="3" fillId="0" borderId="0" xfId="1" applyFont="1" applyAlignment="1">
      <alignment wrapText="1"/>
    </xf>
    <xf numFmtId="49" fontId="7" fillId="0" borderId="0" xfId="1" applyNumberFormat="1" applyFont="1" applyFill="1" applyAlignment="1">
      <alignment vertical="top"/>
    </xf>
    <xf numFmtId="43" fontId="0" fillId="0" borderId="0" xfId="1" applyFont="1" applyFill="1" applyAlignment="1">
      <alignment vertical="top"/>
    </xf>
    <xf numFmtId="43" fontId="0" fillId="0" borderId="0" xfId="1" applyFont="1" applyAlignment="1">
      <alignment vertical="top"/>
    </xf>
    <xf numFmtId="49" fontId="0" fillId="0" borderId="0" xfId="1" applyNumberFormat="1" applyFont="1" applyFill="1" applyAlignment="1">
      <alignment vertical="top"/>
    </xf>
    <xf numFmtId="49" fontId="0" fillId="0" borderId="0" xfId="1" applyNumberFormat="1" applyFont="1" applyAlignment="1">
      <alignment vertical="top"/>
    </xf>
    <xf numFmtId="49" fontId="0" fillId="0" borderId="0" xfId="1" applyNumberFormat="1" applyFont="1" applyAlignment="1">
      <alignment horizontal="left" vertical="top"/>
    </xf>
    <xf numFmtId="49" fontId="5" fillId="0" borderId="0" xfId="1" applyNumberFormat="1" applyFont="1" applyFill="1" applyAlignment="1">
      <alignment vertical="top"/>
    </xf>
    <xf numFmtId="49" fontId="9" fillId="0" borderId="0" xfId="1" applyNumberFormat="1" applyFont="1" applyFill="1" applyAlignment="1">
      <alignment vertical="top"/>
    </xf>
    <xf numFmtId="43" fontId="0" fillId="0" borderId="11" xfId="1" applyFont="1" applyBorder="1"/>
    <xf numFmtId="49" fontId="0" fillId="0" borderId="10" xfId="1" applyNumberFormat="1" applyFont="1" applyBorder="1" applyAlignment="1">
      <alignment vertical="top"/>
    </xf>
    <xf numFmtId="43" fontId="0" fillId="0" borderId="11" xfId="1" applyFont="1" applyFill="1" applyBorder="1"/>
    <xf numFmtId="49" fontId="7" fillId="0" borderId="10" xfId="1" applyNumberFormat="1" applyFont="1" applyFill="1" applyBorder="1" applyAlignment="1">
      <alignment vertical="top"/>
    </xf>
    <xf numFmtId="43" fontId="10" fillId="0" borderId="11" xfId="1" applyFont="1" applyFill="1" applyBorder="1"/>
    <xf numFmtId="49" fontId="10" fillId="0" borderId="0" xfId="1" applyNumberFormat="1" applyFont="1" applyFill="1" applyBorder="1" applyAlignment="1">
      <alignment vertical="top"/>
    </xf>
    <xf numFmtId="43" fontId="0" fillId="0" borderId="11" xfId="1" applyFont="1" applyFill="1" applyBorder="1" applyAlignment="1">
      <alignment vertical="top"/>
    </xf>
    <xf numFmtId="44" fontId="0" fillId="0" borderId="0" xfId="2" applyFont="1" applyFill="1" applyBorder="1"/>
    <xf numFmtId="49" fontId="0" fillId="0" borderId="14" xfId="1" applyNumberFormat="1" applyFont="1" applyBorder="1" applyAlignment="1">
      <alignment vertical="top"/>
    </xf>
    <xf numFmtId="43" fontId="0" fillId="0" borderId="15" xfId="1" applyFont="1" applyBorder="1"/>
    <xf numFmtId="49" fontId="7" fillId="0" borderId="14" xfId="1" applyNumberFormat="1" applyFont="1" applyFill="1" applyBorder="1" applyAlignment="1">
      <alignment vertical="top"/>
    </xf>
    <xf numFmtId="43" fontId="0" fillId="0" borderId="15" xfId="1" applyFont="1" applyFill="1" applyBorder="1"/>
    <xf numFmtId="43" fontId="0" fillId="0" borderId="17" xfId="1" applyFont="1" applyFill="1" applyBorder="1"/>
    <xf numFmtId="49" fontId="3" fillId="0" borderId="16" xfId="1" applyNumberFormat="1" applyFont="1" applyFill="1" applyBorder="1" applyAlignment="1">
      <alignment vertical="top"/>
    </xf>
    <xf numFmtId="43" fontId="0" fillId="0" borderId="0" xfId="1" applyFont="1" applyFill="1" applyBorder="1" applyAlignment="1">
      <alignment horizontal="center"/>
    </xf>
    <xf numFmtId="49" fontId="0" fillId="0" borderId="0" xfId="1" applyNumberFormat="1" applyFont="1" applyFill="1" applyBorder="1"/>
    <xf numFmtId="49" fontId="0" fillId="0" borderId="0" xfId="1" applyNumberFormat="1" applyFont="1" applyFill="1"/>
    <xf numFmtId="43" fontId="4" fillId="0" borderId="3" xfId="1" applyFont="1" applyFill="1" applyBorder="1" applyAlignment="1">
      <alignment horizontal="center" wrapText="1"/>
    </xf>
    <xf numFmtId="49" fontId="4" fillId="0" borderId="3" xfId="1" applyNumberFormat="1" applyFont="1" applyFill="1" applyBorder="1" applyAlignment="1">
      <alignment horizontal="center" wrapText="1"/>
    </xf>
    <xf numFmtId="49" fontId="6" fillId="0" borderId="0" xfId="1" quotePrefix="1" applyNumberFormat="1" applyFont="1" applyFill="1" applyAlignment="1">
      <alignment horizontal="left"/>
    </xf>
    <xf numFmtId="43" fontId="0" fillId="0" borderId="0" xfId="1" applyFont="1" applyFill="1" applyAlignment="1">
      <alignment horizontal="center"/>
    </xf>
    <xf numFmtId="43" fontId="4" fillId="3" borderId="3" xfId="1" applyFont="1" applyFill="1" applyBorder="1"/>
    <xf numFmtId="49" fontId="0" fillId="0" borderId="0" xfId="1" applyNumberFormat="1" applyFont="1" applyAlignment="1">
      <alignment wrapText="1"/>
    </xf>
    <xf numFmtId="166" fontId="0" fillId="0" borderId="3" xfId="1" applyNumberFormat="1" applyFont="1" applyBorder="1" applyAlignment="1">
      <alignment horizontal="center" wrapText="1"/>
    </xf>
    <xf numFmtId="164" fontId="0" fillId="5" borderId="3" xfId="1" applyNumberFormat="1" applyFont="1" applyFill="1" applyBorder="1" applyAlignment="1">
      <alignment horizontal="center"/>
    </xf>
    <xf numFmtId="164" fontId="0" fillId="5" borderId="3" xfId="1" applyNumberFormat="1" applyFont="1" applyFill="1" applyBorder="1"/>
    <xf numFmtId="164" fontId="0" fillId="8" borderId="3" xfId="1" applyNumberFormat="1" applyFont="1" applyFill="1" applyBorder="1" applyAlignment="1">
      <alignment horizontal="center"/>
    </xf>
    <xf numFmtId="164" fontId="0" fillId="8" borderId="3" xfId="1" applyNumberFormat="1" applyFont="1" applyFill="1" applyBorder="1"/>
    <xf numFmtId="164" fontId="0" fillId="2" borderId="3" xfId="1" applyNumberFormat="1" applyFont="1" applyFill="1" applyBorder="1" applyAlignment="1">
      <alignment horizontal="center"/>
    </xf>
    <xf numFmtId="164" fontId="0" fillId="9" borderId="3" xfId="1" applyNumberFormat="1" applyFont="1" applyFill="1" applyBorder="1" applyAlignment="1">
      <alignment horizontal="center"/>
    </xf>
    <xf numFmtId="164" fontId="0" fillId="9" borderId="3" xfId="1" applyNumberFormat="1" applyFont="1" applyFill="1" applyBorder="1"/>
    <xf numFmtId="164" fontId="0" fillId="10" borderId="3" xfId="1" applyNumberFormat="1" applyFont="1" applyFill="1" applyBorder="1" applyAlignment="1">
      <alignment horizontal="center"/>
    </xf>
    <xf numFmtId="164" fontId="0" fillId="10" borderId="3" xfId="1" applyNumberFormat="1" applyFont="1" applyFill="1" applyBorder="1"/>
    <xf numFmtId="164" fontId="4" fillId="0" borderId="0" xfId="1" applyNumberFormat="1" applyFont="1" applyFill="1" applyBorder="1" applyAlignment="1"/>
    <xf numFmtId="164" fontId="4" fillId="0" borderId="0" xfId="1" applyNumberFormat="1" applyFont="1" applyFill="1" applyBorder="1" applyAlignment="1">
      <alignment horizontal="center"/>
    </xf>
    <xf numFmtId="164" fontId="0" fillId="0" borderId="0" xfId="1" applyNumberFormat="1" applyFont="1" applyFill="1" applyBorder="1"/>
    <xf numFmtId="49" fontId="0" fillId="0" borderId="3" xfId="1" applyNumberFormat="1" applyFont="1" applyBorder="1" applyAlignment="1">
      <alignment horizontal="center" wrapText="1"/>
    </xf>
    <xf numFmtId="49" fontId="0" fillId="0" borderId="3" xfId="1" applyNumberFormat="1" applyFont="1" applyBorder="1" applyAlignment="1">
      <alignment wrapText="1"/>
    </xf>
    <xf numFmtId="164" fontId="0" fillId="0" borderId="0" xfId="1" applyNumberFormat="1" applyFont="1" applyAlignment="1">
      <alignment wrapText="1"/>
    </xf>
    <xf numFmtId="164" fontId="0" fillId="0" borderId="0" xfId="1" applyNumberFormat="1" applyFont="1" applyFill="1" applyBorder="1" applyAlignment="1">
      <alignment horizontal="center"/>
    </xf>
    <xf numFmtId="164" fontId="3" fillId="0" borderId="3" xfId="1" applyNumberFormat="1" applyFont="1" applyBorder="1" applyAlignment="1">
      <alignment horizontal="left"/>
    </xf>
    <xf numFmtId="49" fontId="4" fillId="0" borderId="0" xfId="1" applyNumberFormat="1" applyFont="1" applyAlignment="1">
      <alignment wrapText="1"/>
    </xf>
    <xf numFmtId="164" fontId="0" fillId="0" borderId="0" xfId="1" applyNumberFormat="1" applyFont="1" applyAlignment="1"/>
    <xf numFmtId="164" fontId="0" fillId="6" borderId="0" xfId="1" applyNumberFormat="1" applyFont="1" applyFill="1" applyAlignment="1">
      <alignment horizontal="center"/>
    </xf>
    <xf numFmtId="166" fontId="3" fillId="0" borderId="0" xfId="1" applyNumberFormat="1" applyFill="1" applyBorder="1"/>
    <xf numFmtId="166" fontId="4" fillId="0" borderId="0" xfId="1" applyNumberFormat="1" applyFont="1" applyFill="1" applyBorder="1"/>
    <xf numFmtId="166" fontId="3" fillId="0" borderId="0" xfId="1" applyNumberFormat="1" applyFill="1"/>
    <xf numFmtId="166" fontId="4" fillId="0" borderId="0" xfId="1" applyNumberFormat="1" applyFont="1" applyFill="1" applyBorder="1" applyAlignment="1">
      <alignment horizontal="center"/>
    </xf>
    <xf numFmtId="49" fontId="0" fillId="0" borderId="0" xfId="1" applyNumberFormat="1" applyFont="1" applyAlignment="1"/>
    <xf numFmtId="49" fontId="0" fillId="0" borderId="0" xfId="1" applyNumberFormat="1" applyFont="1" applyAlignment="1">
      <alignment horizontal="left" wrapText="1"/>
    </xf>
    <xf numFmtId="43" fontId="0" fillId="0" borderId="3" xfId="1" applyFont="1" applyBorder="1"/>
    <xf numFmtId="49" fontId="4" fillId="0" borderId="0" xfId="1" applyNumberFormat="1" applyFont="1" applyFill="1"/>
    <xf numFmtId="166" fontId="0" fillId="0" borderId="0" xfId="1" applyNumberFormat="1" applyFont="1" applyFill="1"/>
    <xf numFmtId="166" fontId="4" fillId="0" borderId="3" xfId="1" applyNumberFormat="1" applyFont="1" applyFill="1" applyBorder="1" applyAlignment="1">
      <alignment horizontal="center"/>
    </xf>
    <xf numFmtId="166" fontId="4" fillId="11" borderId="3" xfId="1" applyNumberFormat="1" applyFont="1" applyFill="1" applyBorder="1"/>
    <xf numFmtId="166" fontId="3" fillId="11" borderId="3" xfId="1" applyNumberFormat="1" applyFill="1" applyBorder="1"/>
    <xf numFmtId="166" fontId="4" fillId="0" borderId="0" xfId="1" applyNumberFormat="1" applyFont="1" applyFill="1" applyAlignment="1"/>
    <xf numFmtId="166" fontId="3" fillId="0" borderId="3" xfId="1" applyNumberFormat="1" applyFill="1" applyBorder="1"/>
    <xf numFmtId="49" fontId="15" fillId="15" borderId="0" xfId="1" applyNumberFormat="1" applyFont="1" applyFill="1" applyAlignment="1">
      <alignment vertical="top" wrapText="1"/>
    </xf>
    <xf numFmtId="44" fontId="0" fillId="15" borderId="13" xfId="2" applyFont="1" applyFill="1" applyBorder="1"/>
    <xf numFmtId="43" fontId="10" fillId="15" borderId="11" xfId="1" applyFont="1" applyFill="1" applyBorder="1"/>
    <xf numFmtId="43" fontId="0" fillId="15" borderId="11" xfId="1" applyFont="1" applyFill="1" applyBorder="1"/>
    <xf numFmtId="165" fontId="0" fillId="15" borderId="0" xfId="7" applyNumberFormat="1" applyFont="1" applyFill="1"/>
    <xf numFmtId="164" fontId="0" fillId="15" borderId="0" xfId="1" applyNumberFormat="1" applyFont="1" applyFill="1"/>
    <xf numFmtId="164" fontId="0" fillId="15" borderId="1" xfId="1" applyNumberFormat="1" applyFont="1" applyFill="1" applyBorder="1"/>
    <xf numFmtId="49" fontId="7" fillId="0" borderId="16" xfId="1" applyNumberFormat="1" applyFont="1" applyFill="1" applyBorder="1" applyAlignment="1">
      <alignment vertical="top"/>
    </xf>
    <xf numFmtId="49" fontId="0" fillId="0" borderId="16" xfId="1" applyNumberFormat="1" applyFont="1" applyFill="1" applyBorder="1" applyAlignment="1">
      <alignment vertical="top"/>
    </xf>
    <xf numFmtId="43" fontId="0" fillId="0" borderId="17" xfId="1" applyFont="1" applyBorder="1"/>
    <xf numFmtId="43" fontId="0" fillId="15" borderId="28" xfId="1" applyFont="1" applyFill="1" applyBorder="1"/>
    <xf numFmtId="49" fontId="0" fillId="0" borderId="29" xfId="1" applyNumberFormat="1" applyFont="1" applyBorder="1" applyAlignment="1">
      <alignment vertical="top"/>
    </xf>
    <xf numFmtId="43" fontId="0" fillId="0" borderId="30" xfId="1" applyFont="1" applyBorder="1"/>
    <xf numFmtId="44" fontId="0" fillId="15" borderId="28" xfId="2" applyFont="1" applyFill="1" applyBorder="1"/>
    <xf numFmtId="43" fontId="0" fillId="0" borderId="30" xfId="1" applyFont="1" applyFill="1" applyBorder="1"/>
    <xf numFmtId="43" fontId="4" fillId="15" borderId="28" xfId="1" applyFont="1" applyFill="1" applyBorder="1"/>
    <xf numFmtId="49" fontId="10" fillId="0" borderId="29" xfId="1" applyNumberFormat="1" applyFont="1" applyFill="1" applyBorder="1" applyAlignment="1">
      <alignment vertical="top"/>
    </xf>
    <xf numFmtId="43" fontId="0" fillId="15" borderId="30" xfId="1" applyFont="1" applyFill="1" applyBorder="1"/>
    <xf numFmtId="49" fontId="0" fillId="0" borderId="29" xfId="1" applyNumberFormat="1" applyFont="1" applyFill="1" applyBorder="1" applyAlignment="1">
      <alignment vertical="top"/>
    </xf>
    <xf numFmtId="43" fontId="0" fillId="0" borderId="18" xfId="1" applyFont="1" applyBorder="1"/>
    <xf numFmtId="43" fontId="0" fillId="0" borderId="18" xfId="1" applyFont="1" applyFill="1" applyBorder="1"/>
    <xf numFmtId="44" fontId="4" fillId="15" borderId="13" xfId="2" applyFont="1" applyFill="1" applyBorder="1"/>
    <xf numFmtId="49" fontId="5" fillId="16" borderId="0" xfId="1" applyNumberFormat="1" applyFont="1" applyFill="1" applyAlignment="1">
      <alignment vertical="top"/>
    </xf>
    <xf numFmtId="49" fontId="5" fillId="16" borderId="1" xfId="1" applyNumberFormat="1" applyFont="1" applyFill="1" applyBorder="1" applyAlignment="1">
      <alignment vertical="top"/>
    </xf>
    <xf numFmtId="49" fontId="4" fillId="0" borderId="0" xfId="1" applyNumberFormat="1" applyFont="1" applyFill="1" applyBorder="1" applyAlignment="1">
      <alignment vertical="top"/>
    </xf>
    <xf numFmtId="49" fontId="15" fillId="0" borderId="0" xfId="1" applyNumberFormat="1" applyFont="1" applyFill="1" applyBorder="1" applyAlignment="1">
      <alignment vertical="top"/>
    </xf>
    <xf numFmtId="49" fontId="15" fillId="0" borderId="0" xfId="1" applyNumberFormat="1" applyFont="1" applyFill="1" applyBorder="1" applyAlignment="1">
      <alignment vertical="top" wrapText="1"/>
    </xf>
    <xf numFmtId="49" fontId="15" fillId="16" borderId="3" xfId="1" applyNumberFormat="1" applyFont="1" applyFill="1" applyBorder="1" applyAlignment="1">
      <alignment vertical="top" wrapText="1"/>
    </xf>
    <xf numFmtId="49" fontId="15" fillId="16" borderId="3" xfId="1" applyNumberFormat="1" applyFont="1" applyFill="1" applyBorder="1" applyAlignment="1">
      <alignment vertical="top"/>
    </xf>
    <xf numFmtId="10" fontId="3" fillId="15" borderId="2" xfId="7" applyNumberFormat="1" applyFill="1" applyBorder="1"/>
    <xf numFmtId="43" fontId="3" fillId="0" borderId="0" xfId="1" applyFill="1" applyAlignment="1">
      <alignment vertical="top"/>
    </xf>
    <xf numFmtId="49" fontId="4" fillId="15" borderId="0" xfId="1" applyNumberFormat="1" applyFont="1" applyFill="1"/>
    <xf numFmtId="49" fontId="3" fillId="0" borderId="0" xfId="1" applyNumberFormat="1" applyFont="1" applyBorder="1" applyAlignment="1">
      <alignment horizontal="left" vertical="top" wrapText="1"/>
    </xf>
    <xf numFmtId="43" fontId="4" fillId="4" borderId="32" xfId="1" applyFont="1" applyFill="1" applyBorder="1" applyAlignment="1"/>
    <xf numFmtId="43" fontId="4" fillId="5" borderId="32" xfId="1" applyFont="1" applyFill="1" applyBorder="1" applyAlignment="1"/>
    <xf numFmtId="43" fontId="4" fillId="2" borderId="32" xfId="1" applyFont="1" applyFill="1" applyBorder="1"/>
    <xf numFmtId="43" fontId="4" fillId="4" borderId="26" xfId="1" applyFont="1" applyFill="1" applyBorder="1" applyAlignment="1"/>
    <xf numFmtId="43" fontId="4" fillId="5" borderId="34" xfId="1" applyFont="1" applyFill="1" applyBorder="1" applyAlignment="1"/>
    <xf numFmtId="43" fontId="3" fillId="2" borderId="35" xfId="1" applyFill="1" applyBorder="1"/>
    <xf numFmtId="166" fontId="4" fillId="15" borderId="0" xfId="1" applyNumberFormat="1" applyFont="1" applyFill="1"/>
    <xf numFmtId="166" fontId="4" fillId="0" borderId="0" xfId="1" applyNumberFormat="1" applyFont="1" applyFill="1"/>
    <xf numFmtId="166" fontId="17" fillId="0" borderId="0" xfId="1" applyNumberFormat="1" applyFont="1" applyAlignment="1"/>
    <xf numFmtId="49" fontId="2" fillId="0" borderId="0" xfId="1" quotePrefix="1" applyNumberFormat="1" applyFont="1" applyFill="1" applyAlignment="1" applyProtection="1">
      <alignment horizontal="center" wrapText="1"/>
      <protection locked="0"/>
    </xf>
    <xf numFmtId="49" fontId="0" fillId="0" borderId="0" xfId="1" applyNumberFormat="1" applyFont="1" applyFill="1" applyAlignment="1"/>
    <xf numFmtId="43" fontId="0" fillId="19" borderId="3" xfId="1" applyFont="1" applyFill="1" applyBorder="1" applyAlignment="1">
      <alignment horizontal="center" wrapText="1"/>
    </xf>
    <xf numFmtId="166" fontId="0" fillId="15" borderId="0" xfId="1" applyNumberFormat="1" applyFont="1" applyFill="1"/>
    <xf numFmtId="166" fontId="4" fillId="14" borderId="3" xfId="1" applyNumberFormat="1" applyFont="1" applyFill="1" applyBorder="1" applyAlignment="1">
      <alignment horizontal="center" wrapText="1"/>
    </xf>
    <xf numFmtId="166" fontId="4" fillId="18" borderId="3" xfId="1" applyNumberFormat="1" applyFont="1" applyFill="1" applyBorder="1" applyAlignment="1">
      <alignment horizontal="center" wrapText="1"/>
    </xf>
    <xf numFmtId="166" fontId="0" fillId="0" borderId="3" xfId="1" applyNumberFormat="1" applyFont="1" applyBorder="1" applyAlignment="1">
      <alignment wrapText="1"/>
    </xf>
    <xf numFmtId="166" fontId="0" fillId="15" borderId="3" xfId="1" applyNumberFormat="1" applyFont="1" applyFill="1" applyBorder="1" applyAlignment="1">
      <alignment wrapText="1"/>
    </xf>
    <xf numFmtId="10" fontId="0" fillId="15" borderId="3" xfId="7" applyNumberFormat="1" applyFont="1" applyFill="1" applyBorder="1" applyAlignment="1">
      <alignment wrapText="1"/>
    </xf>
    <xf numFmtId="49" fontId="3" fillId="0" borderId="0" xfId="1" applyNumberFormat="1" applyFont="1" applyFill="1" applyBorder="1" applyAlignment="1">
      <alignment vertical="top" wrapText="1"/>
    </xf>
    <xf numFmtId="49" fontId="4" fillId="12" borderId="0" xfId="1" applyNumberFormat="1" applyFont="1" applyFill="1" applyBorder="1" applyAlignment="1">
      <alignment wrapText="1"/>
    </xf>
    <xf numFmtId="49" fontId="4" fillId="0" borderId="0" xfId="1" applyNumberFormat="1" applyFont="1" applyFill="1" applyBorder="1" applyAlignment="1">
      <alignment wrapText="1"/>
    </xf>
    <xf numFmtId="164" fontId="0" fillId="15" borderId="3" xfId="1" applyNumberFormat="1" applyFont="1" applyFill="1" applyBorder="1"/>
    <xf numFmtId="164" fontId="0" fillId="20" borderId="3" xfId="1" applyNumberFormat="1" applyFont="1" applyFill="1" applyBorder="1" applyAlignment="1">
      <alignment horizontal="center"/>
    </xf>
    <xf numFmtId="164" fontId="0" fillId="20" borderId="3" xfId="1" applyNumberFormat="1" applyFont="1" applyFill="1" applyBorder="1"/>
    <xf numFmtId="49" fontId="16" fillId="0" borderId="16" xfId="1" applyNumberFormat="1" applyFont="1" applyFill="1" applyBorder="1" applyAlignment="1">
      <alignment vertical="top"/>
    </xf>
    <xf numFmtId="43" fontId="0" fillId="0" borderId="0" xfId="1" applyFont="1" applyAlignment="1">
      <alignment wrapText="1"/>
    </xf>
    <xf numFmtId="49" fontId="4" fillId="16" borderId="12" xfId="1" applyNumberFormat="1" applyFont="1" applyFill="1" applyBorder="1" applyAlignment="1">
      <alignment vertical="top"/>
    </xf>
    <xf numFmtId="49" fontId="7" fillId="0" borderId="27" xfId="1" applyNumberFormat="1" applyFont="1" applyFill="1" applyBorder="1" applyAlignment="1">
      <alignment vertical="top"/>
    </xf>
    <xf numFmtId="49" fontId="4" fillId="0" borderId="12" xfId="1" applyNumberFormat="1" applyFont="1" applyFill="1" applyBorder="1" applyAlignment="1">
      <alignment vertical="top"/>
    </xf>
    <xf numFmtId="164" fontId="0" fillId="14" borderId="3" xfId="1" applyNumberFormat="1" applyFont="1" applyFill="1" applyBorder="1" applyAlignment="1">
      <alignment horizontal="center"/>
    </xf>
    <xf numFmtId="164" fontId="0" fillId="14" borderId="3" xfId="1" applyNumberFormat="1" applyFont="1" applyFill="1" applyBorder="1"/>
    <xf numFmtId="49" fontId="3" fillId="0" borderId="3" xfId="1" applyNumberFormat="1" applyFill="1" applyBorder="1"/>
    <xf numFmtId="164" fontId="0" fillId="19" borderId="3" xfId="1" applyNumberFormat="1" applyFont="1" applyFill="1" applyBorder="1" applyAlignment="1">
      <alignment horizontal="center"/>
    </xf>
    <xf numFmtId="164" fontId="0" fillId="19" borderId="3" xfId="1" applyNumberFormat="1" applyFont="1" applyFill="1" applyBorder="1"/>
    <xf numFmtId="49" fontId="0" fillId="2" borderId="3" xfId="1" applyNumberFormat="1" applyFont="1" applyFill="1" applyBorder="1" applyAlignment="1">
      <alignment wrapText="1"/>
    </xf>
    <xf numFmtId="49" fontId="3" fillId="0" borderId="39" xfId="1" applyNumberFormat="1" applyFont="1" applyBorder="1" applyAlignment="1">
      <alignment wrapText="1"/>
    </xf>
    <xf numFmtId="49" fontId="4" fillId="0" borderId="31" xfId="1" applyNumberFormat="1" applyFont="1" applyBorder="1" applyAlignment="1">
      <alignment wrapText="1"/>
    </xf>
    <xf numFmtId="49" fontId="0" fillId="4" borderId="3" xfId="1" applyNumberFormat="1" applyFont="1" applyFill="1" applyBorder="1" applyAlignment="1">
      <alignment wrapText="1"/>
    </xf>
    <xf numFmtId="49" fontId="0" fillId="0" borderId="39" xfId="1" applyNumberFormat="1" applyFont="1" applyBorder="1" applyAlignment="1">
      <alignment wrapText="1"/>
    </xf>
    <xf numFmtId="49" fontId="4" fillId="0" borderId="39" xfId="1" applyNumberFormat="1" applyFont="1" applyFill="1" applyBorder="1" applyAlignment="1">
      <alignment wrapText="1"/>
    </xf>
    <xf numFmtId="49" fontId="4" fillId="0" borderId="39" xfId="1" applyNumberFormat="1" applyFont="1" applyBorder="1" applyAlignment="1">
      <alignment wrapText="1"/>
    </xf>
    <xf numFmtId="49" fontId="0" fillId="0" borderId="39" xfId="1" applyNumberFormat="1" applyFont="1" applyBorder="1" applyAlignment="1">
      <alignment vertical="top" wrapText="1"/>
    </xf>
    <xf numFmtId="49" fontId="0" fillId="0" borderId="39" xfId="1" applyNumberFormat="1" applyFont="1" applyFill="1" applyBorder="1" applyAlignment="1">
      <alignment wrapText="1"/>
    </xf>
    <xf numFmtId="166" fontId="0" fillId="15" borderId="3" xfId="1" applyNumberFormat="1" applyFont="1" applyFill="1" applyBorder="1"/>
    <xf numFmtId="49" fontId="0" fillId="0" borderId="27" xfId="1" applyNumberFormat="1" applyFont="1" applyBorder="1" applyAlignment="1">
      <alignment vertical="top"/>
    </xf>
    <xf numFmtId="49" fontId="0" fillId="0" borderId="27" xfId="1" applyNumberFormat="1" applyFont="1" applyFill="1" applyBorder="1" applyAlignment="1">
      <alignment vertical="top"/>
    </xf>
    <xf numFmtId="49" fontId="15" fillId="6" borderId="0" xfId="1" applyNumberFormat="1" applyFont="1" applyFill="1" applyAlignment="1">
      <alignment vertical="top"/>
    </xf>
    <xf numFmtId="49" fontId="4" fillId="12" borderId="2" xfId="1" applyNumberFormat="1" applyFont="1" applyFill="1" applyBorder="1" applyAlignment="1">
      <alignment horizontal="center"/>
    </xf>
    <xf numFmtId="164" fontId="4" fillId="0" borderId="0" xfId="1" applyNumberFormat="1" applyFont="1" applyFill="1" applyAlignment="1"/>
    <xf numFmtId="164" fontId="3" fillId="0" borderId="0" xfId="1" applyNumberFormat="1" applyFill="1"/>
    <xf numFmtId="164" fontId="3" fillId="0" borderId="0" xfId="1" applyNumberFormat="1" applyFont="1" applyFill="1" applyBorder="1" applyAlignment="1">
      <alignment vertical="top" wrapText="1"/>
    </xf>
    <xf numFmtId="164" fontId="3" fillId="0" borderId="3" xfId="1" applyNumberFormat="1" applyFill="1" applyBorder="1"/>
    <xf numFmtId="164" fontId="3" fillId="11" borderId="3" xfId="1" applyNumberFormat="1" applyFill="1" applyBorder="1"/>
    <xf numFmtId="43" fontId="23" fillId="18" borderId="0" xfId="1" applyFont="1" applyFill="1" applyAlignment="1">
      <alignment wrapText="1"/>
    </xf>
    <xf numFmtId="49" fontId="0" fillId="0" borderId="0" xfId="1" applyNumberFormat="1" applyFont="1" applyFill="1" applyBorder="1" applyAlignment="1">
      <alignment wrapText="1"/>
    </xf>
    <xf numFmtId="49" fontId="3" fillId="0" borderId="40" xfId="1" applyNumberFormat="1" applyFont="1" applyFill="1" applyBorder="1" applyAlignment="1">
      <alignment vertical="top"/>
    </xf>
    <xf numFmtId="44" fontId="0" fillId="15" borderId="41" xfId="2" applyFont="1" applyFill="1" applyBorder="1"/>
    <xf numFmtId="49" fontId="3" fillId="0" borderId="10" xfId="1" applyNumberFormat="1" applyFont="1" applyBorder="1" applyAlignment="1">
      <alignment vertical="top"/>
    </xf>
    <xf numFmtId="165" fontId="0" fillId="15" borderId="11" xfId="7" applyNumberFormat="1" applyFont="1" applyFill="1" applyBorder="1"/>
    <xf numFmtId="49" fontId="4" fillId="0" borderId="42" xfId="1" applyNumberFormat="1" applyFont="1" applyFill="1" applyBorder="1" applyAlignment="1">
      <alignment vertical="top"/>
    </xf>
    <xf numFmtId="44" fontId="4" fillId="15" borderId="43" xfId="2" applyFont="1" applyFill="1" applyBorder="1"/>
    <xf numFmtId="49" fontId="0" fillId="0" borderId="3" xfId="1" applyNumberFormat="1" applyFont="1" applyBorder="1"/>
    <xf numFmtId="43" fontId="20" fillId="17" borderId="7" xfId="1" applyFont="1" applyFill="1" applyBorder="1" applyAlignment="1">
      <alignment horizontal="center"/>
    </xf>
    <xf numFmtId="49" fontId="19" fillId="13" borderId="37" xfId="1" applyNumberFormat="1" applyFont="1" applyFill="1" applyBorder="1" applyAlignment="1">
      <alignment horizontal="center" vertical="top"/>
    </xf>
    <xf numFmtId="49" fontId="19" fillId="13" borderId="38" xfId="1" applyNumberFormat="1" applyFont="1" applyFill="1" applyBorder="1" applyAlignment="1">
      <alignment horizontal="center" vertical="top"/>
    </xf>
    <xf numFmtId="49" fontId="4" fillId="14" borderId="37" xfId="1" applyNumberFormat="1" applyFont="1" applyFill="1" applyBorder="1" applyAlignment="1">
      <alignment horizontal="center" vertical="top"/>
    </xf>
    <xf numFmtId="49" fontId="4" fillId="14" borderId="38" xfId="1" applyNumberFormat="1" applyFont="1" applyFill="1" applyBorder="1" applyAlignment="1">
      <alignment horizontal="center" vertical="top"/>
    </xf>
    <xf numFmtId="49" fontId="14" fillId="14" borderId="37" xfId="1" applyNumberFormat="1" applyFont="1" applyFill="1" applyBorder="1" applyAlignment="1">
      <alignment horizontal="center" vertical="top"/>
    </xf>
    <xf numFmtId="49" fontId="14" fillId="14" borderId="38" xfId="1" applyNumberFormat="1" applyFont="1" applyFill="1" applyBorder="1" applyAlignment="1">
      <alignment horizontal="center" vertical="top"/>
    </xf>
    <xf numFmtId="49" fontId="8" fillId="0" borderId="3" xfId="1" applyNumberFormat="1" applyFont="1" applyFill="1" applyBorder="1" applyAlignment="1">
      <alignment horizontal="center"/>
    </xf>
    <xf numFmtId="49" fontId="15" fillId="0" borderId="18" xfId="1" applyNumberFormat="1" applyFont="1" applyFill="1" applyBorder="1" applyAlignment="1">
      <alignment vertical="top" wrapText="1"/>
    </xf>
    <xf numFmtId="49" fontId="15" fillId="0" borderId="0" xfId="1" applyNumberFormat="1" applyFont="1" applyFill="1" applyBorder="1" applyAlignment="1">
      <alignment vertical="top"/>
    </xf>
    <xf numFmtId="49" fontId="15" fillId="0" borderId="19" xfId="1" applyNumberFormat="1" applyFont="1" applyFill="1" applyBorder="1" applyAlignment="1">
      <alignment vertical="top"/>
    </xf>
    <xf numFmtId="49" fontId="15" fillId="0" borderId="18" xfId="1" applyNumberFormat="1" applyFont="1" applyFill="1" applyBorder="1" applyAlignment="1">
      <alignment vertical="top"/>
    </xf>
    <xf numFmtId="49" fontId="15" fillId="0" borderId="20" xfId="1" applyNumberFormat="1" applyFont="1" applyFill="1" applyBorder="1" applyAlignment="1">
      <alignment vertical="top"/>
    </xf>
    <xf numFmtId="49" fontId="15" fillId="0" borderId="7" xfId="1" applyNumberFormat="1" applyFont="1" applyFill="1" applyBorder="1" applyAlignment="1">
      <alignment vertical="top"/>
    </xf>
    <xf numFmtId="49" fontId="15" fillId="0" borderId="21" xfId="1" applyNumberFormat="1" applyFont="1" applyFill="1" applyBorder="1" applyAlignment="1">
      <alignment vertical="top"/>
    </xf>
    <xf numFmtId="49" fontId="4" fillId="12" borderId="2" xfId="1" applyNumberFormat="1" applyFont="1" applyFill="1" applyBorder="1" applyAlignment="1">
      <alignment horizontal="center" vertical="top"/>
    </xf>
    <xf numFmtId="43" fontId="4" fillId="0" borderId="3" xfId="1" applyFont="1" applyFill="1" applyBorder="1" applyAlignment="1">
      <alignment horizontal="center"/>
    </xf>
    <xf numFmtId="43" fontId="4" fillId="0" borderId="22" xfId="1" applyFont="1" applyBorder="1" applyAlignment="1">
      <alignment horizontal="right"/>
    </xf>
    <xf numFmtId="43" fontId="4" fillId="0" borderId="1" xfId="1" applyFont="1" applyBorder="1" applyAlignment="1">
      <alignment horizontal="right"/>
    </xf>
    <xf numFmtId="43" fontId="4" fillId="0" borderId="23" xfId="1" applyFont="1" applyBorder="1" applyAlignment="1">
      <alignment horizontal="right"/>
    </xf>
    <xf numFmtId="43" fontId="4" fillId="0" borderId="12" xfId="1" applyFont="1" applyBorder="1" applyAlignment="1">
      <alignment horizontal="right"/>
    </xf>
    <xf numFmtId="43" fontId="4" fillId="0" borderId="33" xfId="1" applyFont="1" applyBorder="1" applyAlignment="1">
      <alignment horizontal="right"/>
    </xf>
    <xf numFmtId="43" fontId="4" fillId="0" borderId="13" xfId="1" applyFont="1" applyBorder="1" applyAlignment="1">
      <alignment horizontal="right"/>
    </xf>
    <xf numFmtId="49" fontId="0" fillId="0" borderId="3" xfId="1" applyNumberFormat="1" applyFont="1" applyBorder="1" applyAlignment="1">
      <alignment horizontal="left" vertical="top" wrapText="1"/>
    </xf>
    <xf numFmtId="49" fontId="3" fillId="0" borderId="3" xfId="1" applyNumberFormat="1" applyFont="1" applyBorder="1" applyAlignment="1">
      <alignment horizontal="left" vertical="top" wrapText="1"/>
    </xf>
    <xf numFmtId="49" fontId="0" fillId="0" borderId="0" xfId="1" applyNumberFormat="1" applyFont="1" applyAlignment="1">
      <alignment horizontal="left"/>
    </xf>
    <xf numFmtId="49" fontId="0" fillId="0" borderId="6" xfId="1" applyNumberFormat="1" applyFont="1" applyBorder="1" applyAlignment="1">
      <alignment horizontal="left"/>
    </xf>
    <xf numFmtId="49" fontId="0" fillId="0" borderId="0" xfId="1" applyNumberFormat="1" applyFont="1" applyAlignment="1">
      <alignment wrapText="1"/>
    </xf>
    <xf numFmtId="49" fontId="0" fillId="7" borderId="22" xfId="1" applyNumberFormat="1" applyFont="1" applyFill="1" applyBorder="1" applyAlignment="1">
      <alignment vertical="top" wrapText="1"/>
    </xf>
    <xf numFmtId="49" fontId="3" fillId="7" borderId="1" xfId="1" applyNumberFormat="1" applyFont="1" applyFill="1" applyBorder="1" applyAlignment="1">
      <alignment vertical="top" wrapText="1"/>
    </xf>
    <xf numFmtId="49" fontId="3" fillId="7" borderId="23" xfId="1" applyNumberFormat="1" applyFont="1" applyFill="1" applyBorder="1" applyAlignment="1">
      <alignment vertical="top" wrapText="1"/>
    </xf>
    <xf numFmtId="49" fontId="3" fillId="7" borderId="36" xfId="1" applyNumberFormat="1" applyFont="1" applyFill="1" applyBorder="1" applyAlignment="1">
      <alignment vertical="top" wrapText="1"/>
    </xf>
    <xf numFmtId="49" fontId="3" fillId="7" borderId="0" xfId="1" applyNumberFormat="1" applyFont="1" applyFill="1" applyBorder="1" applyAlignment="1">
      <alignment vertical="top" wrapText="1"/>
    </xf>
    <xf numFmtId="49" fontId="3" fillId="7" borderId="6" xfId="1" applyNumberFormat="1" applyFont="1" applyFill="1" applyBorder="1" applyAlignment="1">
      <alignment vertical="top" wrapText="1"/>
    </xf>
    <xf numFmtId="49" fontId="3" fillId="7" borderId="24" xfId="1" applyNumberFormat="1" applyFont="1" applyFill="1" applyBorder="1" applyAlignment="1">
      <alignment vertical="top" wrapText="1"/>
    </xf>
    <xf numFmtId="49" fontId="3" fillId="7" borderId="2" xfId="1" applyNumberFormat="1" applyFont="1" applyFill="1" applyBorder="1" applyAlignment="1">
      <alignment vertical="top" wrapText="1"/>
    </xf>
    <xf numFmtId="49" fontId="3" fillId="7" borderId="25" xfId="1" applyNumberFormat="1" applyFont="1" applyFill="1" applyBorder="1" applyAlignment="1">
      <alignment vertical="top" wrapText="1"/>
    </xf>
    <xf numFmtId="164" fontId="4" fillId="5" borderId="4" xfId="1" applyNumberFormat="1" applyFont="1" applyFill="1" applyBorder="1" applyAlignment="1">
      <alignment horizontal="center"/>
    </xf>
    <xf numFmtId="164" fontId="4" fillId="5" borderId="5" xfId="1" applyNumberFormat="1" applyFont="1" applyFill="1" applyBorder="1" applyAlignment="1">
      <alignment horizontal="center"/>
    </xf>
    <xf numFmtId="164" fontId="4" fillId="19" borderId="4" xfId="1" applyNumberFormat="1" applyFont="1" applyFill="1" applyBorder="1" applyAlignment="1">
      <alignment horizontal="center"/>
    </xf>
    <xf numFmtId="164" fontId="4" fillId="19" borderId="5" xfId="1" applyNumberFormat="1" applyFont="1" applyFill="1" applyBorder="1" applyAlignment="1">
      <alignment horizontal="center"/>
    </xf>
    <xf numFmtId="164" fontId="4" fillId="20" borderId="4" xfId="1" applyNumberFormat="1" applyFont="1" applyFill="1" applyBorder="1" applyAlignment="1">
      <alignment horizontal="center"/>
    </xf>
    <xf numFmtId="164" fontId="4" fillId="20" borderId="5" xfId="1" applyNumberFormat="1" applyFont="1" applyFill="1" applyBorder="1" applyAlignment="1">
      <alignment horizontal="center"/>
    </xf>
    <xf numFmtId="164" fontId="4" fillId="8" borderId="4" xfId="1" applyNumberFormat="1" applyFont="1" applyFill="1" applyBorder="1" applyAlignment="1">
      <alignment horizontal="center"/>
    </xf>
    <xf numFmtId="164" fontId="4" fillId="8" borderId="5" xfId="1" applyNumberFormat="1" applyFont="1" applyFill="1" applyBorder="1" applyAlignment="1">
      <alignment horizontal="center"/>
    </xf>
    <xf numFmtId="164" fontId="4" fillId="2" borderId="4" xfId="1" applyNumberFormat="1" applyFont="1" applyFill="1" applyBorder="1" applyAlignment="1">
      <alignment horizontal="center"/>
    </xf>
    <xf numFmtId="164" fontId="4" fillId="2" borderId="5" xfId="1" applyNumberFormat="1" applyFont="1" applyFill="1" applyBorder="1" applyAlignment="1">
      <alignment horizontal="center"/>
    </xf>
    <xf numFmtId="164" fontId="4" fillId="9" borderId="4" xfId="1" applyNumberFormat="1" applyFont="1" applyFill="1" applyBorder="1" applyAlignment="1">
      <alignment horizontal="center"/>
    </xf>
    <xf numFmtId="164" fontId="4" fillId="9" borderId="5" xfId="1" applyNumberFormat="1" applyFont="1" applyFill="1" applyBorder="1" applyAlignment="1">
      <alignment horizontal="center"/>
    </xf>
    <xf numFmtId="164" fontId="4" fillId="10" borderId="4" xfId="1" applyNumberFormat="1" applyFont="1" applyFill="1" applyBorder="1" applyAlignment="1">
      <alignment horizontal="center"/>
    </xf>
    <xf numFmtId="164" fontId="4" fillId="10" borderId="5" xfId="1" applyNumberFormat="1" applyFont="1" applyFill="1" applyBorder="1" applyAlignment="1">
      <alignment horizontal="center"/>
    </xf>
    <xf numFmtId="164" fontId="4" fillId="14" borderId="4" xfId="1" applyNumberFormat="1" applyFont="1" applyFill="1" applyBorder="1" applyAlignment="1">
      <alignment horizontal="center"/>
    </xf>
    <xf numFmtId="164" fontId="4" fillId="14" borderId="5" xfId="1" applyNumberFormat="1" applyFont="1" applyFill="1" applyBorder="1" applyAlignment="1">
      <alignment horizontal="center"/>
    </xf>
    <xf numFmtId="49" fontId="4" fillId="0" borderId="3" xfId="1" applyNumberFormat="1" applyFont="1" applyBorder="1" applyAlignment="1">
      <alignment horizontal="center" wrapText="1"/>
    </xf>
    <xf numFmtId="164" fontId="4" fillId="0" borderId="3" xfId="1" applyNumberFormat="1" applyFont="1" applyBorder="1" applyAlignment="1">
      <alignment horizontal="center" wrapText="1"/>
    </xf>
    <xf numFmtId="166" fontId="4" fillId="0" borderId="0" xfId="1" applyNumberFormat="1" applyFont="1" applyFill="1" applyAlignment="1">
      <alignment horizontal="center"/>
    </xf>
    <xf numFmtId="164" fontId="4" fillId="11" borderId="3" xfId="1" applyNumberFormat="1" applyFont="1" applyFill="1" applyBorder="1" applyAlignment="1">
      <alignment horizontal="center" wrapText="1"/>
    </xf>
    <xf numFmtId="166" fontId="4" fillId="12" borderId="3" xfId="1" applyNumberFormat="1" applyFont="1" applyFill="1" applyBorder="1" applyAlignment="1">
      <alignment horizontal="center"/>
    </xf>
    <xf numFmtId="49" fontId="3" fillId="0" borderId="1" xfId="1" applyNumberFormat="1" applyFont="1" applyFill="1" applyBorder="1" applyAlignment="1">
      <alignment vertical="top" wrapText="1"/>
    </xf>
    <xf numFmtId="49" fontId="3" fillId="0" borderId="23" xfId="1" applyNumberFormat="1" applyFont="1" applyFill="1" applyBorder="1" applyAlignment="1">
      <alignment vertical="top" wrapText="1"/>
    </xf>
    <xf numFmtId="49" fontId="3" fillId="0" borderId="0" xfId="1" applyNumberFormat="1" applyFont="1" applyFill="1" applyBorder="1" applyAlignment="1">
      <alignment vertical="top" wrapText="1"/>
    </xf>
    <xf numFmtId="49" fontId="3" fillId="0" borderId="6" xfId="1" applyNumberFormat="1" applyFont="1" applyFill="1" applyBorder="1" applyAlignment="1">
      <alignment vertical="top" wrapText="1"/>
    </xf>
    <xf numFmtId="49" fontId="3" fillId="0" borderId="2" xfId="1" applyNumberFormat="1" applyFont="1" applyFill="1" applyBorder="1" applyAlignment="1">
      <alignment vertical="top" wrapText="1"/>
    </xf>
    <xf numFmtId="49" fontId="3" fillId="0" borderId="25" xfId="1" applyNumberFormat="1" applyFont="1" applyFill="1" applyBorder="1" applyAlignment="1">
      <alignment vertical="top" wrapText="1"/>
    </xf>
    <xf numFmtId="49" fontId="4" fillId="0" borderId="0" xfId="1" applyNumberFormat="1" applyFont="1"/>
    <xf numFmtId="166" fontId="4" fillId="0" borderId="0" xfId="1" applyNumberFormat="1" applyFont="1" applyAlignment="1">
      <alignment horizontal="left" wrapText="1"/>
    </xf>
    <xf numFmtId="49" fontId="0" fillId="0" borderId="22" xfId="1" applyNumberFormat="1" applyFont="1" applyBorder="1" applyAlignment="1">
      <alignment horizontal="left" vertical="top" wrapText="1"/>
    </xf>
    <xf numFmtId="49" fontId="0" fillId="0" borderId="1" xfId="1" applyNumberFormat="1" applyFont="1" applyBorder="1" applyAlignment="1">
      <alignment horizontal="left" vertical="top" wrapText="1"/>
    </xf>
    <xf numFmtId="49" fontId="0" fillId="0" borderId="23" xfId="1" applyNumberFormat="1" applyFont="1" applyBorder="1" applyAlignment="1">
      <alignment horizontal="left" vertical="top" wrapText="1"/>
    </xf>
    <xf numFmtId="49" fontId="0" fillId="0" borderId="36" xfId="1" applyNumberFormat="1" applyFont="1" applyBorder="1" applyAlignment="1">
      <alignment horizontal="left" vertical="top" wrapText="1"/>
    </xf>
    <xf numFmtId="49" fontId="0" fillId="0" borderId="0" xfId="1" applyNumberFormat="1" applyFont="1" applyBorder="1" applyAlignment="1">
      <alignment horizontal="left" vertical="top" wrapText="1"/>
    </xf>
    <xf numFmtId="49" fontId="0" fillId="0" borderId="6" xfId="1" applyNumberFormat="1" applyFont="1" applyBorder="1" applyAlignment="1">
      <alignment horizontal="left" vertical="top" wrapText="1"/>
    </xf>
    <xf numFmtId="49" fontId="0" fillId="0" borderId="24" xfId="1" applyNumberFormat="1" applyFont="1" applyBorder="1" applyAlignment="1">
      <alignment horizontal="left" vertical="top" wrapText="1"/>
    </xf>
    <xf numFmtId="49" fontId="0" fillId="0" borderId="2" xfId="1" applyNumberFormat="1" applyFont="1" applyBorder="1" applyAlignment="1">
      <alignment horizontal="left" vertical="top" wrapText="1"/>
    </xf>
    <xf numFmtId="49" fontId="0" fillId="0" borderId="25" xfId="1" applyNumberFormat="1" applyFont="1" applyBorder="1" applyAlignment="1">
      <alignment horizontal="left" vertical="top" wrapText="1"/>
    </xf>
    <xf numFmtId="43" fontId="4" fillId="12" borderId="2" xfId="1" applyFont="1" applyFill="1" applyBorder="1" applyAlignment="1">
      <alignment horizontal="center"/>
    </xf>
    <xf numFmtId="43" fontId="4" fillId="7" borderId="3" xfId="1" applyFont="1" applyFill="1" applyBorder="1" applyAlignment="1">
      <alignment horizontal="center" wrapText="1"/>
    </xf>
  </cellXfs>
  <cellStyles count="8">
    <cellStyle name="Comma" xfId="1" builtinId="3"/>
    <cellStyle name="Currency" xfId="2" builtinId="4"/>
    <cellStyle name="Normal" xfId="0" builtinId="0"/>
    <cellStyle name="Normal 2" xfId="3" xr:uid="{00000000-0005-0000-0000-000003000000}"/>
    <cellStyle name="Normal 2 2" xfId="4" xr:uid="{00000000-0005-0000-0000-000004000000}"/>
    <cellStyle name="Normal 2 3" xfId="5" xr:uid="{00000000-0005-0000-0000-000005000000}"/>
    <cellStyle name="Normal 3" xfId="6" xr:uid="{00000000-0005-0000-0000-000006000000}"/>
    <cellStyle name="Percent" xfId="7" builtinId="5"/>
  </cellStyles>
  <dxfs count="33">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rgbClr val="000000"/>
      </a:dk1>
      <a:lt1>
        <a:sysClr val="window" lastClr="FFFFFF"/>
      </a:lt1>
      <a:dk2>
        <a:srgbClr val="5E5E5E"/>
      </a:dk2>
      <a:lt2>
        <a:srgbClr val="DDDDDD"/>
      </a:lt2>
      <a:accent1>
        <a:srgbClr val="D55E00"/>
      </a:accent1>
      <a:accent2>
        <a:srgbClr val="F0E442"/>
      </a:accent2>
      <a:accent3>
        <a:srgbClr val="009E73"/>
      </a:accent3>
      <a:accent4>
        <a:srgbClr val="CC79A7"/>
      </a:accent4>
      <a:accent5>
        <a:srgbClr val="3CB4E9"/>
      </a:accent5>
      <a:accent6>
        <a:srgbClr val="E69F00"/>
      </a:accent6>
      <a:hlink>
        <a:srgbClr val="3CB4E9"/>
      </a:hlink>
      <a:folHlink>
        <a:srgbClr val="B2B2B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7"/>
  <sheetViews>
    <sheetView topLeftCell="A48" workbookViewId="0">
      <selection activeCell="E25" sqref="E25"/>
    </sheetView>
  </sheetViews>
  <sheetFormatPr defaultColWidth="9.140625" defaultRowHeight="15" x14ac:dyDescent="0.25"/>
  <cols>
    <col min="1" max="1" width="11.140625" style="11" customWidth="1"/>
    <col min="2" max="2" width="19.28515625" style="11" customWidth="1"/>
    <col min="3" max="3" width="11" style="11" customWidth="1"/>
    <col min="4" max="4" width="58.140625" style="71" customWidth="1"/>
    <col min="5" max="5" width="14" style="11" customWidth="1"/>
    <col min="6" max="6" width="2.7109375" style="11" customWidth="1"/>
    <col min="7" max="7" width="83" style="68" customWidth="1"/>
    <col min="8" max="16384" width="9.140625" style="11"/>
  </cols>
  <sheetData>
    <row r="1" spans="1:7" x14ac:dyDescent="0.25">
      <c r="A1" s="51" t="s">
        <v>48</v>
      </c>
      <c r="D1" s="214" t="s">
        <v>174</v>
      </c>
    </row>
    <row r="2" spans="1:7" x14ac:dyDescent="0.25">
      <c r="A2" s="51" t="s">
        <v>126</v>
      </c>
      <c r="D2" s="75"/>
    </row>
    <row r="3" spans="1:7" ht="19.5" thickBot="1" x14ac:dyDescent="0.35">
      <c r="A3" s="230" t="s">
        <v>127</v>
      </c>
      <c r="B3" s="230"/>
      <c r="C3" s="230"/>
      <c r="D3" s="230"/>
      <c r="E3" s="230"/>
    </row>
    <row r="4" spans="1:7" ht="32.450000000000003" customHeight="1" x14ac:dyDescent="0.25">
      <c r="A4" s="238" t="s">
        <v>203</v>
      </c>
      <c r="B4" s="239"/>
      <c r="C4" s="239"/>
      <c r="D4" s="239"/>
      <c r="E4" s="240"/>
      <c r="F4" s="12"/>
      <c r="G4" s="56"/>
    </row>
    <row r="5" spans="1:7" ht="32.450000000000003" customHeight="1" x14ac:dyDescent="0.25">
      <c r="A5" s="238"/>
      <c r="B5" s="239"/>
      <c r="C5" s="239"/>
      <c r="D5" s="239"/>
      <c r="E5" s="240"/>
      <c r="F5" s="12"/>
      <c r="G5" s="56"/>
    </row>
    <row r="6" spans="1:7" ht="32.450000000000003" customHeight="1" x14ac:dyDescent="0.25">
      <c r="A6" s="238"/>
      <c r="B6" s="239"/>
      <c r="C6" s="239"/>
      <c r="D6" s="239"/>
      <c r="E6" s="240"/>
      <c r="F6" s="12"/>
      <c r="G6" s="56"/>
    </row>
    <row r="7" spans="1:7" ht="32.450000000000003" customHeight="1" x14ac:dyDescent="0.25">
      <c r="A7" s="238"/>
      <c r="B7" s="239"/>
      <c r="C7" s="239"/>
      <c r="D7" s="239"/>
      <c r="E7" s="240"/>
      <c r="F7" s="12"/>
      <c r="G7" s="56"/>
    </row>
    <row r="8" spans="1:7" ht="32.450000000000003" customHeight="1" x14ac:dyDescent="0.25">
      <c r="A8" s="238"/>
      <c r="B8" s="239"/>
      <c r="C8" s="239"/>
      <c r="D8" s="239"/>
      <c r="E8" s="240"/>
      <c r="F8" s="12"/>
      <c r="G8" s="56"/>
    </row>
    <row r="9" spans="1:7" ht="32.450000000000003" customHeight="1" x14ac:dyDescent="0.25">
      <c r="A9" s="241"/>
      <c r="B9" s="239"/>
      <c r="C9" s="239"/>
      <c r="D9" s="239"/>
      <c r="E9" s="240"/>
      <c r="F9" s="12"/>
      <c r="G9" s="56"/>
    </row>
    <row r="10" spans="1:7" ht="32.450000000000003" customHeight="1" thickBot="1" x14ac:dyDescent="0.3">
      <c r="A10" s="242"/>
      <c r="B10" s="243"/>
      <c r="C10" s="243"/>
      <c r="D10" s="243"/>
      <c r="E10" s="244"/>
      <c r="F10" s="12"/>
      <c r="G10" s="193"/>
    </row>
    <row r="11" spans="1:7" x14ac:dyDescent="0.25">
      <c r="A11" s="160"/>
      <c r="B11" s="160"/>
      <c r="C11" s="161"/>
      <c r="D11" s="160"/>
      <c r="E11" s="160"/>
      <c r="F11" s="12"/>
      <c r="G11" s="193"/>
    </row>
    <row r="12" spans="1:7" x14ac:dyDescent="0.25">
      <c r="F12" s="12"/>
      <c r="G12" s="66" t="s">
        <v>72</v>
      </c>
    </row>
    <row r="13" spans="1:7" ht="17.25" x14ac:dyDescent="0.4">
      <c r="A13" s="237" t="s">
        <v>129</v>
      </c>
      <c r="B13" s="237"/>
      <c r="D13" s="162" t="s">
        <v>141</v>
      </c>
      <c r="E13" s="163" t="s">
        <v>140</v>
      </c>
      <c r="F13" s="12"/>
      <c r="G13" s="135" t="s">
        <v>142</v>
      </c>
    </row>
    <row r="14" spans="1:7" ht="32.25" x14ac:dyDescent="0.4">
      <c r="A14" s="94" t="s">
        <v>77</v>
      </c>
      <c r="B14" s="95" t="s">
        <v>130</v>
      </c>
      <c r="D14" s="96"/>
      <c r="E14" s="34" t="s">
        <v>44</v>
      </c>
      <c r="F14" s="14"/>
      <c r="G14" s="193"/>
    </row>
    <row r="15" spans="1:7" ht="15.75" thickBot="1" x14ac:dyDescent="0.3">
      <c r="A15" s="91"/>
      <c r="B15" s="92"/>
      <c r="C15" s="12"/>
      <c r="D15" s="72"/>
      <c r="E15" s="12"/>
      <c r="F15" s="12"/>
      <c r="G15" s="67"/>
    </row>
    <row r="16" spans="1:7" x14ac:dyDescent="0.25">
      <c r="A16" s="91"/>
      <c r="B16" s="92"/>
      <c r="D16" s="231" t="s">
        <v>138</v>
      </c>
      <c r="E16" s="232"/>
      <c r="F16" s="16"/>
      <c r="G16" s="205" t="s">
        <v>176</v>
      </c>
    </row>
    <row r="17" spans="1:7" ht="42" x14ac:dyDescent="0.35">
      <c r="A17" s="59" t="s">
        <v>76</v>
      </c>
      <c r="B17" s="65" t="s">
        <v>158</v>
      </c>
      <c r="C17" s="221" t="s">
        <v>153</v>
      </c>
      <c r="D17" s="192" t="s">
        <v>68</v>
      </c>
      <c r="E17" s="89">
        <v>0</v>
      </c>
      <c r="F17" s="155"/>
      <c r="G17" s="207" t="s">
        <v>69</v>
      </c>
    </row>
    <row r="18" spans="1:7" ht="30" x14ac:dyDescent="0.25">
      <c r="A18" s="59" t="s">
        <v>76</v>
      </c>
      <c r="B18" s="65" t="s">
        <v>158</v>
      </c>
      <c r="D18" s="80" t="s">
        <v>49</v>
      </c>
      <c r="E18" s="79">
        <v>0</v>
      </c>
      <c r="F18" s="12"/>
      <c r="G18" s="206" t="s">
        <v>190</v>
      </c>
    </row>
    <row r="19" spans="1:7" x14ac:dyDescent="0.25">
      <c r="A19" s="59" t="s">
        <v>76</v>
      </c>
      <c r="B19" s="65" t="s">
        <v>158</v>
      </c>
      <c r="D19" s="80" t="s">
        <v>99</v>
      </c>
      <c r="E19" s="137">
        <f>-E35</f>
        <v>0</v>
      </c>
      <c r="F19" s="12"/>
      <c r="G19" s="207" t="s">
        <v>191</v>
      </c>
    </row>
    <row r="20" spans="1:7" ht="30" x14ac:dyDescent="0.25">
      <c r="A20" s="59" t="s">
        <v>76</v>
      </c>
      <c r="B20" s="65" t="s">
        <v>158</v>
      </c>
      <c r="D20" s="80" t="s">
        <v>100</v>
      </c>
      <c r="E20" s="81">
        <v>0</v>
      </c>
      <c r="F20" s="12"/>
      <c r="G20" s="206" t="s">
        <v>73</v>
      </c>
    </row>
    <row r="21" spans="1:7" x14ac:dyDescent="0.25">
      <c r="A21" s="59" t="s">
        <v>76</v>
      </c>
      <c r="B21" s="65" t="s">
        <v>158</v>
      </c>
      <c r="D21" s="80" t="s">
        <v>182</v>
      </c>
      <c r="E21" s="79">
        <v>0</v>
      </c>
      <c r="F21" s="12"/>
      <c r="G21" s="206" t="s">
        <v>78</v>
      </c>
    </row>
    <row r="22" spans="1:7" x14ac:dyDescent="0.25">
      <c r="A22" s="59"/>
      <c r="B22" s="65"/>
      <c r="D22" s="80" t="s">
        <v>183</v>
      </c>
      <c r="E22" s="79">
        <v>0</v>
      </c>
      <c r="F22" s="12"/>
      <c r="G22" s="206" t="s">
        <v>78</v>
      </c>
    </row>
    <row r="23" spans="1:7" x14ac:dyDescent="0.25">
      <c r="A23" s="59"/>
      <c r="B23" s="65"/>
      <c r="D23" s="87"/>
      <c r="E23" s="88">
        <v>0</v>
      </c>
      <c r="F23" s="12"/>
      <c r="G23" s="206"/>
    </row>
    <row r="24" spans="1:7" ht="15.75" thickBot="1" x14ac:dyDescent="0.3">
      <c r="A24" s="91"/>
      <c r="B24" s="92"/>
      <c r="D24" s="153" t="s">
        <v>132</v>
      </c>
      <c r="E24" s="152">
        <f>-ROUND('Yearly Mileage'!L74*0.28,2)</f>
        <v>0</v>
      </c>
      <c r="F24" s="16"/>
      <c r="G24" s="208" t="s">
        <v>212</v>
      </c>
    </row>
    <row r="25" spans="1:7" ht="16.5" thickTop="1" thickBot="1" x14ac:dyDescent="0.3">
      <c r="A25" s="91"/>
      <c r="B25" s="92"/>
      <c r="D25" s="195" t="s">
        <v>171</v>
      </c>
      <c r="E25" s="150">
        <f>SUM(E17:E24)</f>
        <v>0</v>
      </c>
      <c r="F25" s="12"/>
      <c r="G25" s="204" t="s">
        <v>192</v>
      </c>
    </row>
    <row r="26" spans="1:7" ht="15.75" thickBot="1" x14ac:dyDescent="0.3">
      <c r="A26" s="91"/>
      <c r="B26" s="92"/>
      <c r="D26" s="72"/>
      <c r="E26" s="12"/>
      <c r="F26" s="12"/>
      <c r="G26" s="204"/>
    </row>
    <row r="27" spans="1:7" ht="30" x14ac:dyDescent="0.25">
      <c r="A27" s="91"/>
      <c r="B27" s="92"/>
      <c r="D27" s="231" t="s">
        <v>137</v>
      </c>
      <c r="E27" s="232"/>
      <c r="F27" s="15"/>
      <c r="G27" s="205" t="s">
        <v>193</v>
      </c>
    </row>
    <row r="28" spans="1:7" ht="30" x14ac:dyDescent="0.25">
      <c r="A28" s="59" t="s">
        <v>76</v>
      </c>
      <c r="B28" s="65" t="s">
        <v>158</v>
      </c>
      <c r="D28" s="143" t="s">
        <v>70</v>
      </c>
      <c r="E28" s="144">
        <v>0</v>
      </c>
      <c r="F28" s="154"/>
      <c r="G28" s="206" t="s">
        <v>71</v>
      </c>
    </row>
    <row r="29" spans="1:7" x14ac:dyDescent="0.25">
      <c r="A29" s="59" t="s">
        <v>110</v>
      </c>
      <c r="B29" s="65" t="s">
        <v>156</v>
      </c>
      <c r="D29" s="78" t="s">
        <v>83</v>
      </c>
      <c r="E29" s="77">
        <v>0</v>
      </c>
      <c r="F29" s="15"/>
      <c r="G29" s="203" t="s">
        <v>84</v>
      </c>
    </row>
    <row r="30" spans="1:7" x14ac:dyDescent="0.25">
      <c r="A30" s="59" t="s">
        <v>110</v>
      </c>
      <c r="B30" s="65" t="s">
        <v>188</v>
      </c>
      <c r="D30" s="78" t="s">
        <v>75</v>
      </c>
      <c r="E30" s="77">
        <v>0</v>
      </c>
      <c r="F30" s="15"/>
      <c r="G30" s="203"/>
    </row>
    <row r="31" spans="1:7" x14ac:dyDescent="0.25">
      <c r="A31" s="59" t="s">
        <v>111</v>
      </c>
      <c r="B31" s="65" t="s">
        <v>157</v>
      </c>
      <c r="D31" s="78" t="s">
        <v>82</v>
      </c>
      <c r="E31" s="77">
        <v>0</v>
      </c>
      <c r="F31" s="15"/>
      <c r="G31" s="203"/>
    </row>
    <row r="32" spans="1:7" x14ac:dyDescent="0.25">
      <c r="A32" s="59"/>
      <c r="B32" s="65"/>
      <c r="D32" s="85" t="s">
        <v>86</v>
      </c>
      <c r="E32" s="86">
        <v>0</v>
      </c>
      <c r="F32" s="15"/>
      <c r="G32" s="203"/>
    </row>
    <row r="33" spans="1:7" x14ac:dyDescent="0.25">
      <c r="A33" s="59"/>
      <c r="B33" s="65"/>
      <c r="D33" s="78"/>
      <c r="E33" s="86">
        <v>0</v>
      </c>
      <c r="F33" s="15"/>
      <c r="G33" s="203"/>
    </row>
    <row r="34" spans="1:7" ht="15.75" thickBot="1" x14ac:dyDescent="0.3">
      <c r="A34" s="59"/>
      <c r="B34" s="65"/>
      <c r="D34" s="146"/>
      <c r="E34" s="147">
        <v>0</v>
      </c>
      <c r="F34" s="15"/>
      <c r="G34" s="203"/>
    </row>
    <row r="35" spans="1:7" ht="16.5" thickTop="1" thickBot="1" x14ac:dyDescent="0.3">
      <c r="A35" s="91"/>
      <c r="B35" s="92"/>
      <c r="D35" s="212" t="s">
        <v>167</v>
      </c>
      <c r="E35" s="145">
        <f>SUM(E28:E34)</f>
        <v>0</v>
      </c>
      <c r="F35" s="15"/>
      <c r="G35" s="204" t="s">
        <v>194</v>
      </c>
    </row>
    <row r="36" spans="1:7" x14ac:dyDescent="0.25">
      <c r="A36" s="91"/>
      <c r="B36" s="92"/>
      <c r="C36" s="12"/>
      <c r="D36" s="159"/>
      <c r="E36" s="84"/>
      <c r="F36" s="16"/>
      <c r="G36" s="99"/>
    </row>
    <row r="37" spans="1:7" ht="15.75" thickBot="1" x14ac:dyDescent="0.3">
      <c r="A37" s="91"/>
      <c r="B37" s="92"/>
      <c r="D37" s="69"/>
      <c r="E37" s="12"/>
      <c r="F37" s="12"/>
      <c r="G37" s="99"/>
    </row>
    <row r="38" spans="1:7" ht="30" x14ac:dyDescent="0.25">
      <c r="A38" s="91"/>
      <c r="B38" s="92"/>
      <c r="D38" s="235" t="s">
        <v>172</v>
      </c>
      <c r="E38" s="236"/>
      <c r="F38" s="16"/>
      <c r="G38" s="202" t="s">
        <v>208</v>
      </c>
    </row>
    <row r="39" spans="1:7" x14ac:dyDescent="0.25">
      <c r="A39" s="59" t="s">
        <v>104</v>
      </c>
      <c r="B39" s="65" t="s">
        <v>21</v>
      </c>
      <c r="D39" s="142" t="s">
        <v>21</v>
      </c>
      <c r="E39" s="89">
        <v>0</v>
      </c>
      <c r="F39" s="155"/>
      <c r="G39" s="206"/>
    </row>
    <row r="40" spans="1:7" x14ac:dyDescent="0.25">
      <c r="A40" s="59" t="s">
        <v>101</v>
      </c>
      <c r="B40" s="65" t="s">
        <v>159</v>
      </c>
      <c r="D40" s="80" t="s">
        <v>33</v>
      </c>
      <c r="E40" s="79">
        <v>0</v>
      </c>
      <c r="F40" s="12"/>
      <c r="G40" s="206" t="s">
        <v>204</v>
      </c>
    </row>
    <row r="41" spans="1:7" x14ac:dyDescent="0.25">
      <c r="A41" s="59" t="s">
        <v>102</v>
      </c>
      <c r="B41" s="65" t="s">
        <v>160</v>
      </c>
      <c r="D41" s="80" t="s">
        <v>34</v>
      </c>
      <c r="E41" s="79">
        <v>0</v>
      </c>
      <c r="F41" s="12"/>
      <c r="G41" s="206" t="s">
        <v>205</v>
      </c>
    </row>
    <row r="42" spans="1:7" x14ac:dyDescent="0.25">
      <c r="A42" s="59" t="s">
        <v>103</v>
      </c>
      <c r="B42" s="65" t="s">
        <v>161</v>
      </c>
      <c r="D42" s="80" t="s">
        <v>35</v>
      </c>
      <c r="E42" s="79">
        <v>0</v>
      </c>
      <c r="F42" s="12"/>
      <c r="G42" s="206" t="s">
        <v>206</v>
      </c>
    </row>
    <row r="43" spans="1:7" x14ac:dyDescent="0.25">
      <c r="A43" s="59" t="s">
        <v>106</v>
      </c>
      <c r="B43" s="65" t="s">
        <v>162</v>
      </c>
      <c r="D43" s="80" t="s">
        <v>53</v>
      </c>
      <c r="E43" s="79">
        <v>0</v>
      </c>
      <c r="F43" s="12"/>
      <c r="G43" s="206" t="s">
        <v>206</v>
      </c>
    </row>
    <row r="44" spans="1:7" x14ac:dyDescent="0.25">
      <c r="A44" s="59" t="s">
        <v>105</v>
      </c>
      <c r="B44" s="65" t="s">
        <v>163</v>
      </c>
      <c r="D44" s="80" t="s">
        <v>133</v>
      </c>
      <c r="E44" s="138">
        <f>SUM('Support Costs'!J29)</f>
        <v>0</v>
      </c>
      <c r="F44" s="12"/>
      <c r="G44" s="208" t="s">
        <v>154</v>
      </c>
    </row>
    <row r="45" spans="1:7" ht="30" x14ac:dyDescent="0.25">
      <c r="A45" s="59"/>
      <c r="B45" s="65"/>
      <c r="D45" s="80" t="s">
        <v>74</v>
      </c>
      <c r="E45" s="83">
        <v>0</v>
      </c>
      <c r="F45" s="70"/>
      <c r="G45" s="209" t="s">
        <v>79</v>
      </c>
    </row>
    <row r="46" spans="1:7" x14ac:dyDescent="0.25">
      <c r="A46" s="59"/>
      <c r="B46" s="65"/>
      <c r="D46" s="80"/>
      <c r="E46" s="83"/>
      <c r="F46" s="70"/>
      <c r="G46" s="209"/>
    </row>
    <row r="47" spans="1:7" ht="15.75" thickBot="1" x14ac:dyDescent="0.3">
      <c r="A47" s="59"/>
      <c r="B47" s="65"/>
      <c r="D47" s="151"/>
      <c r="E47" s="149"/>
      <c r="F47" s="16"/>
      <c r="G47" s="210"/>
    </row>
    <row r="48" spans="1:7" ht="16.5" thickTop="1" thickBot="1" x14ac:dyDescent="0.3">
      <c r="A48" s="91"/>
      <c r="B48" s="92"/>
      <c r="D48" s="213" t="s">
        <v>173</v>
      </c>
      <c r="E48" s="145">
        <f>SUM(E39:E47)</f>
        <v>0</v>
      </c>
      <c r="F48" s="16"/>
      <c r="G48" s="204" t="s">
        <v>195</v>
      </c>
    </row>
    <row r="49" spans="1:7" ht="15.75" thickBot="1" x14ac:dyDescent="0.3">
      <c r="A49" s="91"/>
      <c r="B49" s="92"/>
      <c r="C49" s="12"/>
      <c r="D49" s="72"/>
      <c r="E49" s="12"/>
      <c r="F49" s="16"/>
      <c r="G49" s="67"/>
    </row>
    <row r="50" spans="1:7" ht="30.75" customHeight="1" x14ac:dyDescent="0.25">
      <c r="A50" s="91"/>
      <c r="B50" s="92"/>
      <c r="C50" s="12"/>
      <c r="D50" s="233" t="s">
        <v>168</v>
      </c>
      <c r="E50" s="234"/>
      <c r="F50" s="155"/>
      <c r="G50" s="202" t="s">
        <v>207</v>
      </c>
    </row>
    <row r="51" spans="1:7" x14ac:dyDescent="0.25">
      <c r="A51" s="59" t="s">
        <v>112</v>
      </c>
      <c r="B51" s="65" t="s">
        <v>113</v>
      </c>
      <c r="C51" s="12"/>
      <c r="D51" s="90" t="s">
        <v>85</v>
      </c>
      <c r="E51" s="89">
        <v>0</v>
      </c>
      <c r="F51" s="16"/>
      <c r="G51" s="203"/>
    </row>
    <row r="52" spans="1:7" x14ac:dyDescent="0.25">
      <c r="A52" s="59" t="s">
        <v>112</v>
      </c>
      <c r="B52" s="65" t="s">
        <v>113</v>
      </c>
      <c r="C52" s="12"/>
      <c r="D52" s="85" t="s">
        <v>86</v>
      </c>
      <c r="E52" s="79">
        <v>0</v>
      </c>
      <c r="F52" s="16"/>
      <c r="G52" s="203"/>
    </row>
    <row r="53" spans="1:7" x14ac:dyDescent="0.25">
      <c r="A53" s="59" t="s">
        <v>110</v>
      </c>
      <c r="B53" s="65" t="s">
        <v>188</v>
      </c>
      <c r="C53" s="12"/>
      <c r="D53" s="78" t="s">
        <v>128</v>
      </c>
      <c r="E53" s="79">
        <v>0</v>
      </c>
      <c r="F53" s="16"/>
      <c r="G53" s="203" t="s">
        <v>134</v>
      </c>
    </row>
    <row r="54" spans="1:7" x14ac:dyDescent="0.25">
      <c r="A54" s="59"/>
      <c r="B54" s="65"/>
      <c r="C54" s="12"/>
      <c r="D54" s="85"/>
      <c r="E54" s="88">
        <v>0</v>
      </c>
      <c r="F54" s="16"/>
      <c r="G54" s="203"/>
    </row>
    <row r="55" spans="1:7" ht="15.75" thickBot="1" x14ac:dyDescent="0.3">
      <c r="A55" s="59"/>
      <c r="B55" s="65"/>
      <c r="C55" s="12"/>
      <c r="D55" s="146"/>
      <c r="E55" s="149">
        <v>0</v>
      </c>
      <c r="F55" s="16"/>
      <c r="G55" s="203"/>
    </row>
    <row r="56" spans="1:7" ht="16.5" thickTop="1" thickBot="1" x14ac:dyDescent="0.3">
      <c r="A56" s="91"/>
      <c r="B56" s="92"/>
      <c r="C56" s="12"/>
      <c r="D56" s="213" t="s">
        <v>169</v>
      </c>
      <c r="E56" s="148">
        <f>SUM(E51:E55)</f>
        <v>0</v>
      </c>
      <c r="F56" s="16"/>
      <c r="G56" s="204" t="s">
        <v>196</v>
      </c>
    </row>
    <row r="57" spans="1:7" ht="15.75" thickBot="1" x14ac:dyDescent="0.3">
      <c r="A57" s="91"/>
      <c r="B57" s="92"/>
      <c r="D57" s="82"/>
      <c r="E57" s="16"/>
      <c r="F57" s="16"/>
      <c r="G57" s="99"/>
    </row>
    <row r="58" spans="1:7" ht="15.75" thickBot="1" x14ac:dyDescent="0.3">
      <c r="A58" s="91"/>
      <c r="B58" s="92"/>
      <c r="C58" s="12"/>
      <c r="D58" s="196" t="s">
        <v>170</v>
      </c>
      <c r="E58" s="136">
        <f>SUM(E35,E56)</f>
        <v>0</v>
      </c>
      <c r="F58" s="16"/>
      <c r="G58" s="118" t="s">
        <v>197</v>
      </c>
    </row>
    <row r="59" spans="1:7" ht="15.75" thickBot="1" x14ac:dyDescent="0.3">
      <c r="A59" s="91"/>
      <c r="B59" s="92"/>
      <c r="D59" s="82"/>
      <c r="E59" s="16"/>
      <c r="F59" s="16"/>
      <c r="G59" s="99"/>
    </row>
    <row r="60" spans="1:7" x14ac:dyDescent="0.25">
      <c r="D60" s="223" t="s">
        <v>186</v>
      </c>
      <c r="E60" s="224">
        <f>SUM(E25,E48)</f>
        <v>0</v>
      </c>
      <c r="F60" s="15"/>
      <c r="G60" s="118" t="s">
        <v>187</v>
      </c>
    </row>
    <row r="61" spans="1:7" x14ac:dyDescent="0.25">
      <c r="A61" s="91"/>
      <c r="B61" s="93"/>
      <c r="D61" s="225" t="s">
        <v>50</v>
      </c>
      <c r="E61" s="226" t="e">
        <f>E72</f>
        <v>#DIV/0!</v>
      </c>
      <c r="F61" s="15"/>
      <c r="G61" s="118" t="s">
        <v>198</v>
      </c>
    </row>
    <row r="62" spans="1:7" ht="15.75" thickBot="1" x14ac:dyDescent="0.3">
      <c r="A62" s="91"/>
      <c r="B62" s="93"/>
      <c r="D62" s="227" t="s">
        <v>178</v>
      </c>
      <c r="E62" s="228" t="e">
        <f>ROUND(E60*E61,2)</f>
        <v>#DIV/0!</v>
      </c>
      <c r="F62" s="15"/>
      <c r="G62" s="118" t="s">
        <v>199</v>
      </c>
    </row>
    <row r="63" spans="1:7" ht="15.75" thickBot="1" x14ac:dyDescent="0.3">
      <c r="A63" s="91"/>
      <c r="B63" s="93"/>
      <c r="D63" s="73"/>
      <c r="F63" s="15"/>
      <c r="G63" s="67"/>
    </row>
    <row r="64" spans="1:7" ht="15.75" thickBot="1" x14ac:dyDescent="0.3">
      <c r="A64" s="59" t="s">
        <v>175</v>
      </c>
      <c r="B64" s="65" t="s">
        <v>177</v>
      </c>
      <c r="D64" s="194" t="s">
        <v>131</v>
      </c>
      <c r="E64" s="156" t="e">
        <f>E58+E62</f>
        <v>#DIV/0!</v>
      </c>
      <c r="F64" s="18"/>
      <c r="G64" s="118" t="s">
        <v>202</v>
      </c>
    </row>
    <row r="65" spans="1:7" x14ac:dyDescent="0.25">
      <c r="A65" s="58"/>
      <c r="B65" s="52"/>
      <c r="D65" s="73"/>
      <c r="E65" s="18"/>
      <c r="F65" s="18"/>
      <c r="G65" s="67"/>
    </row>
    <row r="66" spans="1:7" x14ac:dyDescent="0.25">
      <c r="A66" s="20"/>
      <c r="B66" s="52"/>
      <c r="D66" s="74"/>
      <c r="E66" s="20" t="s">
        <v>10</v>
      </c>
      <c r="F66" s="24"/>
      <c r="G66" s="67"/>
    </row>
    <row r="67" spans="1:7" x14ac:dyDescent="0.25">
      <c r="A67" s="14"/>
      <c r="B67" s="52"/>
      <c r="D67" s="73"/>
      <c r="E67" s="13" t="s">
        <v>1</v>
      </c>
      <c r="F67" s="14"/>
      <c r="G67" s="67"/>
    </row>
    <row r="68" spans="1:7" x14ac:dyDescent="0.25">
      <c r="A68" s="61" t="s">
        <v>109</v>
      </c>
      <c r="B68" s="60" t="s">
        <v>164</v>
      </c>
      <c r="D68" s="157" t="s">
        <v>98</v>
      </c>
      <c r="E68" s="140">
        <f>'Yearly Mileage'!J75</f>
        <v>0</v>
      </c>
      <c r="G68" s="99" t="s">
        <v>200</v>
      </c>
    </row>
    <row r="69" spans="1:7" x14ac:dyDescent="0.25">
      <c r="A69" s="97"/>
      <c r="B69" s="93"/>
      <c r="D69" s="75" t="s">
        <v>135</v>
      </c>
      <c r="E69" s="140">
        <f>E70-E68</f>
        <v>0</v>
      </c>
      <c r="G69" s="99" t="s">
        <v>32</v>
      </c>
    </row>
    <row r="70" spans="1:7" x14ac:dyDescent="0.25">
      <c r="A70" s="61" t="s">
        <v>109</v>
      </c>
      <c r="B70" s="60" t="s">
        <v>164</v>
      </c>
      <c r="D70" s="158" t="s">
        <v>97</v>
      </c>
      <c r="E70" s="141">
        <f>'Yearly Mileage'!K75</f>
        <v>0</v>
      </c>
      <c r="G70" s="99" t="s">
        <v>201</v>
      </c>
    </row>
    <row r="71" spans="1:7" x14ac:dyDescent="0.25">
      <c r="A71" s="57"/>
      <c r="B71" s="52"/>
      <c r="D71" s="73"/>
      <c r="G71" s="67"/>
    </row>
    <row r="72" spans="1:7" x14ac:dyDescent="0.25">
      <c r="A72" s="57"/>
      <c r="B72" s="52"/>
      <c r="D72" s="75" t="s">
        <v>136</v>
      </c>
      <c r="E72" s="139" t="e">
        <f>ROUND(E69/E70,4)</f>
        <v>#DIV/0!</v>
      </c>
      <c r="G72" s="67" t="s">
        <v>209</v>
      </c>
    </row>
    <row r="73" spans="1:7" x14ac:dyDescent="0.25">
      <c r="A73" s="57"/>
      <c r="B73" s="52"/>
      <c r="D73" s="73"/>
      <c r="G73" s="67"/>
    </row>
    <row r="74" spans="1:7" x14ac:dyDescent="0.25">
      <c r="A74" s="120" t="s">
        <v>107</v>
      </c>
      <c r="B74" s="60" t="s">
        <v>165</v>
      </c>
      <c r="D74" s="157" t="s">
        <v>95</v>
      </c>
      <c r="E74" s="140" t="e">
        <f>'Split Calendar'!D19</f>
        <v>#DIV/0!</v>
      </c>
      <c r="F74" s="19"/>
      <c r="G74" s="99" t="s">
        <v>118</v>
      </c>
    </row>
    <row r="75" spans="1:7" x14ac:dyDescent="0.25">
      <c r="A75" s="120" t="s">
        <v>108</v>
      </c>
      <c r="B75" s="60" t="s">
        <v>166</v>
      </c>
      <c r="D75" s="157" t="s">
        <v>96</v>
      </c>
      <c r="E75" s="140">
        <f>'Split Calendar'!D17</f>
        <v>0</v>
      </c>
      <c r="F75" s="19"/>
      <c r="G75" s="99" t="s">
        <v>118</v>
      </c>
    </row>
    <row r="76" spans="1:7" x14ac:dyDescent="0.25">
      <c r="D76" s="73"/>
      <c r="G76" s="67"/>
    </row>
    <row r="77" spans="1:7" ht="17.25" x14ac:dyDescent="0.25">
      <c r="D77" s="76" t="s">
        <v>43</v>
      </c>
      <c r="G77" s="67"/>
    </row>
  </sheetData>
  <mergeCells count="7">
    <mergeCell ref="A3:E3"/>
    <mergeCell ref="D27:E27"/>
    <mergeCell ref="D50:E50"/>
    <mergeCell ref="D16:E16"/>
    <mergeCell ref="D38:E38"/>
    <mergeCell ref="A13:B13"/>
    <mergeCell ref="A4:E10"/>
  </mergeCells>
  <printOptions horizontalCentered="1"/>
  <pageMargins left="0.5" right="0.5" top="0.75" bottom="0.5" header="0.3" footer="0.3"/>
  <pageSetup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6"/>
  <sheetViews>
    <sheetView workbookViewId="0">
      <selection activeCell="L12" sqref="L12"/>
    </sheetView>
  </sheetViews>
  <sheetFormatPr defaultColWidth="9.140625" defaultRowHeight="15" x14ac:dyDescent="0.25"/>
  <cols>
    <col min="1" max="1" width="15" style="25" customWidth="1"/>
    <col min="2" max="2" width="15.140625" style="25" customWidth="1"/>
    <col min="3" max="3" width="15.5703125" style="25" bestFit="1" customWidth="1"/>
    <col min="4" max="5" width="18" style="25" bestFit="1" customWidth="1"/>
    <col min="6" max="6" width="18.5703125" style="26" bestFit="1" customWidth="1"/>
    <col min="7" max="7" width="15.5703125" style="26" customWidth="1"/>
    <col min="8" max="8" width="16.85546875" style="26" bestFit="1" customWidth="1"/>
    <col min="9" max="9" width="15.7109375" style="26" customWidth="1"/>
    <col min="10" max="11" width="20.85546875" style="26" bestFit="1" customWidth="1"/>
    <col min="12" max="12" width="18.140625" style="26" customWidth="1"/>
    <col min="13" max="13" width="18.140625" style="26" bestFit="1" customWidth="1"/>
    <col min="14" max="14" width="10.140625" style="25" bestFit="1" customWidth="1"/>
    <col min="15" max="15" width="9.140625" style="25"/>
    <col min="16" max="16" width="7.85546875" style="25" bestFit="1" customWidth="1"/>
    <col min="17" max="16384" width="9.140625" style="25"/>
  </cols>
  <sheetData>
    <row r="1" spans="1:16" s="11" customFormat="1" x14ac:dyDescent="0.25">
      <c r="A1" s="54" t="s">
        <v>51</v>
      </c>
      <c r="B1" s="17"/>
      <c r="C1" s="17"/>
      <c r="L1" s="12"/>
    </row>
    <row r="2" spans="1:16" s="26" customFormat="1" x14ac:dyDescent="0.25">
      <c r="A2" s="128" t="s">
        <v>143</v>
      </c>
      <c r="B2" s="166" t="str">
        <f>Schedule!E13</f>
        <v>20xx/20xx</v>
      </c>
      <c r="C2" s="17" t="s">
        <v>139</v>
      </c>
      <c r="D2" s="25"/>
      <c r="E2" s="25"/>
    </row>
    <row r="3" spans="1:16" x14ac:dyDescent="0.25">
      <c r="A3" s="55"/>
    </row>
    <row r="4" spans="1:16" s="26" customFormat="1" x14ac:dyDescent="0.25">
      <c r="A4" s="54" t="s">
        <v>2</v>
      </c>
      <c r="C4" s="164" t="e">
        <f>H75/K75</f>
        <v>#DIV/0!</v>
      </c>
      <c r="D4" s="17"/>
    </row>
    <row r="5" spans="1:16" s="26" customFormat="1" x14ac:dyDescent="0.25">
      <c r="A5" s="54"/>
      <c r="B5" s="17"/>
      <c r="C5" s="17"/>
      <c r="D5" s="25"/>
      <c r="E5" s="25"/>
    </row>
    <row r="6" spans="1:16" s="165" customFormat="1" x14ac:dyDescent="0.25">
      <c r="A6" s="245" t="s">
        <v>144</v>
      </c>
      <c r="B6" s="245"/>
      <c r="C6" s="245"/>
      <c r="D6" s="245"/>
      <c r="E6" s="245"/>
      <c r="F6" s="245"/>
      <c r="G6" s="245"/>
      <c r="H6" s="245"/>
      <c r="I6" s="245"/>
    </row>
    <row r="7" spans="1:16" s="165" customFormat="1" ht="32.1" customHeight="1" x14ac:dyDescent="0.25">
      <c r="A7" s="253" t="s">
        <v>211</v>
      </c>
      <c r="B7" s="254"/>
      <c r="C7" s="254"/>
      <c r="D7" s="254"/>
      <c r="E7" s="254"/>
      <c r="F7" s="254"/>
      <c r="G7" s="254"/>
      <c r="H7" s="254"/>
      <c r="I7" s="254"/>
    </row>
    <row r="8" spans="1:16" s="165" customFormat="1" ht="32.1" customHeight="1" x14ac:dyDescent="0.25">
      <c r="A8" s="254"/>
      <c r="B8" s="254"/>
      <c r="C8" s="254"/>
      <c r="D8" s="254"/>
      <c r="E8" s="254"/>
      <c r="F8" s="254"/>
      <c r="G8" s="254"/>
      <c r="H8" s="254"/>
      <c r="I8" s="254"/>
    </row>
    <row r="9" spans="1:16" s="26" customFormat="1" ht="46.5" customHeight="1" x14ac:dyDescent="0.25">
      <c r="A9" s="254"/>
      <c r="B9" s="254"/>
      <c r="C9" s="254"/>
      <c r="D9" s="254"/>
      <c r="E9" s="254"/>
      <c r="F9" s="254"/>
      <c r="G9" s="254"/>
      <c r="H9" s="254"/>
      <c r="I9" s="254"/>
    </row>
    <row r="10" spans="1:16" s="26" customFormat="1" ht="15.6" customHeight="1" x14ac:dyDescent="0.25">
      <c r="A10" s="167"/>
      <c r="B10" s="167"/>
      <c r="C10" s="167"/>
      <c r="D10" s="167"/>
      <c r="E10" s="167"/>
      <c r="F10" s="167"/>
      <c r="G10" s="167"/>
      <c r="H10" s="167"/>
      <c r="I10" s="167"/>
      <c r="J10" s="33"/>
    </row>
    <row r="11" spans="1:16" s="26" customFormat="1" x14ac:dyDescent="0.25">
      <c r="A11" s="25"/>
      <c r="B11" s="25"/>
      <c r="C11" s="25"/>
      <c r="D11" s="25"/>
      <c r="E11" s="25"/>
      <c r="G11" s="246" t="s">
        <v>3</v>
      </c>
      <c r="H11" s="246"/>
      <c r="I11" s="246"/>
      <c r="J11" s="246"/>
      <c r="L11" s="63"/>
    </row>
    <row r="12" spans="1:16" s="30" customFormat="1" ht="75.75" thickBot="1" x14ac:dyDescent="0.3">
      <c r="A12" s="21" t="s">
        <v>147</v>
      </c>
      <c r="B12" s="21" t="s">
        <v>114</v>
      </c>
      <c r="C12" s="21" t="s">
        <v>52</v>
      </c>
      <c r="D12" s="27" t="s">
        <v>145</v>
      </c>
      <c r="E12" s="27" t="s">
        <v>146</v>
      </c>
      <c r="F12" s="45" t="s">
        <v>63</v>
      </c>
      <c r="G12" s="28" t="s">
        <v>80</v>
      </c>
      <c r="H12" s="28" t="s">
        <v>46</v>
      </c>
      <c r="I12" s="29" t="s">
        <v>81</v>
      </c>
      <c r="J12" s="29" t="s">
        <v>47</v>
      </c>
      <c r="K12" s="45" t="s">
        <v>64</v>
      </c>
      <c r="L12" s="306" t="s">
        <v>214</v>
      </c>
      <c r="M12" s="45" t="s">
        <v>65</v>
      </c>
      <c r="N12" s="27" t="s">
        <v>9</v>
      </c>
      <c r="P12" s="31" t="s">
        <v>31</v>
      </c>
    </row>
    <row r="13" spans="1:16" x14ac:dyDescent="0.25">
      <c r="A13" s="1"/>
      <c r="B13" s="1"/>
      <c r="C13" s="1"/>
      <c r="D13" s="1"/>
      <c r="E13" s="1"/>
      <c r="F13" s="3">
        <f>E13-D13</f>
        <v>0</v>
      </c>
      <c r="G13" s="6"/>
      <c r="H13" s="7"/>
      <c r="I13" s="9"/>
      <c r="J13" s="9"/>
      <c r="K13" s="3">
        <f t="shared" ref="K13:K44" si="0">SUM(G13:J13)</f>
        <v>0</v>
      </c>
      <c r="L13" s="2"/>
      <c r="M13" s="3">
        <f t="shared" ref="M13:M44" si="1">SUM(K13:L13)</f>
        <v>0</v>
      </c>
      <c r="N13" s="32"/>
      <c r="P13" s="25">
        <f t="shared" ref="P13:P44" si="2">F13-M13</f>
        <v>0</v>
      </c>
    </row>
    <row r="14" spans="1:16" x14ac:dyDescent="0.25">
      <c r="A14" s="1"/>
      <c r="B14" s="1"/>
      <c r="C14" s="1"/>
      <c r="D14" s="4"/>
      <c r="E14" s="4"/>
      <c r="F14" s="3">
        <f t="shared" ref="F14:F72" si="3">E14-D14</f>
        <v>0</v>
      </c>
      <c r="G14" s="6"/>
      <c r="H14" s="6"/>
      <c r="I14" s="9"/>
      <c r="J14" s="9"/>
      <c r="K14" s="3">
        <f t="shared" si="0"/>
        <v>0</v>
      </c>
      <c r="L14" s="2"/>
      <c r="M14" s="3">
        <f t="shared" si="1"/>
        <v>0</v>
      </c>
      <c r="N14" s="32"/>
      <c r="P14" s="25">
        <f t="shared" si="2"/>
        <v>0</v>
      </c>
    </row>
    <row r="15" spans="1:16" x14ac:dyDescent="0.25">
      <c r="A15" s="1"/>
      <c r="B15" s="1"/>
      <c r="C15" s="1"/>
      <c r="D15" s="4"/>
      <c r="E15" s="4"/>
      <c r="F15" s="3">
        <f t="shared" si="3"/>
        <v>0</v>
      </c>
      <c r="G15" s="6"/>
      <c r="H15" s="6"/>
      <c r="I15" s="9"/>
      <c r="J15" s="9"/>
      <c r="K15" s="3">
        <f t="shared" si="0"/>
        <v>0</v>
      </c>
      <c r="L15" s="2"/>
      <c r="M15" s="3">
        <f t="shared" si="1"/>
        <v>0</v>
      </c>
      <c r="N15" s="32"/>
      <c r="P15" s="25">
        <f t="shared" si="2"/>
        <v>0</v>
      </c>
    </row>
    <row r="16" spans="1:16" x14ac:dyDescent="0.25">
      <c r="A16" s="1"/>
      <c r="B16" s="1"/>
      <c r="C16" s="1"/>
      <c r="D16" s="4"/>
      <c r="E16" s="4"/>
      <c r="F16" s="3">
        <f t="shared" si="3"/>
        <v>0</v>
      </c>
      <c r="G16" s="6"/>
      <c r="H16" s="6"/>
      <c r="I16" s="9"/>
      <c r="J16" s="9"/>
      <c r="K16" s="3">
        <f t="shared" si="0"/>
        <v>0</v>
      </c>
      <c r="L16" s="2"/>
      <c r="M16" s="3">
        <f t="shared" si="1"/>
        <v>0</v>
      </c>
      <c r="N16" s="32"/>
      <c r="P16" s="25">
        <f t="shared" si="2"/>
        <v>0</v>
      </c>
    </row>
    <row r="17" spans="1:16" x14ac:dyDescent="0.25">
      <c r="A17" s="1"/>
      <c r="B17" s="1"/>
      <c r="C17" s="1"/>
      <c r="D17" s="4"/>
      <c r="E17" s="4"/>
      <c r="F17" s="3">
        <f t="shared" si="3"/>
        <v>0</v>
      </c>
      <c r="G17" s="6"/>
      <c r="H17" s="6"/>
      <c r="I17" s="9"/>
      <c r="J17" s="9"/>
      <c r="K17" s="3">
        <f t="shared" si="0"/>
        <v>0</v>
      </c>
      <c r="L17" s="2"/>
      <c r="M17" s="3">
        <f t="shared" si="1"/>
        <v>0</v>
      </c>
      <c r="N17" s="32"/>
      <c r="P17" s="25">
        <f t="shared" si="2"/>
        <v>0</v>
      </c>
    </row>
    <row r="18" spans="1:16" x14ac:dyDescent="0.25">
      <c r="A18" s="1"/>
      <c r="B18" s="1"/>
      <c r="C18" s="1"/>
      <c r="D18" s="4"/>
      <c r="E18" s="4"/>
      <c r="F18" s="3">
        <f t="shared" si="3"/>
        <v>0</v>
      </c>
      <c r="G18" s="6"/>
      <c r="H18" s="6"/>
      <c r="I18" s="9"/>
      <c r="J18" s="9"/>
      <c r="K18" s="3">
        <f t="shared" si="0"/>
        <v>0</v>
      </c>
      <c r="L18" s="2"/>
      <c r="M18" s="3">
        <f t="shared" si="1"/>
        <v>0</v>
      </c>
      <c r="N18" s="32"/>
      <c r="P18" s="25">
        <f t="shared" si="2"/>
        <v>0</v>
      </c>
    </row>
    <row r="19" spans="1:16" x14ac:dyDescent="0.25">
      <c r="A19" s="1"/>
      <c r="B19" s="1"/>
      <c r="C19" s="1"/>
      <c r="D19" s="4"/>
      <c r="E19" s="4"/>
      <c r="F19" s="3">
        <f t="shared" si="3"/>
        <v>0</v>
      </c>
      <c r="G19" s="6"/>
      <c r="H19" s="6"/>
      <c r="I19" s="9"/>
      <c r="J19" s="9"/>
      <c r="K19" s="3">
        <f t="shared" si="0"/>
        <v>0</v>
      </c>
      <c r="L19" s="2"/>
      <c r="M19" s="3">
        <f t="shared" si="1"/>
        <v>0</v>
      </c>
      <c r="N19" s="32"/>
      <c r="P19" s="25">
        <f t="shared" si="2"/>
        <v>0</v>
      </c>
    </row>
    <row r="20" spans="1:16" x14ac:dyDescent="0.25">
      <c r="A20" s="1"/>
      <c r="B20" s="1"/>
      <c r="C20" s="1"/>
      <c r="D20" s="4"/>
      <c r="E20" s="4"/>
      <c r="F20" s="3">
        <f t="shared" si="3"/>
        <v>0</v>
      </c>
      <c r="G20" s="6"/>
      <c r="H20" s="6"/>
      <c r="I20" s="9"/>
      <c r="J20" s="9"/>
      <c r="K20" s="3">
        <f t="shared" si="0"/>
        <v>0</v>
      </c>
      <c r="L20" s="2"/>
      <c r="M20" s="3">
        <f t="shared" si="1"/>
        <v>0</v>
      </c>
      <c r="N20" s="32"/>
      <c r="P20" s="25">
        <f t="shared" si="2"/>
        <v>0</v>
      </c>
    </row>
    <row r="21" spans="1:16" x14ac:dyDescent="0.25">
      <c r="A21" s="1"/>
      <c r="B21" s="1"/>
      <c r="C21" s="1"/>
      <c r="D21" s="4"/>
      <c r="E21" s="4"/>
      <c r="F21" s="3">
        <f t="shared" si="3"/>
        <v>0</v>
      </c>
      <c r="G21" s="6"/>
      <c r="H21" s="6"/>
      <c r="I21" s="9"/>
      <c r="J21" s="9"/>
      <c r="K21" s="3">
        <f t="shared" si="0"/>
        <v>0</v>
      </c>
      <c r="L21" s="2"/>
      <c r="M21" s="3">
        <f t="shared" si="1"/>
        <v>0</v>
      </c>
      <c r="N21" s="32"/>
      <c r="P21" s="25">
        <f t="shared" si="2"/>
        <v>0</v>
      </c>
    </row>
    <row r="22" spans="1:16" x14ac:dyDescent="0.25">
      <c r="A22" s="1"/>
      <c r="B22" s="1"/>
      <c r="C22" s="1"/>
      <c r="D22" s="4"/>
      <c r="E22" s="4"/>
      <c r="F22" s="3">
        <f t="shared" si="3"/>
        <v>0</v>
      </c>
      <c r="G22" s="6"/>
      <c r="H22" s="6"/>
      <c r="I22" s="9"/>
      <c r="J22" s="9"/>
      <c r="K22" s="3">
        <f t="shared" si="0"/>
        <v>0</v>
      </c>
      <c r="L22" s="2"/>
      <c r="M22" s="3">
        <f t="shared" si="1"/>
        <v>0</v>
      </c>
      <c r="N22" s="32"/>
      <c r="P22" s="25">
        <f t="shared" si="2"/>
        <v>0</v>
      </c>
    </row>
    <row r="23" spans="1:16" x14ac:dyDescent="0.25">
      <c r="A23" s="1"/>
      <c r="B23" s="1"/>
      <c r="C23" s="1"/>
      <c r="D23" s="4"/>
      <c r="E23" s="4"/>
      <c r="F23" s="3">
        <f t="shared" si="3"/>
        <v>0</v>
      </c>
      <c r="G23" s="6"/>
      <c r="H23" s="6"/>
      <c r="I23" s="9"/>
      <c r="J23" s="9"/>
      <c r="K23" s="3">
        <f t="shared" si="0"/>
        <v>0</v>
      </c>
      <c r="L23" s="2"/>
      <c r="M23" s="3">
        <f t="shared" si="1"/>
        <v>0</v>
      </c>
      <c r="N23" s="32"/>
      <c r="P23" s="25">
        <f t="shared" si="2"/>
        <v>0</v>
      </c>
    </row>
    <row r="24" spans="1:16" x14ac:dyDescent="0.25">
      <c r="A24" s="1"/>
      <c r="B24" s="1"/>
      <c r="C24" s="1"/>
      <c r="D24" s="4"/>
      <c r="E24" s="4"/>
      <c r="F24" s="3">
        <f t="shared" si="3"/>
        <v>0</v>
      </c>
      <c r="G24" s="6"/>
      <c r="H24" s="6"/>
      <c r="I24" s="9"/>
      <c r="J24" s="9"/>
      <c r="K24" s="3">
        <f t="shared" si="0"/>
        <v>0</v>
      </c>
      <c r="L24" s="2"/>
      <c r="M24" s="3">
        <f t="shared" si="1"/>
        <v>0</v>
      </c>
      <c r="N24" s="32"/>
      <c r="P24" s="25">
        <f t="shared" si="2"/>
        <v>0</v>
      </c>
    </row>
    <row r="25" spans="1:16" x14ac:dyDescent="0.25">
      <c r="A25" s="1"/>
      <c r="B25" s="1"/>
      <c r="C25" s="1"/>
      <c r="D25" s="4"/>
      <c r="E25" s="4"/>
      <c r="F25" s="3">
        <f t="shared" si="3"/>
        <v>0</v>
      </c>
      <c r="G25" s="6"/>
      <c r="H25" s="6"/>
      <c r="I25" s="9"/>
      <c r="J25" s="9"/>
      <c r="K25" s="3">
        <f t="shared" si="0"/>
        <v>0</v>
      </c>
      <c r="L25" s="2"/>
      <c r="M25" s="3">
        <f t="shared" si="1"/>
        <v>0</v>
      </c>
      <c r="N25" s="32"/>
      <c r="P25" s="25">
        <f t="shared" si="2"/>
        <v>0</v>
      </c>
    </row>
    <row r="26" spans="1:16" x14ac:dyDescent="0.25">
      <c r="A26" s="1"/>
      <c r="B26" s="1"/>
      <c r="C26" s="1"/>
      <c r="D26" s="4"/>
      <c r="E26" s="4"/>
      <c r="F26" s="3">
        <f t="shared" si="3"/>
        <v>0</v>
      </c>
      <c r="G26" s="6"/>
      <c r="H26" s="6"/>
      <c r="I26" s="9"/>
      <c r="J26" s="9"/>
      <c r="K26" s="3">
        <f t="shared" si="0"/>
        <v>0</v>
      </c>
      <c r="L26" s="2"/>
      <c r="M26" s="3">
        <f t="shared" si="1"/>
        <v>0</v>
      </c>
      <c r="N26" s="32"/>
      <c r="P26" s="25">
        <f t="shared" si="2"/>
        <v>0</v>
      </c>
    </row>
    <row r="27" spans="1:16" x14ac:dyDescent="0.25">
      <c r="A27" s="1"/>
      <c r="B27" s="1"/>
      <c r="C27" s="1"/>
      <c r="D27" s="4"/>
      <c r="E27" s="4"/>
      <c r="F27" s="3">
        <f t="shared" si="3"/>
        <v>0</v>
      </c>
      <c r="G27" s="6"/>
      <c r="H27" s="6"/>
      <c r="I27" s="9"/>
      <c r="J27" s="9"/>
      <c r="K27" s="3">
        <f t="shared" si="0"/>
        <v>0</v>
      </c>
      <c r="L27" s="2"/>
      <c r="M27" s="3">
        <f t="shared" si="1"/>
        <v>0</v>
      </c>
      <c r="N27" s="32"/>
      <c r="P27" s="25">
        <f t="shared" si="2"/>
        <v>0</v>
      </c>
    </row>
    <row r="28" spans="1:16" x14ac:dyDescent="0.25">
      <c r="A28" s="1"/>
      <c r="B28" s="1"/>
      <c r="C28" s="1"/>
      <c r="D28" s="4"/>
      <c r="E28" s="4"/>
      <c r="F28" s="3">
        <f t="shared" si="3"/>
        <v>0</v>
      </c>
      <c r="G28" s="6"/>
      <c r="H28" s="6"/>
      <c r="I28" s="9"/>
      <c r="J28" s="9"/>
      <c r="K28" s="3">
        <f t="shared" si="0"/>
        <v>0</v>
      </c>
      <c r="L28" s="2"/>
      <c r="M28" s="3">
        <f t="shared" si="1"/>
        <v>0</v>
      </c>
      <c r="N28" s="32"/>
      <c r="P28" s="25">
        <f t="shared" si="2"/>
        <v>0</v>
      </c>
    </row>
    <row r="29" spans="1:16" x14ac:dyDescent="0.25">
      <c r="A29" s="1"/>
      <c r="B29" s="1"/>
      <c r="C29" s="1"/>
      <c r="D29" s="4"/>
      <c r="E29" s="4"/>
      <c r="F29" s="3">
        <f t="shared" si="3"/>
        <v>0</v>
      </c>
      <c r="G29" s="6"/>
      <c r="H29" s="6"/>
      <c r="I29" s="9"/>
      <c r="J29" s="9"/>
      <c r="K29" s="3">
        <f t="shared" si="0"/>
        <v>0</v>
      </c>
      <c r="L29" s="2"/>
      <c r="M29" s="3">
        <f t="shared" si="1"/>
        <v>0</v>
      </c>
      <c r="N29" s="32"/>
      <c r="P29" s="25">
        <f t="shared" si="2"/>
        <v>0</v>
      </c>
    </row>
    <row r="30" spans="1:16" x14ac:dyDescent="0.25">
      <c r="A30" s="1"/>
      <c r="B30" s="1"/>
      <c r="C30" s="1"/>
      <c r="D30" s="4"/>
      <c r="E30" s="4"/>
      <c r="F30" s="3">
        <f t="shared" si="3"/>
        <v>0</v>
      </c>
      <c r="G30" s="6"/>
      <c r="H30" s="6"/>
      <c r="I30" s="9"/>
      <c r="J30" s="9"/>
      <c r="K30" s="3">
        <f t="shared" si="0"/>
        <v>0</v>
      </c>
      <c r="L30" s="2"/>
      <c r="M30" s="3">
        <f t="shared" si="1"/>
        <v>0</v>
      </c>
      <c r="N30" s="32"/>
      <c r="P30" s="25">
        <f t="shared" si="2"/>
        <v>0</v>
      </c>
    </row>
    <row r="31" spans="1:16" x14ac:dyDescent="0.25">
      <c r="A31" s="1"/>
      <c r="B31" s="1"/>
      <c r="C31" s="1"/>
      <c r="D31" s="4"/>
      <c r="E31" s="4"/>
      <c r="F31" s="3">
        <f t="shared" si="3"/>
        <v>0</v>
      </c>
      <c r="G31" s="6"/>
      <c r="H31" s="6"/>
      <c r="I31" s="9"/>
      <c r="J31" s="9"/>
      <c r="K31" s="3">
        <f t="shared" si="0"/>
        <v>0</v>
      </c>
      <c r="L31" s="2"/>
      <c r="M31" s="3">
        <f t="shared" si="1"/>
        <v>0</v>
      </c>
      <c r="N31" s="32"/>
      <c r="P31" s="25">
        <f t="shared" si="2"/>
        <v>0</v>
      </c>
    </row>
    <row r="32" spans="1:16" x14ac:dyDescent="0.25">
      <c r="A32" s="1"/>
      <c r="B32" s="1"/>
      <c r="C32" s="1"/>
      <c r="D32" s="4"/>
      <c r="E32" s="4"/>
      <c r="F32" s="3">
        <f t="shared" si="3"/>
        <v>0</v>
      </c>
      <c r="G32" s="6"/>
      <c r="H32" s="6"/>
      <c r="I32" s="9"/>
      <c r="J32" s="9"/>
      <c r="K32" s="3">
        <f t="shared" si="0"/>
        <v>0</v>
      </c>
      <c r="L32" s="2"/>
      <c r="M32" s="3">
        <f t="shared" si="1"/>
        <v>0</v>
      </c>
      <c r="N32" s="32"/>
      <c r="P32" s="25">
        <f t="shared" si="2"/>
        <v>0</v>
      </c>
    </row>
    <row r="33" spans="1:16" x14ac:dyDescent="0.25">
      <c r="A33" s="1"/>
      <c r="B33" s="1"/>
      <c r="C33" s="1"/>
      <c r="D33" s="4"/>
      <c r="E33" s="4"/>
      <c r="F33" s="3">
        <f t="shared" si="3"/>
        <v>0</v>
      </c>
      <c r="G33" s="6"/>
      <c r="H33" s="6"/>
      <c r="I33" s="9"/>
      <c r="J33" s="9"/>
      <c r="K33" s="3">
        <f t="shared" si="0"/>
        <v>0</v>
      </c>
      <c r="L33" s="2"/>
      <c r="M33" s="3">
        <f t="shared" si="1"/>
        <v>0</v>
      </c>
      <c r="N33" s="32"/>
      <c r="P33" s="25">
        <f t="shared" si="2"/>
        <v>0</v>
      </c>
    </row>
    <row r="34" spans="1:16" x14ac:dyDescent="0.25">
      <c r="A34" s="1"/>
      <c r="B34" s="1"/>
      <c r="C34" s="1"/>
      <c r="D34" s="4"/>
      <c r="E34" s="4"/>
      <c r="F34" s="3">
        <f t="shared" si="3"/>
        <v>0</v>
      </c>
      <c r="G34" s="6"/>
      <c r="H34" s="6"/>
      <c r="I34" s="9"/>
      <c r="J34" s="9"/>
      <c r="K34" s="3">
        <f t="shared" si="0"/>
        <v>0</v>
      </c>
      <c r="L34" s="2"/>
      <c r="M34" s="3">
        <f t="shared" si="1"/>
        <v>0</v>
      </c>
      <c r="N34" s="32"/>
      <c r="P34" s="25">
        <f t="shared" si="2"/>
        <v>0</v>
      </c>
    </row>
    <row r="35" spans="1:16" x14ac:dyDescent="0.25">
      <c r="A35" s="1"/>
      <c r="B35" s="1"/>
      <c r="C35" s="1"/>
      <c r="D35" s="4"/>
      <c r="E35" s="4"/>
      <c r="F35" s="3">
        <f t="shared" si="3"/>
        <v>0</v>
      </c>
      <c r="G35" s="6"/>
      <c r="H35" s="6"/>
      <c r="I35" s="9"/>
      <c r="J35" s="9"/>
      <c r="K35" s="3">
        <f t="shared" si="0"/>
        <v>0</v>
      </c>
      <c r="L35" s="2"/>
      <c r="M35" s="3">
        <f t="shared" si="1"/>
        <v>0</v>
      </c>
      <c r="N35" s="32"/>
      <c r="P35" s="25">
        <f t="shared" si="2"/>
        <v>0</v>
      </c>
    </row>
    <row r="36" spans="1:16" x14ac:dyDescent="0.25">
      <c r="A36" s="1"/>
      <c r="B36" s="1"/>
      <c r="C36" s="1"/>
      <c r="D36" s="4"/>
      <c r="E36" s="4"/>
      <c r="F36" s="3">
        <f t="shared" si="3"/>
        <v>0</v>
      </c>
      <c r="G36" s="6"/>
      <c r="H36" s="6"/>
      <c r="I36" s="9"/>
      <c r="J36" s="9"/>
      <c r="K36" s="3">
        <f t="shared" si="0"/>
        <v>0</v>
      </c>
      <c r="L36" s="2"/>
      <c r="M36" s="3">
        <f t="shared" si="1"/>
        <v>0</v>
      </c>
      <c r="N36" s="32"/>
      <c r="P36" s="25">
        <f t="shared" si="2"/>
        <v>0</v>
      </c>
    </row>
    <row r="37" spans="1:16" x14ac:dyDescent="0.25">
      <c r="A37" s="1"/>
      <c r="B37" s="1"/>
      <c r="C37" s="1"/>
      <c r="D37" s="4"/>
      <c r="E37" s="4"/>
      <c r="F37" s="3">
        <f t="shared" si="3"/>
        <v>0</v>
      </c>
      <c r="G37" s="6"/>
      <c r="H37" s="6"/>
      <c r="I37" s="9"/>
      <c r="J37" s="9"/>
      <c r="K37" s="3">
        <f t="shared" si="0"/>
        <v>0</v>
      </c>
      <c r="L37" s="2"/>
      <c r="M37" s="3">
        <f t="shared" si="1"/>
        <v>0</v>
      </c>
      <c r="N37" s="32"/>
      <c r="P37" s="25">
        <f t="shared" si="2"/>
        <v>0</v>
      </c>
    </row>
    <row r="38" spans="1:16" x14ac:dyDescent="0.25">
      <c r="A38" s="1"/>
      <c r="B38" s="1"/>
      <c r="C38" s="1"/>
      <c r="D38" s="4"/>
      <c r="E38" s="4"/>
      <c r="F38" s="3">
        <f t="shared" si="3"/>
        <v>0</v>
      </c>
      <c r="G38" s="6"/>
      <c r="H38" s="6"/>
      <c r="I38" s="9"/>
      <c r="J38" s="9"/>
      <c r="K38" s="3">
        <f t="shared" si="0"/>
        <v>0</v>
      </c>
      <c r="L38" s="2"/>
      <c r="M38" s="3">
        <f t="shared" si="1"/>
        <v>0</v>
      </c>
      <c r="N38" s="32"/>
      <c r="P38" s="25">
        <f t="shared" si="2"/>
        <v>0</v>
      </c>
    </row>
    <row r="39" spans="1:16" x14ac:dyDescent="0.25">
      <c r="A39" s="1"/>
      <c r="B39" s="1"/>
      <c r="C39" s="1"/>
      <c r="D39" s="4"/>
      <c r="E39" s="4"/>
      <c r="F39" s="3">
        <f t="shared" si="3"/>
        <v>0</v>
      </c>
      <c r="G39" s="6"/>
      <c r="H39" s="6"/>
      <c r="I39" s="9"/>
      <c r="J39" s="9"/>
      <c r="K39" s="3">
        <f t="shared" si="0"/>
        <v>0</v>
      </c>
      <c r="L39" s="2"/>
      <c r="M39" s="3">
        <f t="shared" si="1"/>
        <v>0</v>
      </c>
      <c r="N39" s="32"/>
      <c r="P39" s="25">
        <f t="shared" si="2"/>
        <v>0</v>
      </c>
    </row>
    <row r="40" spans="1:16" x14ac:dyDescent="0.25">
      <c r="A40" s="1"/>
      <c r="B40" s="1"/>
      <c r="C40" s="1"/>
      <c r="D40" s="4"/>
      <c r="E40" s="4"/>
      <c r="F40" s="3">
        <f t="shared" si="3"/>
        <v>0</v>
      </c>
      <c r="G40" s="6"/>
      <c r="H40" s="6"/>
      <c r="I40" s="9"/>
      <c r="J40" s="9"/>
      <c r="K40" s="3">
        <f t="shared" si="0"/>
        <v>0</v>
      </c>
      <c r="L40" s="2"/>
      <c r="M40" s="3">
        <f t="shared" si="1"/>
        <v>0</v>
      </c>
      <c r="N40" s="32"/>
      <c r="P40" s="25">
        <f t="shared" si="2"/>
        <v>0</v>
      </c>
    </row>
    <row r="41" spans="1:16" x14ac:dyDescent="0.25">
      <c r="A41" s="1"/>
      <c r="B41" s="1"/>
      <c r="C41" s="1"/>
      <c r="D41" s="4"/>
      <c r="E41" s="4"/>
      <c r="F41" s="3">
        <f t="shared" si="3"/>
        <v>0</v>
      </c>
      <c r="G41" s="6"/>
      <c r="H41" s="6"/>
      <c r="I41" s="9"/>
      <c r="J41" s="9"/>
      <c r="K41" s="3">
        <f t="shared" si="0"/>
        <v>0</v>
      </c>
      <c r="L41" s="2"/>
      <c r="M41" s="3">
        <f t="shared" si="1"/>
        <v>0</v>
      </c>
      <c r="N41" s="32"/>
      <c r="P41" s="25">
        <f t="shared" si="2"/>
        <v>0</v>
      </c>
    </row>
    <row r="42" spans="1:16" x14ac:dyDescent="0.25">
      <c r="A42" s="1"/>
      <c r="B42" s="1"/>
      <c r="C42" s="1"/>
      <c r="D42" s="4"/>
      <c r="E42" s="4"/>
      <c r="F42" s="3">
        <f t="shared" si="3"/>
        <v>0</v>
      </c>
      <c r="G42" s="6"/>
      <c r="H42" s="6"/>
      <c r="I42" s="9"/>
      <c r="J42" s="9"/>
      <c r="K42" s="3">
        <f t="shared" si="0"/>
        <v>0</v>
      </c>
      <c r="L42" s="2"/>
      <c r="M42" s="3">
        <f t="shared" si="1"/>
        <v>0</v>
      </c>
      <c r="N42" s="32"/>
      <c r="P42" s="25">
        <f t="shared" si="2"/>
        <v>0</v>
      </c>
    </row>
    <row r="43" spans="1:16" x14ac:dyDescent="0.25">
      <c r="A43" s="1"/>
      <c r="B43" s="1"/>
      <c r="C43" s="1"/>
      <c r="D43" s="4"/>
      <c r="E43" s="4"/>
      <c r="F43" s="3">
        <f t="shared" si="3"/>
        <v>0</v>
      </c>
      <c r="G43" s="6"/>
      <c r="H43" s="6"/>
      <c r="I43" s="9"/>
      <c r="J43" s="9"/>
      <c r="K43" s="3">
        <f t="shared" si="0"/>
        <v>0</v>
      </c>
      <c r="L43" s="2"/>
      <c r="M43" s="3">
        <f t="shared" si="1"/>
        <v>0</v>
      </c>
      <c r="N43" s="32"/>
      <c r="P43" s="25">
        <f t="shared" si="2"/>
        <v>0</v>
      </c>
    </row>
    <row r="44" spans="1:16" x14ac:dyDescent="0.25">
      <c r="A44" s="1"/>
      <c r="B44" s="1"/>
      <c r="C44" s="1"/>
      <c r="D44" s="4"/>
      <c r="E44" s="4"/>
      <c r="F44" s="3">
        <f t="shared" si="3"/>
        <v>0</v>
      </c>
      <c r="G44" s="6"/>
      <c r="H44" s="6"/>
      <c r="I44" s="9"/>
      <c r="J44" s="9"/>
      <c r="K44" s="3">
        <f t="shared" si="0"/>
        <v>0</v>
      </c>
      <c r="L44" s="2"/>
      <c r="M44" s="3">
        <f t="shared" si="1"/>
        <v>0</v>
      </c>
      <c r="N44" s="32"/>
      <c r="P44" s="25">
        <f t="shared" si="2"/>
        <v>0</v>
      </c>
    </row>
    <row r="45" spans="1:16" x14ac:dyDescent="0.25">
      <c r="A45" s="1"/>
      <c r="B45" s="1"/>
      <c r="C45" s="1"/>
      <c r="D45" s="4"/>
      <c r="E45" s="4"/>
      <c r="F45" s="3">
        <f t="shared" si="3"/>
        <v>0</v>
      </c>
      <c r="G45" s="6"/>
      <c r="H45" s="6"/>
      <c r="I45" s="9"/>
      <c r="J45" s="9"/>
      <c r="K45" s="3">
        <f t="shared" ref="K45:K72" si="4">SUM(G45:J45)</f>
        <v>0</v>
      </c>
      <c r="L45" s="2"/>
      <c r="M45" s="3">
        <f t="shared" ref="M45:M72" si="5">SUM(K45:L45)</f>
        <v>0</v>
      </c>
      <c r="N45" s="32"/>
      <c r="P45" s="25">
        <f t="shared" ref="P45:P72" si="6">F45-M45</f>
        <v>0</v>
      </c>
    </row>
    <row r="46" spans="1:16" x14ac:dyDescent="0.25">
      <c r="A46" s="1"/>
      <c r="B46" s="1"/>
      <c r="C46" s="1"/>
      <c r="D46" s="4"/>
      <c r="E46" s="4"/>
      <c r="F46" s="3">
        <f t="shared" si="3"/>
        <v>0</v>
      </c>
      <c r="G46" s="6"/>
      <c r="H46" s="6"/>
      <c r="I46" s="9"/>
      <c r="J46" s="9"/>
      <c r="K46" s="3">
        <f t="shared" si="4"/>
        <v>0</v>
      </c>
      <c r="L46" s="2"/>
      <c r="M46" s="3">
        <f t="shared" si="5"/>
        <v>0</v>
      </c>
      <c r="N46" s="32"/>
      <c r="P46" s="25">
        <f t="shared" si="6"/>
        <v>0</v>
      </c>
    </row>
    <row r="47" spans="1:16" x14ac:dyDescent="0.25">
      <c r="A47" s="1"/>
      <c r="B47" s="1"/>
      <c r="C47" s="1"/>
      <c r="D47" s="4"/>
      <c r="E47" s="4"/>
      <c r="F47" s="3">
        <f t="shared" si="3"/>
        <v>0</v>
      </c>
      <c r="G47" s="6"/>
      <c r="H47" s="6"/>
      <c r="I47" s="9"/>
      <c r="J47" s="9"/>
      <c r="K47" s="3">
        <f t="shared" si="4"/>
        <v>0</v>
      </c>
      <c r="L47" s="2"/>
      <c r="M47" s="3">
        <f t="shared" si="5"/>
        <v>0</v>
      </c>
      <c r="N47" s="32"/>
      <c r="P47" s="25">
        <f t="shared" si="6"/>
        <v>0</v>
      </c>
    </row>
    <row r="48" spans="1:16" x14ac:dyDescent="0.25">
      <c r="A48" s="1"/>
      <c r="B48" s="1"/>
      <c r="C48" s="1"/>
      <c r="D48" s="4"/>
      <c r="E48" s="4"/>
      <c r="F48" s="3">
        <f t="shared" si="3"/>
        <v>0</v>
      </c>
      <c r="G48" s="6"/>
      <c r="H48" s="6"/>
      <c r="I48" s="9"/>
      <c r="J48" s="9"/>
      <c r="K48" s="3">
        <f t="shared" si="4"/>
        <v>0</v>
      </c>
      <c r="L48" s="2"/>
      <c r="M48" s="3">
        <f t="shared" si="5"/>
        <v>0</v>
      </c>
      <c r="N48" s="32"/>
      <c r="P48" s="25">
        <f t="shared" si="6"/>
        <v>0</v>
      </c>
    </row>
    <row r="49" spans="1:16" x14ac:dyDescent="0.25">
      <c r="A49" s="1"/>
      <c r="B49" s="1"/>
      <c r="C49" s="1"/>
      <c r="D49" s="4"/>
      <c r="E49" s="4"/>
      <c r="F49" s="3">
        <f t="shared" si="3"/>
        <v>0</v>
      </c>
      <c r="G49" s="6"/>
      <c r="H49" s="6"/>
      <c r="I49" s="9"/>
      <c r="J49" s="9"/>
      <c r="K49" s="3">
        <f t="shared" si="4"/>
        <v>0</v>
      </c>
      <c r="L49" s="2"/>
      <c r="M49" s="3">
        <f t="shared" si="5"/>
        <v>0</v>
      </c>
      <c r="N49" s="32"/>
      <c r="P49" s="25">
        <f t="shared" si="6"/>
        <v>0</v>
      </c>
    </row>
    <row r="50" spans="1:16" x14ac:dyDescent="0.25">
      <c r="A50" s="1"/>
      <c r="B50" s="1"/>
      <c r="C50" s="1"/>
      <c r="D50" s="4"/>
      <c r="E50" s="4"/>
      <c r="F50" s="3">
        <f t="shared" si="3"/>
        <v>0</v>
      </c>
      <c r="G50" s="6"/>
      <c r="H50" s="6"/>
      <c r="I50" s="9"/>
      <c r="J50" s="9"/>
      <c r="K50" s="3">
        <f t="shared" si="4"/>
        <v>0</v>
      </c>
      <c r="L50" s="2"/>
      <c r="M50" s="3">
        <f t="shared" si="5"/>
        <v>0</v>
      </c>
      <c r="N50" s="32"/>
      <c r="P50" s="25">
        <f t="shared" si="6"/>
        <v>0</v>
      </c>
    </row>
    <row r="51" spans="1:16" x14ac:dyDescent="0.25">
      <c r="A51" s="1"/>
      <c r="B51" s="1"/>
      <c r="C51" s="1"/>
      <c r="D51" s="4"/>
      <c r="E51" s="4"/>
      <c r="F51" s="3">
        <f t="shared" si="3"/>
        <v>0</v>
      </c>
      <c r="G51" s="6"/>
      <c r="H51" s="6"/>
      <c r="I51" s="9"/>
      <c r="J51" s="9"/>
      <c r="K51" s="3">
        <f t="shared" si="4"/>
        <v>0</v>
      </c>
      <c r="L51" s="2"/>
      <c r="M51" s="3">
        <f t="shared" si="5"/>
        <v>0</v>
      </c>
      <c r="N51" s="32"/>
      <c r="P51" s="25">
        <f t="shared" si="6"/>
        <v>0</v>
      </c>
    </row>
    <row r="52" spans="1:16" x14ac:dyDescent="0.25">
      <c r="A52" s="1"/>
      <c r="B52" s="1"/>
      <c r="C52" s="1"/>
      <c r="D52" s="4"/>
      <c r="E52" s="4"/>
      <c r="F52" s="3">
        <f t="shared" si="3"/>
        <v>0</v>
      </c>
      <c r="G52" s="6"/>
      <c r="H52" s="6"/>
      <c r="I52" s="9"/>
      <c r="J52" s="9"/>
      <c r="K52" s="3">
        <f t="shared" si="4"/>
        <v>0</v>
      </c>
      <c r="L52" s="2"/>
      <c r="M52" s="3">
        <f t="shared" si="5"/>
        <v>0</v>
      </c>
      <c r="N52" s="32"/>
      <c r="P52" s="25">
        <f t="shared" si="6"/>
        <v>0</v>
      </c>
    </row>
    <row r="53" spans="1:16" x14ac:dyDescent="0.25">
      <c r="A53" s="1"/>
      <c r="B53" s="1"/>
      <c r="C53" s="1"/>
      <c r="D53" s="4"/>
      <c r="E53" s="4"/>
      <c r="F53" s="3">
        <f t="shared" si="3"/>
        <v>0</v>
      </c>
      <c r="G53" s="6"/>
      <c r="H53" s="6"/>
      <c r="I53" s="9"/>
      <c r="J53" s="9"/>
      <c r="K53" s="3">
        <f t="shared" si="4"/>
        <v>0</v>
      </c>
      <c r="L53" s="2"/>
      <c r="M53" s="3">
        <f t="shared" si="5"/>
        <v>0</v>
      </c>
      <c r="N53" s="32"/>
      <c r="P53" s="25">
        <f t="shared" si="6"/>
        <v>0</v>
      </c>
    </row>
    <row r="54" spans="1:16" x14ac:dyDescent="0.25">
      <c r="A54" s="1"/>
      <c r="B54" s="1"/>
      <c r="C54" s="1"/>
      <c r="D54" s="4"/>
      <c r="E54" s="4"/>
      <c r="F54" s="3">
        <f t="shared" si="3"/>
        <v>0</v>
      </c>
      <c r="G54" s="6"/>
      <c r="H54" s="6"/>
      <c r="I54" s="9"/>
      <c r="J54" s="9"/>
      <c r="K54" s="3">
        <f t="shared" si="4"/>
        <v>0</v>
      </c>
      <c r="L54" s="2"/>
      <c r="M54" s="3">
        <f t="shared" si="5"/>
        <v>0</v>
      </c>
      <c r="N54" s="32"/>
      <c r="P54" s="25">
        <f t="shared" si="6"/>
        <v>0</v>
      </c>
    </row>
    <row r="55" spans="1:16" x14ac:dyDescent="0.25">
      <c r="A55" s="1"/>
      <c r="B55" s="1"/>
      <c r="C55" s="1"/>
      <c r="D55" s="4"/>
      <c r="E55" s="4"/>
      <c r="F55" s="3">
        <f t="shared" si="3"/>
        <v>0</v>
      </c>
      <c r="G55" s="6"/>
      <c r="H55" s="6"/>
      <c r="I55" s="9"/>
      <c r="J55" s="9"/>
      <c r="K55" s="3">
        <f t="shared" si="4"/>
        <v>0</v>
      </c>
      <c r="L55" s="2"/>
      <c r="M55" s="3">
        <f t="shared" si="5"/>
        <v>0</v>
      </c>
      <c r="N55" s="32"/>
      <c r="P55" s="25">
        <f t="shared" si="6"/>
        <v>0</v>
      </c>
    </row>
    <row r="56" spans="1:16" x14ac:dyDescent="0.25">
      <c r="A56" s="1"/>
      <c r="B56" s="1"/>
      <c r="C56" s="1"/>
      <c r="D56" s="4"/>
      <c r="E56" s="4"/>
      <c r="F56" s="3">
        <f t="shared" si="3"/>
        <v>0</v>
      </c>
      <c r="G56" s="6"/>
      <c r="H56" s="6"/>
      <c r="I56" s="9"/>
      <c r="J56" s="9"/>
      <c r="K56" s="3">
        <f t="shared" si="4"/>
        <v>0</v>
      </c>
      <c r="L56" s="2"/>
      <c r="M56" s="3">
        <f t="shared" si="5"/>
        <v>0</v>
      </c>
      <c r="N56" s="32"/>
      <c r="P56" s="25">
        <f t="shared" si="6"/>
        <v>0</v>
      </c>
    </row>
    <row r="57" spans="1:16" x14ac:dyDescent="0.25">
      <c r="A57" s="1"/>
      <c r="B57" s="1"/>
      <c r="C57" s="1"/>
      <c r="D57" s="4"/>
      <c r="E57" s="4"/>
      <c r="F57" s="3">
        <f t="shared" si="3"/>
        <v>0</v>
      </c>
      <c r="G57" s="6"/>
      <c r="H57" s="6"/>
      <c r="I57" s="9"/>
      <c r="J57" s="9"/>
      <c r="K57" s="3">
        <f t="shared" si="4"/>
        <v>0</v>
      </c>
      <c r="L57" s="2"/>
      <c r="M57" s="3">
        <f t="shared" si="5"/>
        <v>0</v>
      </c>
      <c r="N57" s="32"/>
      <c r="P57" s="25">
        <f t="shared" si="6"/>
        <v>0</v>
      </c>
    </row>
    <row r="58" spans="1:16" x14ac:dyDescent="0.25">
      <c r="A58" s="1"/>
      <c r="B58" s="1"/>
      <c r="C58" s="1"/>
      <c r="D58" s="4"/>
      <c r="E58" s="4"/>
      <c r="F58" s="3">
        <f t="shared" si="3"/>
        <v>0</v>
      </c>
      <c r="G58" s="6"/>
      <c r="H58" s="6"/>
      <c r="I58" s="9"/>
      <c r="J58" s="9"/>
      <c r="K58" s="3">
        <f t="shared" si="4"/>
        <v>0</v>
      </c>
      <c r="L58" s="2"/>
      <c r="M58" s="3">
        <f t="shared" si="5"/>
        <v>0</v>
      </c>
      <c r="N58" s="32"/>
      <c r="P58" s="25">
        <f t="shared" si="6"/>
        <v>0</v>
      </c>
    </row>
    <row r="59" spans="1:16" x14ac:dyDescent="0.25">
      <c r="A59" s="1"/>
      <c r="B59" s="1"/>
      <c r="C59" s="1"/>
      <c r="D59" s="4"/>
      <c r="E59" s="4"/>
      <c r="F59" s="3">
        <f t="shared" si="3"/>
        <v>0</v>
      </c>
      <c r="G59" s="6"/>
      <c r="H59" s="6"/>
      <c r="I59" s="9"/>
      <c r="J59" s="9"/>
      <c r="K59" s="3">
        <f t="shared" si="4"/>
        <v>0</v>
      </c>
      <c r="L59" s="2"/>
      <c r="M59" s="3">
        <f t="shared" si="5"/>
        <v>0</v>
      </c>
      <c r="N59" s="32"/>
      <c r="P59" s="25">
        <f t="shared" si="6"/>
        <v>0</v>
      </c>
    </row>
    <row r="60" spans="1:16" x14ac:dyDescent="0.25">
      <c r="A60" s="1"/>
      <c r="B60" s="1"/>
      <c r="C60" s="1"/>
      <c r="D60" s="4"/>
      <c r="E60" s="4"/>
      <c r="F60" s="3">
        <f t="shared" si="3"/>
        <v>0</v>
      </c>
      <c r="G60" s="6"/>
      <c r="H60" s="6"/>
      <c r="I60" s="9"/>
      <c r="J60" s="9"/>
      <c r="K60" s="3">
        <f t="shared" si="4"/>
        <v>0</v>
      </c>
      <c r="L60" s="2"/>
      <c r="M60" s="3">
        <f t="shared" si="5"/>
        <v>0</v>
      </c>
      <c r="N60" s="32"/>
      <c r="P60" s="25">
        <f t="shared" si="6"/>
        <v>0</v>
      </c>
    </row>
    <row r="61" spans="1:16" x14ac:dyDescent="0.25">
      <c r="A61" s="1"/>
      <c r="B61" s="1"/>
      <c r="C61" s="1"/>
      <c r="D61" s="4"/>
      <c r="E61" s="4"/>
      <c r="F61" s="3">
        <f t="shared" si="3"/>
        <v>0</v>
      </c>
      <c r="G61" s="6"/>
      <c r="H61" s="6"/>
      <c r="I61" s="9"/>
      <c r="J61" s="9"/>
      <c r="K61" s="3">
        <f t="shared" si="4"/>
        <v>0</v>
      </c>
      <c r="L61" s="2"/>
      <c r="M61" s="3">
        <f t="shared" si="5"/>
        <v>0</v>
      </c>
      <c r="N61" s="32"/>
      <c r="P61" s="25">
        <f t="shared" si="6"/>
        <v>0</v>
      </c>
    </row>
    <row r="62" spans="1:16" x14ac:dyDescent="0.25">
      <c r="A62" s="1"/>
      <c r="B62" s="1"/>
      <c r="C62" s="1"/>
      <c r="D62" s="4"/>
      <c r="E62" s="4"/>
      <c r="F62" s="3">
        <f t="shared" si="3"/>
        <v>0</v>
      </c>
      <c r="G62" s="6"/>
      <c r="H62" s="6"/>
      <c r="I62" s="9"/>
      <c r="J62" s="9"/>
      <c r="K62" s="3">
        <f t="shared" si="4"/>
        <v>0</v>
      </c>
      <c r="L62" s="2"/>
      <c r="M62" s="3">
        <f t="shared" si="5"/>
        <v>0</v>
      </c>
      <c r="N62" s="32"/>
      <c r="P62" s="25">
        <f t="shared" si="6"/>
        <v>0</v>
      </c>
    </row>
    <row r="63" spans="1:16" x14ac:dyDescent="0.25">
      <c r="A63" s="1"/>
      <c r="B63" s="1"/>
      <c r="C63" s="1"/>
      <c r="D63" s="4"/>
      <c r="E63" s="4"/>
      <c r="F63" s="3">
        <f t="shared" si="3"/>
        <v>0</v>
      </c>
      <c r="G63" s="6"/>
      <c r="H63" s="6"/>
      <c r="I63" s="9"/>
      <c r="J63" s="9"/>
      <c r="K63" s="3">
        <f t="shared" si="4"/>
        <v>0</v>
      </c>
      <c r="L63" s="2"/>
      <c r="M63" s="3">
        <f t="shared" si="5"/>
        <v>0</v>
      </c>
      <c r="N63" s="32"/>
      <c r="P63" s="25">
        <f t="shared" si="6"/>
        <v>0</v>
      </c>
    </row>
    <row r="64" spans="1:16" x14ac:dyDescent="0.25">
      <c r="A64" s="1"/>
      <c r="B64" s="1"/>
      <c r="C64" s="1"/>
      <c r="D64" s="4"/>
      <c r="E64" s="4"/>
      <c r="F64" s="3">
        <f t="shared" si="3"/>
        <v>0</v>
      </c>
      <c r="G64" s="6"/>
      <c r="H64" s="6"/>
      <c r="I64" s="9"/>
      <c r="J64" s="9"/>
      <c r="K64" s="3">
        <f t="shared" si="4"/>
        <v>0</v>
      </c>
      <c r="L64" s="2"/>
      <c r="M64" s="3">
        <f t="shared" si="5"/>
        <v>0</v>
      </c>
      <c r="N64" s="32"/>
      <c r="P64" s="25">
        <f t="shared" si="6"/>
        <v>0</v>
      </c>
    </row>
    <row r="65" spans="1:16" x14ac:dyDescent="0.25">
      <c r="A65" s="1"/>
      <c r="B65" s="1"/>
      <c r="C65" s="1"/>
      <c r="D65" s="4"/>
      <c r="E65" s="4"/>
      <c r="F65" s="3">
        <f t="shared" si="3"/>
        <v>0</v>
      </c>
      <c r="G65" s="6"/>
      <c r="H65" s="6"/>
      <c r="I65" s="9"/>
      <c r="J65" s="9"/>
      <c r="K65" s="3">
        <f t="shared" si="4"/>
        <v>0</v>
      </c>
      <c r="L65" s="2"/>
      <c r="M65" s="3">
        <f t="shared" si="5"/>
        <v>0</v>
      </c>
      <c r="N65" s="32"/>
      <c r="P65" s="25">
        <f t="shared" si="6"/>
        <v>0</v>
      </c>
    </row>
    <row r="66" spans="1:16" x14ac:dyDescent="0.25">
      <c r="A66" s="1"/>
      <c r="B66" s="1"/>
      <c r="C66" s="1"/>
      <c r="D66" s="4"/>
      <c r="E66" s="4"/>
      <c r="F66" s="3">
        <f t="shared" si="3"/>
        <v>0</v>
      </c>
      <c r="G66" s="6"/>
      <c r="H66" s="6"/>
      <c r="I66" s="9"/>
      <c r="J66" s="9"/>
      <c r="K66" s="3">
        <f t="shared" si="4"/>
        <v>0</v>
      </c>
      <c r="L66" s="2"/>
      <c r="M66" s="3">
        <f t="shared" si="5"/>
        <v>0</v>
      </c>
      <c r="N66" s="32"/>
      <c r="P66" s="25">
        <f t="shared" si="6"/>
        <v>0</v>
      </c>
    </row>
    <row r="67" spans="1:16" x14ac:dyDescent="0.25">
      <c r="A67" s="1"/>
      <c r="B67" s="1"/>
      <c r="C67" s="1"/>
      <c r="D67" s="4"/>
      <c r="E67" s="4"/>
      <c r="F67" s="3">
        <f t="shared" si="3"/>
        <v>0</v>
      </c>
      <c r="G67" s="6"/>
      <c r="H67" s="6"/>
      <c r="I67" s="9"/>
      <c r="J67" s="9"/>
      <c r="K67" s="3">
        <f t="shared" si="4"/>
        <v>0</v>
      </c>
      <c r="L67" s="2"/>
      <c r="M67" s="3">
        <f t="shared" si="5"/>
        <v>0</v>
      </c>
      <c r="N67" s="32"/>
      <c r="P67" s="25">
        <f t="shared" si="6"/>
        <v>0</v>
      </c>
    </row>
    <row r="68" spans="1:16" x14ac:dyDescent="0.25">
      <c r="A68" s="1"/>
      <c r="B68" s="1"/>
      <c r="C68" s="1"/>
      <c r="D68" s="4"/>
      <c r="E68" s="4"/>
      <c r="F68" s="3">
        <f t="shared" si="3"/>
        <v>0</v>
      </c>
      <c r="G68" s="6"/>
      <c r="H68" s="6"/>
      <c r="I68" s="9"/>
      <c r="J68" s="9"/>
      <c r="K68" s="3">
        <f t="shared" si="4"/>
        <v>0</v>
      </c>
      <c r="L68" s="2"/>
      <c r="M68" s="3">
        <f t="shared" si="5"/>
        <v>0</v>
      </c>
      <c r="N68" s="32"/>
      <c r="P68" s="25">
        <f t="shared" si="6"/>
        <v>0</v>
      </c>
    </row>
    <row r="69" spans="1:16" x14ac:dyDescent="0.25">
      <c r="A69" s="1"/>
      <c r="B69" s="1"/>
      <c r="C69" s="1"/>
      <c r="D69" s="4"/>
      <c r="E69" s="4"/>
      <c r="F69" s="3">
        <f t="shared" si="3"/>
        <v>0</v>
      </c>
      <c r="G69" s="6"/>
      <c r="H69" s="6"/>
      <c r="I69" s="9"/>
      <c r="J69" s="9"/>
      <c r="K69" s="3">
        <f t="shared" si="4"/>
        <v>0</v>
      </c>
      <c r="L69" s="2"/>
      <c r="M69" s="3">
        <f t="shared" si="5"/>
        <v>0</v>
      </c>
      <c r="N69" s="32"/>
      <c r="P69" s="25">
        <f t="shared" si="6"/>
        <v>0</v>
      </c>
    </row>
    <row r="70" spans="1:16" x14ac:dyDescent="0.25">
      <c r="A70" s="1"/>
      <c r="B70" s="1"/>
      <c r="C70" s="1"/>
      <c r="D70" s="4"/>
      <c r="E70" s="4"/>
      <c r="F70" s="3">
        <f t="shared" si="3"/>
        <v>0</v>
      </c>
      <c r="G70" s="6"/>
      <c r="H70" s="6"/>
      <c r="I70" s="9"/>
      <c r="J70" s="9"/>
      <c r="K70" s="3">
        <f t="shared" si="4"/>
        <v>0</v>
      </c>
      <c r="L70" s="2"/>
      <c r="M70" s="3">
        <f t="shared" si="5"/>
        <v>0</v>
      </c>
      <c r="N70" s="32"/>
      <c r="P70" s="25">
        <f t="shared" si="6"/>
        <v>0</v>
      </c>
    </row>
    <row r="71" spans="1:16" x14ac:dyDescent="0.25">
      <c r="A71" s="1"/>
      <c r="B71" s="1"/>
      <c r="C71" s="1"/>
      <c r="D71" s="4"/>
      <c r="E71" s="4"/>
      <c r="F71" s="3">
        <f t="shared" si="3"/>
        <v>0</v>
      </c>
      <c r="G71" s="6"/>
      <c r="H71" s="6"/>
      <c r="I71" s="9"/>
      <c r="J71" s="9"/>
      <c r="K71" s="3">
        <f t="shared" si="4"/>
        <v>0</v>
      </c>
      <c r="L71" s="2"/>
      <c r="M71" s="3">
        <f t="shared" si="5"/>
        <v>0</v>
      </c>
      <c r="N71" s="32"/>
      <c r="P71" s="25">
        <f t="shared" si="6"/>
        <v>0</v>
      </c>
    </row>
    <row r="72" spans="1:16" x14ac:dyDescent="0.25">
      <c r="A72" s="1"/>
      <c r="B72" s="1"/>
      <c r="C72" s="1"/>
      <c r="D72" s="4"/>
      <c r="E72" s="4"/>
      <c r="F72" s="3">
        <f t="shared" si="3"/>
        <v>0</v>
      </c>
      <c r="G72" s="6"/>
      <c r="H72" s="6"/>
      <c r="I72" s="9"/>
      <c r="J72" s="9"/>
      <c r="K72" s="3">
        <f t="shared" si="4"/>
        <v>0</v>
      </c>
      <c r="L72" s="2"/>
      <c r="M72" s="3">
        <f t="shared" si="5"/>
        <v>0</v>
      </c>
      <c r="N72" s="32"/>
      <c r="P72" s="25">
        <f t="shared" si="6"/>
        <v>0</v>
      </c>
    </row>
    <row r="73" spans="1:16" s="26" customFormat="1" x14ac:dyDescent="0.25"/>
    <row r="74" spans="1:16" ht="15.75" thickBot="1" x14ac:dyDescent="0.3">
      <c r="A74" s="247" t="s">
        <v>45</v>
      </c>
      <c r="B74" s="248"/>
      <c r="C74" s="248"/>
      <c r="D74" s="248"/>
      <c r="E74" s="249"/>
      <c r="F74" s="5">
        <f t="shared" ref="F74:M74" si="7">SUM(F13:F72)</f>
        <v>0</v>
      </c>
      <c r="G74" s="8">
        <f t="shared" si="7"/>
        <v>0</v>
      </c>
      <c r="H74" s="168">
        <f t="shared" si="7"/>
        <v>0</v>
      </c>
      <c r="I74" s="10">
        <f t="shared" si="7"/>
        <v>0</v>
      </c>
      <c r="J74" s="169">
        <f t="shared" si="7"/>
        <v>0</v>
      </c>
      <c r="K74" s="170">
        <f t="shared" si="7"/>
        <v>0</v>
      </c>
      <c r="L74" s="98">
        <f t="shared" si="7"/>
        <v>0</v>
      </c>
      <c r="M74" s="5">
        <f t="shared" si="7"/>
        <v>0</v>
      </c>
      <c r="N74" s="32"/>
      <c r="P74" s="25">
        <f>F74-M74</f>
        <v>0</v>
      </c>
    </row>
    <row r="75" spans="1:16" s="26" customFormat="1" ht="15.75" thickBot="1" x14ac:dyDescent="0.3">
      <c r="A75" s="250" t="s">
        <v>0</v>
      </c>
      <c r="B75" s="251"/>
      <c r="C75" s="251"/>
      <c r="D75" s="251"/>
      <c r="E75" s="252"/>
      <c r="F75" s="33"/>
      <c r="H75" s="171">
        <f>SUM(G74:H74)</f>
        <v>0</v>
      </c>
      <c r="J75" s="172">
        <f>SUM(I74:J74)</f>
        <v>0</v>
      </c>
      <c r="K75" s="173">
        <f>SUM(H75:J75)</f>
        <v>0</v>
      </c>
      <c r="L75" s="33"/>
      <c r="M75" s="33"/>
    </row>
    <row r="76" spans="1:16" x14ac:dyDescent="0.25">
      <c r="J76" s="64" t="s">
        <v>66</v>
      </c>
      <c r="K76" s="64" t="s">
        <v>67</v>
      </c>
      <c r="L76" s="46"/>
    </row>
  </sheetData>
  <autoFilter ref="A12:P12" xr:uid="{00000000-0001-0000-0100-000000000000}"/>
  <mergeCells count="5">
    <mergeCell ref="A6:I6"/>
    <mergeCell ref="G11:J11"/>
    <mergeCell ref="A74:E74"/>
    <mergeCell ref="A75:E75"/>
    <mergeCell ref="A7:I9"/>
  </mergeCells>
  <conditionalFormatting sqref="P1:P1048576">
    <cfRule type="cellIs" dxfId="32" priority="1" operator="notEqual">
      <formula>0</formula>
    </cfRule>
    <cfRule type="containsBlanks" priority="2" stopIfTrue="1">
      <formula>LEN(TRIM(P1))=0</formula>
    </cfRule>
  </conditionalFormatting>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0"/>
  <sheetViews>
    <sheetView topLeftCell="A7" workbookViewId="0">
      <selection activeCell="A22" sqref="A22"/>
    </sheetView>
  </sheetViews>
  <sheetFormatPr defaultColWidth="8.85546875" defaultRowHeight="15" x14ac:dyDescent="0.25"/>
  <cols>
    <col min="1" max="1" width="30" style="115" customWidth="1"/>
    <col min="2" max="11" width="15.7109375" style="19" customWidth="1"/>
    <col min="12" max="12" width="15.28515625" style="19" customWidth="1"/>
    <col min="13" max="13" width="15" style="19" customWidth="1"/>
    <col min="14" max="14" width="13.28515625" style="112" customWidth="1"/>
    <col min="15" max="16384" width="8.85546875" style="19"/>
  </cols>
  <sheetData>
    <row r="1" spans="1:14" x14ac:dyDescent="0.25">
      <c r="A1" s="118" t="s">
        <v>148</v>
      </c>
      <c r="C1" s="119"/>
      <c r="D1" s="119"/>
      <c r="E1" s="119"/>
      <c r="F1" s="119"/>
      <c r="G1" s="119"/>
      <c r="H1" s="119"/>
      <c r="I1" s="119"/>
      <c r="J1" s="119"/>
      <c r="K1" s="119"/>
      <c r="L1" s="119"/>
    </row>
    <row r="2" spans="1:14" x14ac:dyDescent="0.25">
      <c r="A2" s="128" t="s">
        <v>143</v>
      </c>
      <c r="B2" s="166" t="str">
        <f>Schedule!E13</f>
        <v>20xx/20xx</v>
      </c>
      <c r="C2" s="119"/>
      <c r="D2" s="119"/>
      <c r="E2" s="119"/>
      <c r="F2" s="119"/>
      <c r="G2" s="119"/>
      <c r="H2" s="119"/>
      <c r="I2" s="119"/>
      <c r="J2" s="119"/>
      <c r="K2" s="119"/>
      <c r="L2" s="119"/>
    </row>
    <row r="3" spans="1:14" x14ac:dyDescent="0.25">
      <c r="A3" s="118"/>
      <c r="C3" s="119"/>
      <c r="D3" s="119"/>
      <c r="E3" s="119"/>
      <c r="F3" s="119"/>
      <c r="G3" s="119"/>
      <c r="H3" s="119"/>
      <c r="I3" s="119"/>
      <c r="J3" s="119"/>
      <c r="K3" s="119"/>
      <c r="L3" s="119"/>
    </row>
    <row r="4" spans="1:14" x14ac:dyDescent="0.25">
      <c r="A4" s="187" t="s">
        <v>144</v>
      </c>
      <c r="B4" s="187"/>
      <c r="C4" s="187"/>
      <c r="D4" s="187"/>
      <c r="E4" s="187"/>
      <c r="F4" s="187"/>
      <c r="G4" s="187"/>
      <c r="H4" s="187"/>
      <c r="I4" s="187"/>
      <c r="J4" s="187"/>
      <c r="K4" s="188"/>
      <c r="L4" s="188"/>
    </row>
    <row r="5" spans="1:14" ht="53.1" customHeight="1" x14ac:dyDescent="0.25">
      <c r="A5" s="258" t="s">
        <v>181</v>
      </c>
      <c r="B5" s="259"/>
      <c r="C5" s="259"/>
      <c r="D5" s="259"/>
      <c r="E5" s="259"/>
      <c r="F5" s="259"/>
      <c r="G5" s="259"/>
      <c r="H5" s="259"/>
      <c r="I5" s="259"/>
      <c r="J5" s="260"/>
      <c r="K5" s="186"/>
      <c r="L5" s="112"/>
    </row>
    <row r="6" spans="1:14" ht="53.1" customHeight="1" x14ac:dyDescent="0.25">
      <c r="A6" s="261"/>
      <c r="B6" s="262"/>
      <c r="C6" s="262"/>
      <c r="D6" s="262"/>
      <c r="E6" s="262"/>
      <c r="F6" s="262"/>
      <c r="G6" s="262"/>
      <c r="H6" s="262"/>
      <c r="I6" s="262"/>
      <c r="J6" s="263"/>
      <c r="K6" s="186"/>
      <c r="L6" s="112"/>
    </row>
    <row r="7" spans="1:14" ht="53.1" customHeight="1" x14ac:dyDescent="0.25">
      <c r="A7" s="261"/>
      <c r="B7" s="262"/>
      <c r="C7" s="262"/>
      <c r="D7" s="262"/>
      <c r="E7" s="262"/>
      <c r="F7" s="262"/>
      <c r="G7" s="262"/>
      <c r="H7" s="262"/>
      <c r="I7" s="262"/>
      <c r="J7" s="263"/>
      <c r="K7" s="186"/>
      <c r="L7" s="112"/>
    </row>
    <row r="8" spans="1:14" ht="53.1" customHeight="1" x14ac:dyDescent="0.25">
      <c r="A8" s="264"/>
      <c r="B8" s="265"/>
      <c r="C8" s="265"/>
      <c r="D8" s="265"/>
      <c r="E8" s="265"/>
      <c r="F8" s="265"/>
      <c r="G8" s="265"/>
      <c r="H8" s="265"/>
      <c r="I8" s="265"/>
      <c r="J8" s="266"/>
      <c r="K8" s="186"/>
      <c r="L8" s="112"/>
    </row>
    <row r="9" spans="1:14" x14ac:dyDescent="0.25">
      <c r="A9" s="177"/>
    </row>
    <row r="10" spans="1:14" s="36" customFormat="1" x14ac:dyDescent="0.25">
      <c r="A10" s="113"/>
      <c r="B10" s="190" t="s">
        <v>19</v>
      </c>
      <c r="C10" s="103" t="str">
        <f>E21</f>
        <v>Calendar 1</v>
      </c>
      <c r="D10" s="105" t="str">
        <f>H21</f>
        <v>Calendar 2</v>
      </c>
      <c r="E10" s="101" t="str">
        <f>K21</f>
        <v>Calendar 3</v>
      </c>
      <c r="F10" s="106" t="str">
        <f>B38</f>
        <v>Calendar 4</v>
      </c>
      <c r="G10" s="108" t="str">
        <f>E38</f>
        <v>Calendar 5</v>
      </c>
      <c r="H10" s="197" t="str">
        <f>H38</f>
        <v>Calendar 6</v>
      </c>
      <c r="I10" s="200" t="str">
        <f>K38</f>
        <v>Calendar 7</v>
      </c>
      <c r="J10" s="35" t="s">
        <v>36</v>
      </c>
      <c r="N10" s="116"/>
    </row>
    <row r="11" spans="1:14" ht="30" x14ac:dyDescent="0.25">
      <c r="A11" s="114" t="s">
        <v>38</v>
      </c>
      <c r="B11" s="191">
        <f>SUMIF('Count Day Scheduled Routes'!$O:$O,'Split Calendar'!B10,'Count Day Scheduled Routes'!$N:$N)</f>
        <v>0</v>
      </c>
      <c r="C11" s="104">
        <f>SUMIF('Count Day Scheduled Routes'!$O:$O,'Split Calendar'!C10,'Count Day Scheduled Routes'!$N:$N)</f>
        <v>0</v>
      </c>
      <c r="D11" s="62">
        <f>SUMIF('Count Day Scheduled Routes'!$O:$O,'Split Calendar'!D10,'Count Day Scheduled Routes'!$N:$N)</f>
        <v>0</v>
      </c>
      <c r="E11" s="102">
        <f>SUMIF('Count Day Scheduled Routes'!$O:$O,'Split Calendar'!E10,'Count Day Scheduled Routes'!$N:$N)</f>
        <v>0</v>
      </c>
      <c r="F11" s="107">
        <f>SUMIF('Count Day Scheduled Routes'!$O:$O,'Split Calendar'!F10,'Count Day Scheduled Routes'!$N:$N)</f>
        <v>0</v>
      </c>
      <c r="G11" s="109">
        <f>SUMIF('Count Day Scheduled Routes'!$O:$O,'Split Calendar'!G10,'Count Day Scheduled Routes'!$N:$N)</f>
        <v>0</v>
      </c>
      <c r="H11" s="198">
        <f>SUMIF('Count Day Scheduled Routes'!$O:$O,'Split Calendar'!H10,'Count Day Scheduled Routes'!$N:$N)</f>
        <v>0</v>
      </c>
      <c r="I11" s="201">
        <f>SUMIF('Count Day Scheduled Routes'!$O:$O,'Split Calendar'!I10,'Count Day Scheduled Routes'!$N:$N)</f>
        <v>0</v>
      </c>
      <c r="J11" s="38"/>
      <c r="K11" s="52" t="s">
        <v>155</v>
      </c>
    </row>
    <row r="12" spans="1:14" ht="30" x14ac:dyDescent="0.25">
      <c r="A12" s="114" t="s">
        <v>88</v>
      </c>
      <c r="B12" s="191">
        <f>C35</f>
        <v>0</v>
      </c>
      <c r="C12" s="104">
        <f>F35</f>
        <v>0</v>
      </c>
      <c r="D12" s="62">
        <f>I35</f>
        <v>0</v>
      </c>
      <c r="E12" s="102">
        <f>L35</f>
        <v>0</v>
      </c>
      <c r="F12" s="107">
        <f>C52</f>
        <v>0</v>
      </c>
      <c r="G12" s="109">
        <f>F52</f>
        <v>0</v>
      </c>
      <c r="H12" s="198">
        <f>I52</f>
        <v>0</v>
      </c>
      <c r="I12" s="201">
        <f>L52</f>
        <v>0</v>
      </c>
      <c r="J12" s="39"/>
      <c r="K12" s="53" t="s">
        <v>124</v>
      </c>
    </row>
    <row r="13" spans="1:14" x14ac:dyDescent="0.25">
      <c r="A13" s="114" t="s">
        <v>37</v>
      </c>
      <c r="B13" s="189">
        <f t="shared" ref="B13:I13" si="0">B11*B12</f>
        <v>0</v>
      </c>
      <c r="C13" s="189">
        <f t="shared" si="0"/>
        <v>0</v>
      </c>
      <c r="D13" s="189">
        <f t="shared" si="0"/>
        <v>0</v>
      </c>
      <c r="E13" s="189">
        <f t="shared" si="0"/>
        <v>0</v>
      </c>
      <c r="F13" s="189">
        <f t="shared" si="0"/>
        <v>0</v>
      </c>
      <c r="G13" s="189">
        <f t="shared" si="0"/>
        <v>0</v>
      </c>
      <c r="H13" s="189">
        <f t="shared" si="0"/>
        <v>0</v>
      </c>
      <c r="I13" s="189">
        <f t="shared" si="0"/>
        <v>0</v>
      </c>
      <c r="J13" s="189">
        <f>'Count Day Parent Mileage'!F10</f>
        <v>0</v>
      </c>
      <c r="K13" s="53" t="s">
        <v>125</v>
      </c>
    </row>
    <row r="14" spans="1:14" x14ac:dyDescent="0.25">
      <c r="A14" s="99"/>
      <c r="B14" s="52"/>
      <c r="C14" s="52"/>
    </row>
    <row r="15" spans="1:14" x14ac:dyDescent="0.25">
      <c r="A15" s="255" t="s">
        <v>93</v>
      </c>
      <c r="B15" s="255"/>
      <c r="C15" s="256"/>
      <c r="D15" s="189">
        <f>SUM(B13:J13)</f>
        <v>0</v>
      </c>
      <c r="E15" s="52" t="s">
        <v>91</v>
      </c>
    </row>
    <row r="16" spans="1:14" x14ac:dyDescent="0.25">
      <c r="A16" s="99"/>
      <c r="B16" s="52"/>
      <c r="C16" s="52"/>
      <c r="D16" s="23"/>
      <c r="E16" s="52"/>
    </row>
    <row r="17" spans="1:14" x14ac:dyDescent="0.25">
      <c r="A17" s="257" t="s">
        <v>20</v>
      </c>
      <c r="B17" s="257"/>
      <c r="C17" s="257"/>
      <c r="D17" s="189">
        <f>C35</f>
        <v>0</v>
      </c>
      <c r="E17" s="52" t="s">
        <v>92</v>
      </c>
    </row>
    <row r="18" spans="1:14" x14ac:dyDescent="0.25">
      <c r="A18" s="99"/>
      <c r="B18" s="52"/>
      <c r="C18" s="52"/>
      <c r="E18" s="52"/>
    </row>
    <row r="19" spans="1:14" x14ac:dyDescent="0.25">
      <c r="A19" s="255" t="s">
        <v>90</v>
      </c>
      <c r="B19" s="255"/>
      <c r="C19" s="255"/>
      <c r="D19" s="189" t="e">
        <f>ROUND(D15/D17,1)</f>
        <v>#DIV/0!</v>
      </c>
      <c r="E19" s="52" t="s">
        <v>94</v>
      </c>
    </row>
    <row r="21" spans="1:14" x14ac:dyDescent="0.25">
      <c r="B21" s="271" t="s">
        <v>19</v>
      </c>
      <c r="C21" s="272"/>
      <c r="D21" s="110"/>
      <c r="E21" s="273" t="s">
        <v>39</v>
      </c>
      <c r="F21" s="274"/>
      <c r="H21" s="275" t="s">
        <v>11</v>
      </c>
      <c r="I21" s="276"/>
      <c r="K21" s="267" t="s">
        <v>12</v>
      </c>
      <c r="L21" s="268"/>
      <c r="N21" s="110"/>
    </row>
    <row r="22" spans="1:14" x14ac:dyDescent="0.25">
      <c r="B22" s="40" t="s">
        <v>29</v>
      </c>
      <c r="C22" s="40" t="s">
        <v>30</v>
      </c>
      <c r="D22" s="111"/>
      <c r="E22" s="40" t="s">
        <v>29</v>
      </c>
      <c r="F22" s="40" t="s">
        <v>30</v>
      </c>
      <c r="H22" s="40" t="s">
        <v>29</v>
      </c>
      <c r="I22" s="40" t="s">
        <v>30</v>
      </c>
      <c r="K22" s="40" t="s">
        <v>29</v>
      </c>
      <c r="L22" s="40" t="s">
        <v>30</v>
      </c>
      <c r="N22" s="111"/>
    </row>
    <row r="23" spans="1:14" x14ac:dyDescent="0.25">
      <c r="B23" s="117" t="s">
        <v>89</v>
      </c>
      <c r="C23" s="40"/>
      <c r="D23" s="111"/>
      <c r="E23" s="117" t="s">
        <v>89</v>
      </c>
      <c r="F23" s="40"/>
      <c r="H23" s="117" t="s">
        <v>89</v>
      </c>
      <c r="I23" s="40"/>
      <c r="K23" s="117" t="s">
        <v>89</v>
      </c>
      <c r="L23" s="40"/>
      <c r="N23" s="111"/>
    </row>
    <row r="24" spans="1:14" x14ac:dyDescent="0.25">
      <c r="B24" s="37" t="s">
        <v>4</v>
      </c>
      <c r="C24" s="41"/>
      <c r="D24" s="112"/>
      <c r="E24" s="37" t="s">
        <v>4</v>
      </c>
      <c r="F24" s="41"/>
      <c r="H24" s="37" t="s">
        <v>4</v>
      </c>
      <c r="I24" s="41"/>
      <c r="K24" s="37" t="s">
        <v>4</v>
      </c>
      <c r="L24" s="41"/>
    </row>
    <row r="25" spans="1:14" x14ac:dyDescent="0.25">
      <c r="B25" s="37" t="s">
        <v>22</v>
      </c>
      <c r="C25" s="41"/>
      <c r="D25" s="112"/>
      <c r="E25" s="37" t="s">
        <v>22</v>
      </c>
      <c r="F25" s="41"/>
      <c r="H25" s="37" t="s">
        <v>22</v>
      </c>
      <c r="I25" s="41"/>
      <c r="K25" s="37" t="s">
        <v>22</v>
      </c>
      <c r="L25" s="41"/>
    </row>
    <row r="26" spans="1:14" x14ac:dyDescent="0.25">
      <c r="B26" s="37" t="s">
        <v>23</v>
      </c>
      <c r="C26" s="41"/>
      <c r="D26" s="112"/>
      <c r="E26" s="37" t="s">
        <v>23</v>
      </c>
      <c r="F26" s="41"/>
      <c r="H26" s="37" t="s">
        <v>23</v>
      </c>
      <c r="I26" s="41"/>
      <c r="K26" s="37" t="s">
        <v>23</v>
      </c>
      <c r="L26" s="41"/>
    </row>
    <row r="27" spans="1:14" x14ac:dyDescent="0.25">
      <c r="B27" s="37" t="s">
        <v>24</v>
      </c>
      <c r="C27" s="41"/>
      <c r="D27" s="112"/>
      <c r="E27" s="37" t="s">
        <v>24</v>
      </c>
      <c r="F27" s="41"/>
      <c r="H27" s="37" t="s">
        <v>24</v>
      </c>
      <c r="I27" s="41"/>
      <c r="K27" s="37" t="s">
        <v>24</v>
      </c>
      <c r="L27" s="41"/>
    </row>
    <row r="28" spans="1:14" x14ac:dyDescent="0.25">
      <c r="B28" s="37" t="s">
        <v>25</v>
      </c>
      <c r="C28" s="41"/>
      <c r="D28" s="112"/>
      <c r="E28" s="37" t="s">
        <v>25</v>
      </c>
      <c r="F28" s="41"/>
      <c r="H28" s="37" t="s">
        <v>25</v>
      </c>
      <c r="I28" s="41"/>
      <c r="K28" s="37" t="s">
        <v>25</v>
      </c>
      <c r="L28" s="41"/>
    </row>
    <row r="29" spans="1:14" x14ac:dyDescent="0.25">
      <c r="B29" s="37" t="s">
        <v>26</v>
      </c>
      <c r="C29" s="41"/>
      <c r="D29" s="112"/>
      <c r="E29" s="37" t="s">
        <v>26</v>
      </c>
      <c r="F29" s="41"/>
      <c r="H29" s="37" t="s">
        <v>26</v>
      </c>
      <c r="I29" s="41"/>
      <c r="K29" s="37" t="s">
        <v>26</v>
      </c>
      <c r="L29" s="41"/>
    </row>
    <row r="30" spans="1:14" x14ac:dyDescent="0.25">
      <c r="B30" s="37" t="s">
        <v>27</v>
      </c>
      <c r="C30" s="41"/>
      <c r="D30" s="112"/>
      <c r="E30" s="37" t="s">
        <v>27</v>
      </c>
      <c r="F30" s="41"/>
      <c r="H30" s="37" t="s">
        <v>27</v>
      </c>
      <c r="I30" s="41"/>
      <c r="K30" s="37" t="s">
        <v>27</v>
      </c>
      <c r="L30" s="41"/>
    </row>
    <row r="31" spans="1:14" x14ac:dyDescent="0.25">
      <c r="B31" s="37" t="s">
        <v>5</v>
      </c>
      <c r="C31" s="41"/>
      <c r="D31" s="112"/>
      <c r="E31" s="37" t="s">
        <v>5</v>
      </c>
      <c r="F31" s="41"/>
      <c r="H31" s="37" t="s">
        <v>5</v>
      </c>
      <c r="I31" s="41"/>
      <c r="K31" s="37" t="s">
        <v>5</v>
      </c>
      <c r="L31" s="41"/>
    </row>
    <row r="32" spans="1:14" x14ac:dyDescent="0.25">
      <c r="B32" s="37" t="s">
        <v>6</v>
      </c>
      <c r="C32" s="41"/>
      <c r="D32" s="112"/>
      <c r="E32" s="37" t="s">
        <v>6</v>
      </c>
      <c r="F32" s="41"/>
      <c r="H32" s="37" t="s">
        <v>6</v>
      </c>
      <c r="I32" s="41"/>
      <c r="K32" s="37" t="s">
        <v>6</v>
      </c>
      <c r="L32" s="41"/>
    </row>
    <row r="33" spans="2:14" x14ac:dyDescent="0.25">
      <c r="B33" s="37" t="s">
        <v>28</v>
      </c>
      <c r="C33" s="41"/>
      <c r="D33" s="112"/>
      <c r="E33" s="37" t="s">
        <v>28</v>
      </c>
      <c r="F33" s="41"/>
      <c r="H33" s="37" t="s">
        <v>28</v>
      </c>
      <c r="I33" s="41"/>
      <c r="K33" s="37" t="s">
        <v>28</v>
      </c>
      <c r="L33" s="41"/>
    </row>
    <row r="34" spans="2:14" x14ac:dyDescent="0.25">
      <c r="B34" s="37" t="s">
        <v>7</v>
      </c>
      <c r="C34" s="41"/>
      <c r="D34" s="112"/>
      <c r="E34" s="37" t="s">
        <v>7</v>
      </c>
      <c r="F34" s="41"/>
      <c r="H34" s="37" t="s">
        <v>7</v>
      </c>
      <c r="I34" s="41"/>
      <c r="K34" s="37" t="s">
        <v>7</v>
      </c>
      <c r="L34" s="41"/>
    </row>
    <row r="35" spans="2:14" x14ac:dyDescent="0.25">
      <c r="B35" s="37" t="s">
        <v>8</v>
      </c>
      <c r="C35" s="191">
        <f>SUM(C23:C34)</f>
        <v>0</v>
      </c>
      <c r="D35" s="112"/>
      <c r="E35" s="37" t="s">
        <v>8</v>
      </c>
      <c r="F35" s="104">
        <f>SUM(F23:F34)</f>
        <v>0</v>
      </c>
      <c r="H35" s="37" t="s">
        <v>8</v>
      </c>
      <c r="I35" s="62">
        <f>SUM(I23:I34)</f>
        <v>0</v>
      </c>
      <c r="K35" s="37" t="s">
        <v>8</v>
      </c>
      <c r="L35" s="102">
        <f>SUM(L23:L34)</f>
        <v>0</v>
      </c>
    </row>
    <row r="36" spans="2:14" x14ac:dyDescent="0.25">
      <c r="B36" s="42"/>
      <c r="C36" s="42"/>
    </row>
    <row r="37" spans="2:14" x14ac:dyDescent="0.25">
      <c r="H37" s="112"/>
    </row>
    <row r="38" spans="2:14" x14ac:dyDescent="0.25">
      <c r="B38" s="277" t="s">
        <v>13</v>
      </c>
      <c r="C38" s="278"/>
      <c r="D38" s="110"/>
      <c r="E38" s="279" t="s">
        <v>14</v>
      </c>
      <c r="F38" s="280"/>
      <c r="H38" s="281" t="s">
        <v>15</v>
      </c>
      <c r="I38" s="282"/>
      <c r="K38" s="269" t="s">
        <v>16</v>
      </c>
      <c r="L38" s="270"/>
      <c r="N38" s="110"/>
    </row>
    <row r="39" spans="2:14" x14ac:dyDescent="0.25">
      <c r="B39" s="40" t="s">
        <v>29</v>
      </c>
      <c r="C39" s="40" t="s">
        <v>30</v>
      </c>
      <c r="D39" s="111"/>
      <c r="E39" s="40" t="s">
        <v>29</v>
      </c>
      <c r="F39" s="40" t="s">
        <v>30</v>
      </c>
      <c r="H39" s="40" t="s">
        <v>29</v>
      </c>
      <c r="I39" s="40" t="s">
        <v>30</v>
      </c>
      <c r="K39" s="40" t="s">
        <v>29</v>
      </c>
      <c r="L39" s="40" t="s">
        <v>30</v>
      </c>
      <c r="N39" s="111"/>
    </row>
    <row r="40" spans="2:14" x14ac:dyDescent="0.25">
      <c r="B40" s="117" t="s">
        <v>89</v>
      </c>
      <c r="C40" s="40"/>
      <c r="D40" s="111"/>
      <c r="E40" s="117" t="s">
        <v>89</v>
      </c>
      <c r="F40" s="40"/>
      <c r="H40" s="117" t="s">
        <v>89</v>
      </c>
      <c r="I40" s="40"/>
      <c r="K40" s="117" t="s">
        <v>89</v>
      </c>
      <c r="L40" s="40"/>
      <c r="N40" s="111"/>
    </row>
    <row r="41" spans="2:14" x14ac:dyDescent="0.25">
      <c r="B41" s="37" t="s">
        <v>4</v>
      </c>
      <c r="C41" s="41"/>
      <c r="D41" s="112"/>
      <c r="E41" s="37" t="s">
        <v>4</v>
      </c>
      <c r="F41" s="41"/>
      <c r="H41" s="37" t="s">
        <v>4</v>
      </c>
      <c r="I41" s="41"/>
      <c r="K41" s="37" t="s">
        <v>4</v>
      </c>
      <c r="L41" s="41"/>
    </row>
    <row r="42" spans="2:14" x14ac:dyDescent="0.25">
      <c r="B42" s="37" t="s">
        <v>22</v>
      </c>
      <c r="C42" s="41"/>
      <c r="D42" s="112"/>
      <c r="E42" s="37" t="s">
        <v>22</v>
      </c>
      <c r="F42" s="41"/>
      <c r="H42" s="37" t="s">
        <v>22</v>
      </c>
      <c r="I42" s="41"/>
      <c r="K42" s="37" t="s">
        <v>22</v>
      </c>
      <c r="L42" s="41"/>
    </row>
    <row r="43" spans="2:14" x14ac:dyDescent="0.25">
      <c r="B43" s="37" t="s">
        <v>23</v>
      </c>
      <c r="C43" s="41"/>
      <c r="D43" s="112"/>
      <c r="E43" s="37" t="s">
        <v>23</v>
      </c>
      <c r="F43" s="41"/>
      <c r="H43" s="37" t="s">
        <v>23</v>
      </c>
      <c r="I43" s="41"/>
      <c r="K43" s="37" t="s">
        <v>23</v>
      </c>
      <c r="L43" s="41"/>
    </row>
    <row r="44" spans="2:14" x14ac:dyDescent="0.25">
      <c r="B44" s="37" t="s">
        <v>24</v>
      </c>
      <c r="C44" s="41"/>
      <c r="D44" s="112"/>
      <c r="E44" s="37" t="s">
        <v>24</v>
      </c>
      <c r="F44" s="41"/>
      <c r="H44" s="37" t="s">
        <v>24</v>
      </c>
      <c r="I44" s="41"/>
      <c r="K44" s="37" t="s">
        <v>24</v>
      </c>
      <c r="L44" s="41"/>
    </row>
    <row r="45" spans="2:14" x14ac:dyDescent="0.25">
      <c r="B45" s="37" t="s">
        <v>25</v>
      </c>
      <c r="C45" s="41"/>
      <c r="D45" s="112"/>
      <c r="E45" s="37" t="s">
        <v>25</v>
      </c>
      <c r="F45" s="41"/>
      <c r="H45" s="37" t="s">
        <v>25</v>
      </c>
      <c r="I45" s="41"/>
      <c r="K45" s="37" t="s">
        <v>25</v>
      </c>
      <c r="L45" s="41"/>
    </row>
    <row r="46" spans="2:14" x14ac:dyDescent="0.25">
      <c r="B46" s="37" t="s">
        <v>26</v>
      </c>
      <c r="C46" s="41"/>
      <c r="D46" s="112"/>
      <c r="E46" s="37" t="s">
        <v>26</v>
      </c>
      <c r="F46" s="41"/>
      <c r="H46" s="37" t="s">
        <v>26</v>
      </c>
      <c r="I46" s="41"/>
      <c r="K46" s="37" t="s">
        <v>26</v>
      </c>
      <c r="L46" s="41"/>
    </row>
    <row r="47" spans="2:14" x14ac:dyDescent="0.25">
      <c r="B47" s="37" t="s">
        <v>27</v>
      </c>
      <c r="C47" s="41"/>
      <c r="D47" s="112"/>
      <c r="E47" s="37" t="s">
        <v>27</v>
      </c>
      <c r="F47" s="41"/>
      <c r="H47" s="37" t="s">
        <v>27</v>
      </c>
      <c r="I47" s="41"/>
      <c r="K47" s="37" t="s">
        <v>27</v>
      </c>
      <c r="L47" s="41"/>
    </row>
    <row r="48" spans="2:14" x14ac:dyDescent="0.25">
      <c r="B48" s="37" t="s">
        <v>5</v>
      </c>
      <c r="C48" s="41"/>
      <c r="D48" s="112"/>
      <c r="E48" s="37" t="s">
        <v>5</v>
      </c>
      <c r="F48" s="41"/>
      <c r="H48" s="37" t="s">
        <v>5</v>
      </c>
      <c r="I48" s="41"/>
      <c r="K48" s="37" t="s">
        <v>5</v>
      </c>
      <c r="L48" s="41"/>
    </row>
    <row r="49" spans="2:12" x14ac:dyDescent="0.25">
      <c r="B49" s="37" t="s">
        <v>6</v>
      </c>
      <c r="C49" s="41"/>
      <c r="D49" s="112"/>
      <c r="E49" s="37" t="s">
        <v>6</v>
      </c>
      <c r="F49" s="41"/>
      <c r="H49" s="37" t="s">
        <v>6</v>
      </c>
      <c r="I49" s="41"/>
      <c r="K49" s="37" t="s">
        <v>6</v>
      </c>
      <c r="L49" s="41"/>
    </row>
    <row r="50" spans="2:12" x14ac:dyDescent="0.25">
      <c r="B50" s="37" t="s">
        <v>28</v>
      </c>
      <c r="C50" s="41"/>
      <c r="D50" s="112"/>
      <c r="E50" s="37" t="s">
        <v>28</v>
      </c>
      <c r="F50" s="41"/>
      <c r="H50" s="37" t="s">
        <v>28</v>
      </c>
      <c r="I50" s="41"/>
      <c r="K50" s="37" t="s">
        <v>28</v>
      </c>
      <c r="L50" s="41"/>
    </row>
    <row r="51" spans="2:12" x14ac:dyDescent="0.25">
      <c r="B51" s="37" t="s">
        <v>7</v>
      </c>
      <c r="C51" s="41"/>
      <c r="D51" s="112"/>
      <c r="E51" s="37" t="s">
        <v>7</v>
      </c>
      <c r="F51" s="41"/>
      <c r="H51" s="37" t="s">
        <v>7</v>
      </c>
      <c r="I51" s="41"/>
      <c r="K51" s="37" t="s">
        <v>7</v>
      </c>
      <c r="L51" s="41"/>
    </row>
    <row r="52" spans="2:12" x14ac:dyDescent="0.25">
      <c r="B52" s="37" t="s">
        <v>8</v>
      </c>
      <c r="C52" s="107">
        <f>SUM(C40:C51)</f>
        <v>0</v>
      </c>
      <c r="D52" s="112"/>
      <c r="E52" s="37" t="s">
        <v>8</v>
      </c>
      <c r="F52" s="109">
        <f>SUM(F40:F51)</f>
        <v>0</v>
      </c>
      <c r="H52" s="37" t="s">
        <v>8</v>
      </c>
      <c r="I52" s="198">
        <f>SUM(I40:I51)</f>
        <v>0</v>
      </c>
      <c r="K52" s="37" t="s">
        <v>8</v>
      </c>
      <c r="L52" s="201">
        <f>SUM(L40:L51)</f>
        <v>0</v>
      </c>
    </row>
    <row r="53" spans="2:12" x14ac:dyDescent="0.25">
      <c r="D53" s="112"/>
      <c r="H53" s="112"/>
    </row>
    <row r="54" spans="2:12" x14ac:dyDescent="0.25">
      <c r="D54" s="112"/>
    </row>
    <row r="55" spans="2:12" x14ac:dyDescent="0.25">
      <c r="D55" s="110"/>
    </row>
    <row r="56" spans="2:12" x14ac:dyDescent="0.25">
      <c r="D56" s="111"/>
    </row>
    <row r="57" spans="2:12" x14ac:dyDescent="0.25">
      <c r="D57" s="112"/>
    </row>
    <row r="58" spans="2:12" x14ac:dyDescent="0.25">
      <c r="D58" s="112"/>
    </row>
    <row r="59" spans="2:12" x14ac:dyDescent="0.25">
      <c r="D59" s="112"/>
    </row>
    <row r="60" spans="2:12" x14ac:dyDescent="0.25">
      <c r="D60" s="112"/>
    </row>
    <row r="61" spans="2:12" x14ac:dyDescent="0.25">
      <c r="D61" s="112"/>
    </row>
    <row r="62" spans="2:12" x14ac:dyDescent="0.25">
      <c r="D62" s="112"/>
    </row>
    <row r="63" spans="2:12" x14ac:dyDescent="0.25">
      <c r="D63" s="112"/>
    </row>
    <row r="64" spans="2:12" x14ac:dyDescent="0.25">
      <c r="D64" s="112"/>
    </row>
    <row r="65" spans="4:4" x14ac:dyDescent="0.25">
      <c r="D65" s="112"/>
    </row>
    <row r="66" spans="4:4" x14ac:dyDescent="0.25">
      <c r="D66" s="112"/>
    </row>
    <row r="67" spans="4:4" x14ac:dyDescent="0.25">
      <c r="D67" s="112"/>
    </row>
    <row r="68" spans="4:4" x14ac:dyDescent="0.25">
      <c r="D68" s="112"/>
    </row>
    <row r="69" spans="4:4" x14ac:dyDescent="0.25">
      <c r="D69" s="112"/>
    </row>
    <row r="70" spans="4:4" x14ac:dyDescent="0.25">
      <c r="D70" s="112"/>
    </row>
  </sheetData>
  <mergeCells count="12">
    <mergeCell ref="A15:C15"/>
    <mergeCell ref="A17:C17"/>
    <mergeCell ref="A5:J8"/>
    <mergeCell ref="K21:L21"/>
    <mergeCell ref="K38:L38"/>
    <mergeCell ref="A19:C19"/>
    <mergeCell ref="B21:C21"/>
    <mergeCell ref="E21:F21"/>
    <mergeCell ref="H21:I21"/>
    <mergeCell ref="B38:C38"/>
    <mergeCell ref="E38:F38"/>
    <mergeCell ref="H38:I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
  <sheetViews>
    <sheetView workbookViewId="0">
      <selection activeCell="N6" sqref="N6"/>
    </sheetView>
  </sheetViews>
  <sheetFormatPr defaultColWidth="9.140625" defaultRowHeight="15" x14ac:dyDescent="0.25"/>
  <cols>
    <col min="1" max="1" width="23.7109375" style="47" customWidth="1"/>
    <col min="2" max="2" width="19.5703125" style="47" bestFit="1" customWidth="1"/>
    <col min="3" max="3" width="17.7109375" style="47" bestFit="1" customWidth="1"/>
    <col min="4" max="4" width="13.85546875" style="47" customWidth="1"/>
    <col min="5" max="5" width="4.5703125" style="123" customWidth="1"/>
    <col min="6" max="6" width="19.5703125" style="47" bestFit="1" customWidth="1"/>
    <col min="7" max="7" width="17.7109375" style="47" bestFit="1" customWidth="1"/>
    <col min="8" max="8" width="13.85546875" style="47" customWidth="1"/>
    <col min="9" max="9" width="4.5703125" style="121" customWidth="1"/>
    <col min="10" max="10" width="19.5703125" style="47" bestFit="1" customWidth="1"/>
    <col min="11" max="11" width="17.7109375" style="47" bestFit="1" customWidth="1"/>
    <col min="12" max="12" width="13.85546875" style="47" customWidth="1"/>
    <col min="13" max="13" width="4.140625" style="121" customWidth="1"/>
    <col min="14" max="14" width="15.5703125" style="42" customWidth="1"/>
    <col min="15" max="15" width="15.5703125" style="47" customWidth="1"/>
    <col min="16" max="16" width="19" style="42" customWidth="1"/>
    <col min="17" max="16384" width="9.140625" style="47"/>
  </cols>
  <sheetData>
    <row r="1" spans="1:16" x14ac:dyDescent="0.25">
      <c r="A1" s="54" t="s">
        <v>123</v>
      </c>
      <c r="D1" s="285"/>
      <c r="E1" s="285"/>
      <c r="F1" s="285"/>
      <c r="G1" s="285"/>
      <c r="H1" s="285"/>
      <c r="I1" s="133"/>
      <c r="J1" s="133"/>
      <c r="K1" s="133"/>
      <c r="L1" s="133"/>
      <c r="M1" s="133"/>
      <c r="N1" s="216"/>
      <c r="O1" s="133"/>
      <c r="P1" s="216"/>
    </row>
    <row r="2" spans="1:16" s="123" customFormat="1" x14ac:dyDescent="0.25">
      <c r="A2" s="128" t="s">
        <v>143</v>
      </c>
      <c r="B2" s="166" t="str">
        <f>Schedule!E13</f>
        <v>20xx/20xx</v>
      </c>
      <c r="E2" s="121"/>
      <c r="I2" s="121"/>
      <c r="M2" s="121"/>
      <c r="N2" s="217"/>
      <c r="P2" s="217"/>
    </row>
    <row r="3" spans="1:16" s="123" customFormat="1" x14ac:dyDescent="0.25">
      <c r="A3" s="128"/>
      <c r="E3" s="121"/>
      <c r="I3" s="121"/>
      <c r="M3" s="121"/>
      <c r="N3" s="217"/>
      <c r="P3" s="217"/>
    </row>
    <row r="4" spans="1:16" s="123" customFormat="1" x14ac:dyDescent="0.25">
      <c r="A4" s="215" t="s">
        <v>144</v>
      </c>
      <c r="B4" s="215"/>
      <c r="C4" s="215"/>
      <c r="D4" s="215"/>
      <c r="E4" s="215"/>
      <c r="F4" s="215"/>
      <c r="G4" s="215"/>
      <c r="H4" s="215"/>
      <c r="I4" s="215"/>
      <c r="J4" s="215"/>
      <c r="K4" s="215"/>
      <c r="L4" s="215"/>
      <c r="M4" s="121"/>
      <c r="N4" s="217"/>
      <c r="P4" s="217"/>
    </row>
    <row r="5" spans="1:16" s="123" customFormat="1" ht="38.1" customHeight="1" x14ac:dyDescent="0.25">
      <c r="A5" s="288" t="s">
        <v>210</v>
      </c>
      <c r="B5" s="288"/>
      <c r="C5" s="288"/>
      <c r="D5" s="288"/>
      <c r="E5" s="288"/>
      <c r="F5" s="288"/>
      <c r="G5" s="288"/>
      <c r="H5" s="288"/>
      <c r="I5" s="288"/>
      <c r="J5" s="288"/>
      <c r="K5" s="288"/>
      <c r="L5" s="289"/>
      <c r="M5" s="186"/>
      <c r="N5" s="218"/>
      <c r="O5" s="186"/>
      <c r="P5" s="218"/>
    </row>
    <row r="6" spans="1:16" s="123" customFormat="1" ht="51.95" customHeight="1" x14ac:dyDescent="0.25">
      <c r="A6" s="290"/>
      <c r="B6" s="290"/>
      <c r="C6" s="290"/>
      <c r="D6" s="290"/>
      <c r="E6" s="290"/>
      <c r="F6" s="290"/>
      <c r="G6" s="290"/>
      <c r="H6" s="290"/>
      <c r="I6" s="290"/>
      <c r="J6" s="290"/>
      <c r="K6" s="290"/>
      <c r="L6" s="291"/>
      <c r="M6" s="186"/>
      <c r="N6" s="218"/>
      <c r="O6" s="186"/>
      <c r="P6" s="222"/>
    </row>
    <row r="7" spans="1:16" s="123" customFormat="1" ht="47.1" customHeight="1" x14ac:dyDescent="0.25">
      <c r="A7" s="290"/>
      <c r="B7" s="290"/>
      <c r="C7" s="290"/>
      <c r="D7" s="290"/>
      <c r="E7" s="290"/>
      <c r="F7" s="290"/>
      <c r="G7" s="290"/>
      <c r="H7" s="290"/>
      <c r="I7" s="290"/>
      <c r="J7" s="290"/>
      <c r="K7" s="290"/>
      <c r="L7" s="291"/>
      <c r="M7" s="186"/>
      <c r="N7" s="218"/>
      <c r="O7" s="186"/>
      <c r="P7" s="222"/>
    </row>
    <row r="8" spans="1:16" s="123" customFormat="1" ht="56.25" customHeight="1" x14ac:dyDescent="0.25">
      <c r="A8" s="292"/>
      <c r="B8" s="292"/>
      <c r="C8" s="292"/>
      <c r="D8" s="292"/>
      <c r="E8" s="292"/>
      <c r="F8" s="292"/>
      <c r="G8" s="292"/>
      <c r="H8" s="292"/>
      <c r="I8" s="292"/>
      <c r="J8" s="292"/>
      <c r="K8" s="292"/>
      <c r="L8" s="293"/>
      <c r="M8" s="186"/>
      <c r="N8" s="218"/>
      <c r="O8" s="186"/>
      <c r="P8" s="222"/>
    </row>
    <row r="9" spans="1:16" s="123" customFormat="1" x14ac:dyDescent="0.25">
      <c r="A9" s="129"/>
      <c r="E9" s="121"/>
      <c r="I9" s="121"/>
      <c r="M9" s="121"/>
      <c r="N9" s="217"/>
      <c r="P9" s="217"/>
    </row>
    <row r="10" spans="1:16" s="123" customFormat="1" ht="14.45" customHeight="1" x14ac:dyDescent="0.25">
      <c r="A10" s="130"/>
      <c r="B10" s="287" t="s">
        <v>17</v>
      </c>
      <c r="C10" s="287"/>
      <c r="D10" s="287"/>
      <c r="E10" s="122"/>
      <c r="F10" s="287" t="s">
        <v>87</v>
      </c>
      <c r="G10" s="287"/>
      <c r="H10" s="287"/>
      <c r="I10" s="124"/>
      <c r="J10" s="287" t="s">
        <v>18</v>
      </c>
      <c r="K10" s="287"/>
      <c r="L10" s="287"/>
      <c r="M10" s="122"/>
      <c r="N10" s="286" t="s">
        <v>179</v>
      </c>
      <c r="O10" s="283" t="s">
        <v>116</v>
      </c>
      <c r="P10" s="284" t="s">
        <v>180</v>
      </c>
    </row>
    <row r="11" spans="1:16" x14ac:dyDescent="0.25">
      <c r="A11" s="50" t="s">
        <v>117</v>
      </c>
      <c r="B11" s="50" t="s">
        <v>184</v>
      </c>
      <c r="C11" s="50" t="s">
        <v>185</v>
      </c>
      <c r="D11" s="131" t="s">
        <v>0</v>
      </c>
      <c r="E11" s="122"/>
      <c r="F11" s="50" t="s">
        <v>184</v>
      </c>
      <c r="G11" s="50" t="s">
        <v>185</v>
      </c>
      <c r="H11" s="131" t="s">
        <v>0</v>
      </c>
      <c r="I11" s="122"/>
      <c r="J11" s="50" t="s">
        <v>184</v>
      </c>
      <c r="K11" s="50" t="s">
        <v>185</v>
      </c>
      <c r="L11" s="131" t="s">
        <v>0</v>
      </c>
      <c r="M11" s="122"/>
      <c r="N11" s="286"/>
      <c r="O11" s="283"/>
      <c r="P11" s="284"/>
    </row>
    <row r="12" spans="1:16" x14ac:dyDescent="0.25">
      <c r="A12" s="49"/>
      <c r="B12" s="49"/>
      <c r="C12" s="49"/>
      <c r="D12" s="132">
        <f t="shared" ref="D12:D40" si="0">C12-B12</f>
        <v>0</v>
      </c>
      <c r="E12" s="121"/>
      <c r="F12" s="49"/>
      <c r="G12" s="49"/>
      <c r="H12" s="132">
        <f t="shared" ref="H12:H40" si="1">G12-F12</f>
        <v>0</v>
      </c>
      <c r="J12" s="49"/>
      <c r="K12" s="49"/>
      <c r="L12" s="132">
        <f t="shared" ref="L12:L40" si="2">K12-J12</f>
        <v>0</v>
      </c>
      <c r="N12" s="220">
        <f t="shared" ref="N12:N40" si="3">SUM(D12,H12,L12)</f>
        <v>0</v>
      </c>
      <c r="O12" s="199" t="s">
        <v>19</v>
      </c>
      <c r="P12" s="219">
        <f>N12*HLOOKUP(O12,'Split Calendar'!$B$10:$O$13,3,0)</f>
        <v>0</v>
      </c>
    </row>
    <row r="13" spans="1:16" x14ac:dyDescent="0.25">
      <c r="A13" s="134"/>
      <c r="B13" s="134"/>
      <c r="C13" s="134"/>
      <c r="D13" s="132">
        <f t="shared" si="0"/>
        <v>0</v>
      </c>
      <c r="E13" s="121"/>
      <c r="F13" s="49"/>
      <c r="G13" s="49"/>
      <c r="H13" s="132">
        <f t="shared" si="1"/>
        <v>0</v>
      </c>
      <c r="J13" s="49"/>
      <c r="K13" s="49"/>
      <c r="L13" s="132">
        <f t="shared" si="2"/>
        <v>0</v>
      </c>
      <c r="N13" s="220">
        <f t="shared" si="3"/>
        <v>0</v>
      </c>
      <c r="O13" s="199" t="s">
        <v>19</v>
      </c>
      <c r="P13" s="219">
        <f>N13*HLOOKUP(O13,'Split Calendar'!$B$10:$O$13,3,0)</f>
        <v>0</v>
      </c>
    </row>
    <row r="14" spans="1:16" x14ac:dyDescent="0.25">
      <c r="A14" s="134"/>
      <c r="B14" s="134"/>
      <c r="C14" s="134"/>
      <c r="D14" s="132">
        <f t="shared" si="0"/>
        <v>0</v>
      </c>
      <c r="E14" s="121"/>
      <c r="F14" s="49"/>
      <c r="G14" s="49"/>
      <c r="H14" s="132">
        <f t="shared" si="1"/>
        <v>0</v>
      </c>
      <c r="J14" s="49"/>
      <c r="K14" s="49"/>
      <c r="L14" s="132">
        <f t="shared" si="2"/>
        <v>0</v>
      </c>
      <c r="N14" s="220">
        <f t="shared" si="3"/>
        <v>0</v>
      </c>
      <c r="O14" s="199" t="s">
        <v>19</v>
      </c>
      <c r="P14" s="219">
        <f>N14*HLOOKUP(O14,'Split Calendar'!$B$10:$O$13,3,0)</f>
        <v>0</v>
      </c>
    </row>
    <row r="15" spans="1:16" x14ac:dyDescent="0.25">
      <c r="A15" s="134"/>
      <c r="B15" s="134"/>
      <c r="C15" s="134"/>
      <c r="D15" s="132">
        <f t="shared" si="0"/>
        <v>0</v>
      </c>
      <c r="E15" s="121"/>
      <c r="F15" s="49"/>
      <c r="G15" s="49"/>
      <c r="H15" s="132">
        <f t="shared" si="1"/>
        <v>0</v>
      </c>
      <c r="J15" s="49"/>
      <c r="K15" s="49"/>
      <c r="L15" s="132">
        <f t="shared" si="2"/>
        <v>0</v>
      </c>
      <c r="N15" s="220">
        <f t="shared" si="3"/>
        <v>0</v>
      </c>
      <c r="O15" s="199" t="s">
        <v>19</v>
      </c>
      <c r="P15" s="219">
        <f>N15*HLOOKUP(O15,'Split Calendar'!$B$10:$O$13,3,0)</f>
        <v>0</v>
      </c>
    </row>
    <row r="16" spans="1:16" x14ac:dyDescent="0.25">
      <c r="A16" s="134"/>
      <c r="B16" s="134"/>
      <c r="C16" s="134"/>
      <c r="D16" s="132">
        <f t="shared" si="0"/>
        <v>0</v>
      </c>
      <c r="E16" s="121"/>
      <c r="F16" s="49"/>
      <c r="G16" s="49"/>
      <c r="H16" s="132">
        <f t="shared" si="1"/>
        <v>0</v>
      </c>
      <c r="J16" s="49"/>
      <c r="K16" s="49"/>
      <c r="L16" s="132">
        <f t="shared" si="2"/>
        <v>0</v>
      </c>
      <c r="N16" s="220">
        <f t="shared" si="3"/>
        <v>0</v>
      </c>
      <c r="O16" s="199" t="s">
        <v>19</v>
      </c>
      <c r="P16" s="219">
        <f>N16*HLOOKUP(O16,'Split Calendar'!$B$10:$O$13,3,0)</f>
        <v>0</v>
      </c>
    </row>
    <row r="17" spans="1:16" x14ac:dyDescent="0.25">
      <c r="A17" s="134"/>
      <c r="B17" s="134"/>
      <c r="C17" s="134"/>
      <c r="D17" s="132">
        <f t="shared" si="0"/>
        <v>0</v>
      </c>
      <c r="E17" s="121"/>
      <c r="F17" s="49"/>
      <c r="G17" s="49"/>
      <c r="H17" s="132">
        <f t="shared" si="1"/>
        <v>0</v>
      </c>
      <c r="J17" s="49"/>
      <c r="K17" s="49"/>
      <c r="L17" s="132">
        <f t="shared" si="2"/>
        <v>0</v>
      </c>
      <c r="N17" s="220">
        <f t="shared" si="3"/>
        <v>0</v>
      </c>
      <c r="O17" s="199" t="s">
        <v>19</v>
      </c>
      <c r="P17" s="219">
        <f>N17*HLOOKUP(O17,'Split Calendar'!$B$10:$O$13,3,0)</f>
        <v>0</v>
      </c>
    </row>
    <row r="18" spans="1:16" x14ac:dyDescent="0.25">
      <c r="A18" s="134"/>
      <c r="B18" s="134"/>
      <c r="C18" s="134"/>
      <c r="D18" s="132">
        <f t="shared" si="0"/>
        <v>0</v>
      </c>
      <c r="E18" s="121"/>
      <c r="F18" s="49"/>
      <c r="G18" s="49"/>
      <c r="H18" s="132">
        <f t="shared" si="1"/>
        <v>0</v>
      </c>
      <c r="J18" s="49"/>
      <c r="K18" s="49"/>
      <c r="L18" s="132">
        <f t="shared" si="2"/>
        <v>0</v>
      </c>
      <c r="N18" s="220">
        <f t="shared" si="3"/>
        <v>0</v>
      </c>
      <c r="O18" s="199" t="s">
        <v>19</v>
      </c>
      <c r="P18" s="219">
        <f>N18*HLOOKUP(O18,'Split Calendar'!$B$10:$O$13,3,0)</f>
        <v>0</v>
      </c>
    </row>
    <row r="19" spans="1:16" x14ac:dyDescent="0.25">
      <c r="A19" s="134"/>
      <c r="B19" s="134"/>
      <c r="C19" s="134"/>
      <c r="D19" s="132">
        <f t="shared" si="0"/>
        <v>0</v>
      </c>
      <c r="E19" s="121"/>
      <c r="F19" s="49"/>
      <c r="G19" s="49"/>
      <c r="H19" s="132">
        <f t="shared" si="1"/>
        <v>0</v>
      </c>
      <c r="J19" s="49"/>
      <c r="K19" s="49"/>
      <c r="L19" s="132">
        <f t="shared" si="2"/>
        <v>0</v>
      </c>
      <c r="N19" s="220">
        <f t="shared" si="3"/>
        <v>0</v>
      </c>
      <c r="O19" s="199" t="s">
        <v>19</v>
      </c>
      <c r="P19" s="219">
        <f>N19*HLOOKUP(O19,'Split Calendar'!$B$10:$O$13,3,0)</f>
        <v>0</v>
      </c>
    </row>
    <row r="20" spans="1:16" x14ac:dyDescent="0.25">
      <c r="A20" s="49"/>
      <c r="B20" s="49"/>
      <c r="C20" s="49"/>
      <c r="D20" s="132">
        <f t="shared" si="0"/>
        <v>0</v>
      </c>
      <c r="E20" s="121"/>
      <c r="F20" s="49"/>
      <c r="G20" s="49"/>
      <c r="H20" s="132">
        <f t="shared" si="1"/>
        <v>0</v>
      </c>
      <c r="J20" s="49"/>
      <c r="K20" s="49"/>
      <c r="L20" s="132">
        <f t="shared" si="2"/>
        <v>0</v>
      </c>
      <c r="N20" s="220">
        <f t="shared" si="3"/>
        <v>0</v>
      </c>
      <c r="O20" s="199" t="s">
        <v>19</v>
      </c>
      <c r="P20" s="219">
        <f>N20*HLOOKUP(O20,'Split Calendar'!$B$10:$O$13,3,0)</f>
        <v>0</v>
      </c>
    </row>
    <row r="21" spans="1:16" x14ac:dyDescent="0.25">
      <c r="A21" s="49"/>
      <c r="B21" s="49"/>
      <c r="C21" s="49"/>
      <c r="D21" s="132">
        <f t="shared" si="0"/>
        <v>0</v>
      </c>
      <c r="E21" s="121"/>
      <c r="F21" s="49"/>
      <c r="G21" s="49"/>
      <c r="H21" s="132">
        <f t="shared" si="1"/>
        <v>0</v>
      </c>
      <c r="J21" s="49"/>
      <c r="K21" s="49"/>
      <c r="L21" s="132">
        <f t="shared" si="2"/>
        <v>0</v>
      </c>
      <c r="N21" s="220">
        <f t="shared" si="3"/>
        <v>0</v>
      </c>
      <c r="O21" s="199" t="s">
        <v>19</v>
      </c>
      <c r="P21" s="219">
        <f>N21*HLOOKUP(O21,'Split Calendar'!$B$10:$O$13,3,0)</f>
        <v>0</v>
      </c>
    </row>
    <row r="22" spans="1:16" x14ac:dyDescent="0.25">
      <c r="A22" s="49"/>
      <c r="B22" s="49"/>
      <c r="C22" s="49"/>
      <c r="D22" s="132">
        <f t="shared" si="0"/>
        <v>0</v>
      </c>
      <c r="E22" s="121"/>
      <c r="F22" s="49"/>
      <c r="G22" s="49"/>
      <c r="H22" s="132">
        <f t="shared" si="1"/>
        <v>0</v>
      </c>
      <c r="J22" s="49"/>
      <c r="K22" s="49"/>
      <c r="L22" s="132">
        <f t="shared" si="2"/>
        <v>0</v>
      </c>
      <c r="N22" s="220">
        <f t="shared" si="3"/>
        <v>0</v>
      </c>
      <c r="O22" s="199" t="s">
        <v>19</v>
      </c>
      <c r="P22" s="219">
        <f>N22*HLOOKUP(O22,'Split Calendar'!$B$10:$O$13,3,0)</f>
        <v>0</v>
      </c>
    </row>
    <row r="23" spans="1:16" x14ac:dyDescent="0.25">
      <c r="A23" s="49"/>
      <c r="B23" s="49"/>
      <c r="C23" s="49"/>
      <c r="D23" s="132">
        <f t="shared" si="0"/>
        <v>0</v>
      </c>
      <c r="E23" s="121"/>
      <c r="F23" s="49"/>
      <c r="G23" s="49"/>
      <c r="H23" s="132">
        <f t="shared" si="1"/>
        <v>0</v>
      </c>
      <c r="J23" s="49"/>
      <c r="K23" s="49"/>
      <c r="L23" s="132">
        <f t="shared" si="2"/>
        <v>0</v>
      </c>
      <c r="N23" s="220">
        <f t="shared" si="3"/>
        <v>0</v>
      </c>
      <c r="O23" s="199" t="s">
        <v>19</v>
      </c>
      <c r="P23" s="219">
        <f>N23*HLOOKUP(O23,'Split Calendar'!$B$10:$O$13,3,0)</f>
        <v>0</v>
      </c>
    </row>
    <row r="24" spans="1:16" x14ac:dyDescent="0.25">
      <c r="A24" s="49"/>
      <c r="B24" s="49"/>
      <c r="C24" s="49"/>
      <c r="D24" s="132">
        <f t="shared" si="0"/>
        <v>0</v>
      </c>
      <c r="E24" s="121"/>
      <c r="F24" s="49"/>
      <c r="G24" s="49"/>
      <c r="H24" s="132">
        <f t="shared" si="1"/>
        <v>0</v>
      </c>
      <c r="J24" s="49"/>
      <c r="K24" s="49"/>
      <c r="L24" s="132">
        <f t="shared" si="2"/>
        <v>0</v>
      </c>
      <c r="N24" s="220">
        <f t="shared" si="3"/>
        <v>0</v>
      </c>
      <c r="O24" s="199" t="s">
        <v>19</v>
      </c>
      <c r="P24" s="219">
        <f>N24*HLOOKUP(O24,'Split Calendar'!$B$10:$O$13,3,0)</f>
        <v>0</v>
      </c>
    </row>
    <row r="25" spans="1:16" x14ac:dyDescent="0.25">
      <c r="A25" s="49"/>
      <c r="B25" s="49"/>
      <c r="C25" s="49"/>
      <c r="D25" s="132">
        <f t="shared" si="0"/>
        <v>0</v>
      </c>
      <c r="E25" s="121"/>
      <c r="F25" s="49"/>
      <c r="G25" s="49"/>
      <c r="H25" s="132">
        <f t="shared" si="1"/>
        <v>0</v>
      </c>
      <c r="J25" s="49"/>
      <c r="K25" s="49"/>
      <c r="L25" s="132">
        <f t="shared" si="2"/>
        <v>0</v>
      </c>
      <c r="N25" s="220">
        <f t="shared" si="3"/>
        <v>0</v>
      </c>
      <c r="O25" s="199" t="s">
        <v>19</v>
      </c>
      <c r="P25" s="219">
        <f>N25*HLOOKUP(O25,'Split Calendar'!$B$10:$O$13,3,0)</f>
        <v>0</v>
      </c>
    </row>
    <row r="26" spans="1:16" x14ac:dyDescent="0.25">
      <c r="A26" s="49"/>
      <c r="B26" s="49"/>
      <c r="C26" s="49"/>
      <c r="D26" s="132">
        <f t="shared" si="0"/>
        <v>0</v>
      </c>
      <c r="E26" s="121"/>
      <c r="F26" s="49"/>
      <c r="G26" s="49"/>
      <c r="H26" s="132">
        <f t="shared" si="1"/>
        <v>0</v>
      </c>
      <c r="J26" s="49"/>
      <c r="K26" s="49"/>
      <c r="L26" s="132">
        <f t="shared" si="2"/>
        <v>0</v>
      </c>
      <c r="N26" s="220">
        <f t="shared" si="3"/>
        <v>0</v>
      </c>
      <c r="O26" s="199" t="s">
        <v>19</v>
      </c>
      <c r="P26" s="219">
        <f>N26*HLOOKUP(O26,'Split Calendar'!$B$10:$O$13,3,0)</f>
        <v>0</v>
      </c>
    </row>
    <row r="27" spans="1:16" x14ac:dyDescent="0.25">
      <c r="A27" s="49"/>
      <c r="B27" s="49"/>
      <c r="C27" s="49"/>
      <c r="D27" s="132">
        <f t="shared" si="0"/>
        <v>0</v>
      </c>
      <c r="E27" s="121"/>
      <c r="F27" s="49"/>
      <c r="G27" s="49"/>
      <c r="H27" s="132">
        <f t="shared" si="1"/>
        <v>0</v>
      </c>
      <c r="J27" s="49"/>
      <c r="K27" s="49"/>
      <c r="L27" s="132">
        <f t="shared" si="2"/>
        <v>0</v>
      </c>
      <c r="N27" s="220">
        <f t="shared" si="3"/>
        <v>0</v>
      </c>
      <c r="O27" s="199" t="s">
        <v>19</v>
      </c>
      <c r="P27" s="219">
        <f>N27*HLOOKUP(O27,'Split Calendar'!$B$10:$O$13,3,0)</f>
        <v>0</v>
      </c>
    </row>
    <row r="28" spans="1:16" x14ac:dyDescent="0.25">
      <c r="A28" s="49"/>
      <c r="B28" s="49"/>
      <c r="C28" s="49"/>
      <c r="D28" s="132">
        <f t="shared" si="0"/>
        <v>0</v>
      </c>
      <c r="E28" s="121"/>
      <c r="F28" s="49"/>
      <c r="G28" s="49"/>
      <c r="H28" s="132">
        <f t="shared" si="1"/>
        <v>0</v>
      </c>
      <c r="J28" s="49"/>
      <c r="K28" s="49"/>
      <c r="L28" s="132">
        <f t="shared" si="2"/>
        <v>0</v>
      </c>
      <c r="N28" s="220">
        <f t="shared" si="3"/>
        <v>0</v>
      </c>
      <c r="O28" s="199" t="s">
        <v>19</v>
      </c>
      <c r="P28" s="219">
        <f>N28*HLOOKUP(O28,'Split Calendar'!$B$10:$O$13,3,0)</f>
        <v>0</v>
      </c>
    </row>
    <row r="29" spans="1:16" x14ac:dyDescent="0.25">
      <c r="A29" s="49"/>
      <c r="B29" s="49"/>
      <c r="C29" s="49"/>
      <c r="D29" s="132">
        <f t="shared" si="0"/>
        <v>0</v>
      </c>
      <c r="E29" s="121"/>
      <c r="F29" s="49"/>
      <c r="G29" s="49"/>
      <c r="H29" s="132">
        <f t="shared" si="1"/>
        <v>0</v>
      </c>
      <c r="J29" s="49"/>
      <c r="K29" s="49"/>
      <c r="L29" s="132">
        <f t="shared" si="2"/>
        <v>0</v>
      </c>
      <c r="N29" s="220">
        <f t="shared" si="3"/>
        <v>0</v>
      </c>
      <c r="O29" s="199" t="s">
        <v>19</v>
      </c>
      <c r="P29" s="219">
        <f>N29*HLOOKUP(O29,'Split Calendar'!$B$10:$O$13,3,0)</f>
        <v>0</v>
      </c>
    </row>
    <row r="30" spans="1:16" x14ac:dyDescent="0.25">
      <c r="A30" s="49"/>
      <c r="B30" s="49"/>
      <c r="C30" s="49"/>
      <c r="D30" s="132">
        <f t="shared" si="0"/>
        <v>0</v>
      </c>
      <c r="E30" s="121"/>
      <c r="F30" s="49"/>
      <c r="G30" s="49"/>
      <c r="H30" s="132">
        <f t="shared" si="1"/>
        <v>0</v>
      </c>
      <c r="J30" s="49"/>
      <c r="K30" s="49"/>
      <c r="L30" s="132">
        <f t="shared" si="2"/>
        <v>0</v>
      </c>
      <c r="N30" s="220">
        <f t="shared" si="3"/>
        <v>0</v>
      </c>
      <c r="O30" s="199" t="s">
        <v>19</v>
      </c>
      <c r="P30" s="219">
        <f>N30*HLOOKUP(O30,'Split Calendar'!$B$10:$O$13,3,0)</f>
        <v>0</v>
      </c>
    </row>
    <row r="31" spans="1:16" x14ac:dyDescent="0.25">
      <c r="A31" s="49"/>
      <c r="B31" s="49"/>
      <c r="C31" s="49"/>
      <c r="D31" s="132">
        <f t="shared" si="0"/>
        <v>0</v>
      </c>
      <c r="E31" s="121"/>
      <c r="F31" s="49"/>
      <c r="G31" s="49"/>
      <c r="H31" s="132">
        <f t="shared" si="1"/>
        <v>0</v>
      </c>
      <c r="J31" s="49"/>
      <c r="K31" s="49"/>
      <c r="L31" s="132">
        <f t="shared" si="2"/>
        <v>0</v>
      </c>
      <c r="N31" s="220">
        <f t="shared" si="3"/>
        <v>0</v>
      </c>
      <c r="O31" s="199" t="s">
        <v>19</v>
      </c>
      <c r="P31" s="219">
        <f>N31*HLOOKUP(O31,'Split Calendar'!$B$10:$O$13,3,0)</f>
        <v>0</v>
      </c>
    </row>
    <row r="32" spans="1:16" x14ac:dyDescent="0.25">
      <c r="A32" s="49"/>
      <c r="B32" s="49"/>
      <c r="C32" s="49"/>
      <c r="D32" s="132">
        <f t="shared" si="0"/>
        <v>0</v>
      </c>
      <c r="E32" s="121"/>
      <c r="F32" s="49"/>
      <c r="G32" s="49"/>
      <c r="H32" s="132">
        <f t="shared" si="1"/>
        <v>0</v>
      </c>
      <c r="J32" s="49"/>
      <c r="K32" s="49"/>
      <c r="L32" s="132">
        <f t="shared" si="2"/>
        <v>0</v>
      </c>
      <c r="N32" s="220">
        <f t="shared" si="3"/>
        <v>0</v>
      </c>
      <c r="O32" s="199" t="s">
        <v>19</v>
      </c>
      <c r="P32" s="219">
        <f>N32*HLOOKUP(O32,'Split Calendar'!$B$10:$O$13,3,0)</f>
        <v>0</v>
      </c>
    </row>
    <row r="33" spans="1:16" x14ac:dyDescent="0.25">
      <c r="A33" s="49"/>
      <c r="B33" s="49"/>
      <c r="C33" s="49"/>
      <c r="D33" s="132">
        <f t="shared" si="0"/>
        <v>0</v>
      </c>
      <c r="E33" s="121"/>
      <c r="F33" s="49"/>
      <c r="G33" s="49"/>
      <c r="H33" s="132">
        <f t="shared" si="1"/>
        <v>0</v>
      </c>
      <c r="J33" s="49"/>
      <c r="K33" s="49"/>
      <c r="L33" s="132">
        <f t="shared" si="2"/>
        <v>0</v>
      </c>
      <c r="N33" s="220">
        <f t="shared" si="3"/>
        <v>0</v>
      </c>
      <c r="O33" s="199" t="s">
        <v>19</v>
      </c>
      <c r="P33" s="219">
        <f>N33*HLOOKUP(O33,'Split Calendar'!$B$10:$O$13,3,0)</f>
        <v>0</v>
      </c>
    </row>
    <row r="34" spans="1:16" x14ac:dyDescent="0.25">
      <c r="A34" s="49"/>
      <c r="B34" s="49"/>
      <c r="C34" s="49"/>
      <c r="D34" s="132">
        <f t="shared" si="0"/>
        <v>0</v>
      </c>
      <c r="E34" s="121"/>
      <c r="F34" s="49"/>
      <c r="G34" s="49"/>
      <c r="H34" s="132">
        <f t="shared" si="1"/>
        <v>0</v>
      </c>
      <c r="J34" s="49"/>
      <c r="K34" s="49"/>
      <c r="L34" s="132">
        <f t="shared" si="2"/>
        <v>0</v>
      </c>
      <c r="N34" s="220">
        <f t="shared" si="3"/>
        <v>0</v>
      </c>
      <c r="O34" s="199" t="s">
        <v>19</v>
      </c>
      <c r="P34" s="219">
        <f>N34*HLOOKUP(O34,'Split Calendar'!$B$10:$O$13,3,0)</f>
        <v>0</v>
      </c>
    </row>
    <row r="35" spans="1:16" x14ac:dyDescent="0.25">
      <c r="A35" s="49"/>
      <c r="B35" s="49"/>
      <c r="C35" s="49"/>
      <c r="D35" s="132">
        <f t="shared" si="0"/>
        <v>0</v>
      </c>
      <c r="E35" s="121"/>
      <c r="F35" s="49"/>
      <c r="G35" s="49"/>
      <c r="H35" s="132">
        <f t="shared" si="1"/>
        <v>0</v>
      </c>
      <c r="J35" s="49"/>
      <c r="K35" s="49"/>
      <c r="L35" s="132">
        <f t="shared" si="2"/>
        <v>0</v>
      </c>
      <c r="N35" s="220">
        <f t="shared" si="3"/>
        <v>0</v>
      </c>
      <c r="O35" s="199" t="s">
        <v>19</v>
      </c>
      <c r="P35" s="219">
        <f>N35*HLOOKUP(O35,'Split Calendar'!$B$10:$O$13,3,0)</f>
        <v>0</v>
      </c>
    </row>
    <row r="36" spans="1:16" x14ac:dyDescent="0.25">
      <c r="A36" s="49"/>
      <c r="B36" s="49"/>
      <c r="C36" s="49"/>
      <c r="D36" s="132">
        <f t="shared" si="0"/>
        <v>0</v>
      </c>
      <c r="E36" s="121"/>
      <c r="F36" s="49"/>
      <c r="G36" s="49"/>
      <c r="H36" s="132">
        <f t="shared" si="1"/>
        <v>0</v>
      </c>
      <c r="J36" s="49"/>
      <c r="K36" s="49"/>
      <c r="L36" s="132">
        <f t="shared" si="2"/>
        <v>0</v>
      </c>
      <c r="N36" s="220">
        <f t="shared" si="3"/>
        <v>0</v>
      </c>
      <c r="O36" s="199" t="s">
        <v>19</v>
      </c>
      <c r="P36" s="219">
        <f>N36*HLOOKUP(O36,'Split Calendar'!$B$10:$O$13,3,0)</f>
        <v>0</v>
      </c>
    </row>
    <row r="37" spans="1:16" x14ac:dyDescent="0.25">
      <c r="A37" s="49"/>
      <c r="B37" s="49"/>
      <c r="C37" s="49"/>
      <c r="D37" s="132">
        <f t="shared" si="0"/>
        <v>0</v>
      </c>
      <c r="E37" s="121"/>
      <c r="F37" s="49"/>
      <c r="G37" s="49"/>
      <c r="H37" s="132">
        <f t="shared" si="1"/>
        <v>0</v>
      </c>
      <c r="J37" s="49"/>
      <c r="K37" s="49"/>
      <c r="L37" s="132">
        <f t="shared" si="2"/>
        <v>0</v>
      </c>
      <c r="N37" s="220">
        <f t="shared" si="3"/>
        <v>0</v>
      </c>
      <c r="O37" s="199" t="s">
        <v>19</v>
      </c>
      <c r="P37" s="219">
        <f>N37*HLOOKUP(O37,'Split Calendar'!$B$10:$O$13,3,0)</f>
        <v>0</v>
      </c>
    </row>
    <row r="38" spans="1:16" x14ac:dyDescent="0.25">
      <c r="A38" s="49"/>
      <c r="B38" s="49"/>
      <c r="C38" s="49"/>
      <c r="D38" s="132">
        <f t="shared" si="0"/>
        <v>0</v>
      </c>
      <c r="E38" s="121"/>
      <c r="F38" s="49"/>
      <c r="G38" s="49"/>
      <c r="H38" s="132">
        <f t="shared" si="1"/>
        <v>0</v>
      </c>
      <c r="J38" s="49"/>
      <c r="K38" s="49"/>
      <c r="L38" s="132">
        <f t="shared" si="2"/>
        <v>0</v>
      </c>
      <c r="N38" s="220">
        <f t="shared" si="3"/>
        <v>0</v>
      </c>
      <c r="O38" s="199" t="s">
        <v>19</v>
      </c>
      <c r="P38" s="219">
        <f>N38*HLOOKUP(O38,'Split Calendar'!$B$10:$O$13,3,0)</f>
        <v>0</v>
      </c>
    </row>
    <row r="39" spans="1:16" x14ac:dyDescent="0.25">
      <c r="A39" s="49"/>
      <c r="B39" s="49"/>
      <c r="C39" s="49"/>
      <c r="D39" s="132">
        <f t="shared" si="0"/>
        <v>0</v>
      </c>
      <c r="E39" s="121"/>
      <c r="F39" s="49"/>
      <c r="G39" s="49"/>
      <c r="H39" s="132">
        <f t="shared" si="1"/>
        <v>0</v>
      </c>
      <c r="J39" s="49"/>
      <c r="K39" s="49"/>
      <c r="L39" s="132">
        <f t="shared" si="2"/>
        <v>0</v>
      </c>
      <c r="N39" s="220">
        <f t="shared" si="3"/>
        <v>0</v>
      </c>
      <c r="O39" s="199" t="s">
        <v>19</v>
      </c>
      <c r="P39" s="219">
        <f>N39*HLOOKUP(O39,'Split Calendar'!$B$10:$O$13,3,0)</f>
        <v>0</v>
      </c>
    </row>
    <row r="40" spans="1:16" x14ac:dyDescent="0.25">
      <c r="A40" s="49"/>
      <c r="B40" s="49"/>
      <c r="C40" s="49"/>
      <c r="D40" s="132">
        <f t="shared" si="0"/>
        <v>0</v>
      </c>
      <c r="E40" s="121"/>
      <c r="F40" s="49"/>
      <c r="G40" s="49"/>
      <c r="H40" s="132">
        <f t="shared" si="1"/>
        <v>0</v>
      </c>
      <c r="J40" s="49"/>
      <c r="K40" s="49"/>
      <c r="L40" s="132">
        <f t="shared" si="2"/>
        <v>0</v>
      </c>
      <c r="N40" s="220">
        <f t="shared" si="3"/>
        <v>0</v>
      </c>
      <c r="O40" s="199" t="s">
        <v>19</v>
      </c>
      <c r="P40" s="219">
        <f>N40*HLOOKUP(O40,'Split Calendar'!$B$10:$O$13,3,0)</f>
        <v>0</v>
      </c>
    </row>
    <row r="41" spans="1:16" x14ac:dyDescent="0.25">
      <c r="A41" s="49"/>
      <c r="B41" s="49"/>
      <c r="C41" s="49"/>
      <c r="D41" s="132">
        <f t="shared" ref="D41:D100" si="4">C41-B41</f>
        <v>0</v>
      </c>
      <c r="E41" s="121"/>
      <c r="F41" s="49"/>
      <c r="G41" s="49"/>
      <c r="H41" s="132">
        <f t="shared" ref="H41:H100" si="5">G41-F41</f>
        <v>0</v>
      </c>
      <c r="J41" s="49"/>
      <c r="K41" s="49"/>
      <c r="L41" s="132">
        <f t="shared" ref="L41:L100" si="6">K41-J41</f>
        <v>0</v>
      </c>
      <c r="N41" s="220">
        <f t="shared" ref="N41:N100" si="7">SUM(D41,H41,L41)</f>
        <v>0</v>
      </c>
      <c r="O41" s="199" t="s">
        <v>19</v>
      </c>
      <c r="P41" s="219">
        <f>N41*HLOOKUP(O41,'Split Calendar'!$B$10:$O$13,3,0)</f>
        <v>0</v>
      </c>
    </row>
    <row r="42" spans="1:16" x14ac:dyDescent="0.25">
      <c r="A42" s="49"/>
      <c r="B42" s="49"/>
      <c r="C42" s="49"/>
      <c r="D42" s="132">
        <f t="shared" si="4"/>
        <v>0</v>
      </c>
      <c r="E42" s="121"/>
      <c r="F42" s="49"/>
      <c r="G42" s="49"/>
      <c r="H42" s="132">
        <f t="shared" si="5"/>
        <v>0</v>
      </c>
      <c r="J42" s="49"/>
      <c r="K42" s="49"/>
      <c r="L42" s="132">
        <f t="shared" si="6"/>
        <v>0</v>
      </c>
      <c r="N42" s="220">
        <f t="shared" si="7"/>
        <v>0</v>
      </c>
      <c r="O42" s="199" t="s">
        <v>19</v>
      </c>
      <c r="P42" s="219">
        <f>N42*HLOOKUP(O42,'Split Calendar'!$B$10:$O$13,3,0)</f>
        <v>0</v>
      </c>
    </row>
    <row r="43" spans="1:16" x14ac:dyDescent="0.25">
      <c r="A43" s="49"/>
      <c r="B43" s="49"/>
      <c r="C43" s="49"/>
      <c r="D43" s="132">
        <f t="shared" si="4"/>
        <v>0</v>
      </c>
      <c r="E43" s="121"/>
      <c r="F43" s="49"/>
      <c r="G43" s="49"/>
      <c r="H43" s="132">
        <f t="shared" si="5"/>
        <v>0</v>
      </c>
      <c r="J43" s="49"/>
      <c r="K43" s="49"/>
      <c r="L43" s="132">
        <f t="shared" si="6"/>
        <v>0</v>
      </c>
      <c r="N43" s="220">
        <f t="shared" si="7"/>
        <v>0</v>
      </c>
      <c r="O43" s="199" t="s">
        <v>19</v>
      </c>
      <c r="P43" s="219">
        <f>N43*HLOOKUP(O43,'Split Calendar'!$B$10:$O$13,3,0)</f>
        <v>0</v>
      </c>
    </row>
    <row r="44" spans="1:16" x14ac:dyDescent="0.25">
      <c r="A44" s="49"/>
      <c r="B44" s="49"/>
      <c r="C44" s="49"/>
      <c r="D44" s="132">
        <f t="shared" si="4"/>
        <v>0</v>
      </c>
      <c r="E44" s="121"/>
      <c r="F44" s="49"/>
      <c r="G44" s="49"/>
      <c r="H44" s="132">
        <f t="shared" si="5"/>
        <v>0</v>
      </c>
      <c r="J44" s="49"/>
      <c r="K44" s="49"/>
      <c r="L44" s="132">
        <f t="shared" si="6"/>
        <v>0</v>
      </c>
      <c r="N44" s="220">
        <f t="shared" si="7"/>
        <v>0</v>
      </c>
      <c r="O44" s="199" t="s">
        <v>19</v>
      </c>
      <c r="P44" s="219">
        <f>N44*HLOOKUP(O44,'Split Calendar'!$B$10:$O$13,3,0)</f>
        <v>0</v>
      </c>
    </row>
    <row r="45" spans="1:16" x14ac:dyDescent="0.25">
      <c r="A45" s="49"/>
      <c r="B45" s="49"/>
      <c r="C45" s="49"/>
      <c r="D45" s="132">
        <f t="shared" si="4"/>
        <v>0</v>
      </c>
      <c r="E45" s="121"/>
      <c r="F45" s="49"/>
      <c r="G45" s="49"/>
      <c r="H45" s="132">
        <f t="shared" si="5"/>
        <v>0</v>
      </c>
      <c r="J45" s="49"/>
      <c r="K45" s="49"/>
      <c r="L45" s="132">
        <f t="shared" si="6"/>
        <v>0</v>
      </c>
      <c r="N45" s="220">
        <f t="shared" si="7"/>
        <v>0</v>
      </c>
      <c r="O45" s="199" t="s">
        <v>19</v>
      </c>
      <c r="P45" s="219">
        <f>N45*HLOOKUP(O45,'Split Calendar'!$B$10:$O$13,3,0)</f>
        <v>0</v>
      </c>
    </row>
    <row r="46" spans="1:16" x14ac:dyDescent="0.25">
      <c r="A46" s="49"/>
      <c r="B46" s="49"/>
      <c r="C46" s="49"/>
      <c r="D46" s="132">
        <f t="shared" si="4"/>
        <v>0</v>
      </c>
      <c r="E46" s="121"/>
      <c r="F46" s="49"/>
      <c r="G46" s="49"/>
      <c r="H46" s="132">
        <f t="shared" si="5"/>
        <v>0</v>
      </c>
      <c r="J46" s="49"/>
      <c r="K46" s="49"/>
      <c r="L46" s="132">
        <f t="shared" si="6"/>
        <v>0</v>
      </c>
      <c r="N46" s="220">
        <f t="shared" si="7"/>
        <v>0</v>
      </c>
      <c r="O46" s="199" t="s">
        <v>19</v>
      </c>
      <c r="P46" s="219">
        <f>N46*HLOOKUP(O46,'Split Calendar'!$B$10:$O$13,3,0)</f>
        <v>0</v>
      </c>
    </row>
    <row r="47" spans="1:16" x14ac:dyDescent="0.25">
      <c r="A47" s="49"/>
      <c r="B47" s="49"/>
      <c r="C47" s="49"/>
      <c r="D47" s="132">
        <f t="shared" si="4"/>
        <v>0</v>
      </c>
      <c r="E47" s="121"/>
      <c r="F47" s="49"/>
      <c r="G47" s="49"/>
      <c r="H47" s="132">
        <f t="shared" si="5"/>
        <v>0</v>
      </c>
      <c r="J47" s="49"/>
      <c r="K47" s="49"/>
      <c r="L47" s="132">
        <f t="shared" si="6"/>
        <v>0</v>
      </c>
      <c r="N47" s="220">
        <f t="shared" si="7"/>
        <v>0</v>
      </c>
      <c r="O47" s="199" t="s">
        <v>19</v>
      </c>
      <c r="P47" s="219">
        <f>N47*HLOOKUP(O47,'Split Calendar'!$B$10:$O$13,3,0)</f>
        <v>0</v>
      </c>
    </row>
    <row r="48" spans="1:16" x14ac:dyDescent="0.25">
      <c r="A48" s="49"/>
      <c r="B48" s="49"/>
      <c r="C48" s="49"/>
      <c r="D48" s="132">
        <f t="shared" si="4"/>
        <v>0</v>
      </c>
      <c r="E48" s="121"/>
      <c r="F48" s="49"/>
      <c r="G48" s="49"/>
      <c r="H48" s="132">
        <f t="shared" si="5"/>
        <v>0</v>
      </c>
      <c r="J48" s="49"/>
      <c r="K48" s="49"/>
      <c r="L48" s="132">
        <f t="shared" si="6"/>
        <v>0</v>
      </c>
      <c r="N48" s="220">
        <f t="shared" si="7"/>
        <v>0</v>
      </c>
      <c r="O48" s="199" t="s">
        <v>19</v>
      </c>
      <c r="P48" s="219">
        <f>N48*HLOOKUP(O48,'Split Calendar'!$B$10:$O$13,3,0)</f>
        <v>0</v>
      </c>
    </row>
    <row r="49" spans="1:16" x14ac:dyDescent="0.25">
      <c r="A49" s="49"/>
      <c r="B49" s="49"/>
      <c r="C49" s="49"/>
      <c r="D49" s="132">
        <f t="shared" si="4"/>
        <v>0</v>
      </c>
      <c r="E49" s="121"/>
      <c r="F49" s="49"/>
      <c r="G49" s="49"/>
      <c r="H49" s="132">
        <f t="shared" si="5"/>
        <v>0</v>
      </c>
      <c r="J49" s="49"/>
      <c r="K49" s="49"/>
      <c r="L49" s="132">
        <f t="shared" si="6"/>
        <v>0</v>
      </c>
      <c r="N49" s="220">
        <f t="shared" si="7"/>
        <v>0</v>
      </c>
      <c r="O49" s="199" t="s">
        <v>19</v>
      </c>
      <c r="P49" s="219">
        <f>N49*HLOOKUP(O49,'Split Calendar'!$B$10:$O$13,3,0)</f>
        <v>0</v>
      </c>
    </row>
    <row r="50" spans="1:16" x14ac:dyDescent="0.25">
      <c r="A50" s="49"/>
      <c r="B50" s="49"/>
      <c r="C50" s="49"/>
      <c r="D50" s="132">
        <f t="shared" si="4"/>
        <v>0</v>
      </c>
      <c r="E50" s="121"/>
      <c r="F50" s="49"/>
      <c r="G50" s="49"/>
      <c r="H50" s="132">
        <f t="shared" si="5"/>
        <v>0</v>
      </c>
      <c r="J50" s="49"/>
      <c r="K50" s="49"/>
      <c r="L50" s="132">
        <f t="shared" si="6"/>
        <v>0</v>
      </c>
      <c r="N50" s="220">
        <f t="shared" si="7"/>
        <v>0</v>
      </c>
      <c r="O50" s="199" t="s">
        <v>19</v>
      </c>
      <c r="P50" s="219">
        <f>N50*HLOOKUP(O50,'Split Calendar'!$B$10:$O$13,3,0)</f>
        <v>0</v>
      </c>
    </row>
    <row r="51" spans="1:16" x14ac:dyDescent="0.25">
      <c r="A51" s="49"/>
      <c r="B51" s="49"/>
      <c r="C51" s="49"/>
      <c r="D51" s="132">
        <f t="shared" si="4"/>
        <v>0</v>
      </c>
      <c r="E51" s="121"/>
      <c r="F51" s="49"/>
      <c r="G51" s="49"/>
      <c r="H51" s="132">
        <f t="shared" si="5"/>
        <v>0</v>
      </c>
      <c r="J51" s="49"/>
      <c r="K51" s="49"/>
      <c r="L51" s="132">
        <f t="shared" si="6"/>
        <v>0</v>
      </c>
      <c r="N51" s="220">
        <f t="shared" si="7"/>
        <v>0</v>
      </c>
      <c r="O51" s="199" t="s">
        <v>19</v>
      </c>
      <c r="P51" s="219">
        <f>N51*HLOOKUP(O51,'Split Calendar'!$B$10:$O$13,3,0)</f>
        <v>0</v>
      </c>
    </row>
    <row r="52" spans="1:16" x14ac:dyDescent="0.25">
      <c r="A52" s="49"/>
      <c r="B52" s="49"/>
      <c r="C52" s="49"/>
      <c r="D52" s="132">
        <f t="shared" si="4"/>
        <v>0</v>
      </c>
      <c r="E52" s="121"/>
      <c r="F52" s="49"/>
      <c r="G52" s="49"/>
      <c r="H52" s="132">
        <f t="shared" si="5"/>
        <v>0</v>
      </c>
      <c r="J52" s="49"/>
      <c r="K52" s="49"/>
      <c r="L52" s="132">
        <f t="shared" si="6"/>
        <v>0</v>
      </c>
      <c r="N52" s="220">
        <f t="shared" si="7"/>
        <v>0</v>
      </c>
      <c r="O52" s="199" t="s">
        <v>19</v>
      </c>
      <c r="P52" s="219">
        <f>N52*HLOOKUP(O52,'Split Calendar'!$B$10:$O$13,3,0)</f>
        <v>0</v>
      </c>
    </row>
    <row r="53" spans="1:16" x14ac:dyDescent="0.25">
      <c r="A53" s="49"/>
      <c r="B53" s="49"/>
      <c r="C53" s="49"/>
      <c r="D53" s="132">
        <f t="shared" si="4"/>
        <v>0</v>
      </c>
      <c r="E53" s="121"/>
      <c r="F53" s="49"/>
      <c r="G53" s="49"/>
      <c r="H53" s="132">
        <f t="shared" si="5"/>
        <v>0</v>
      </c>
      <c r="J53" s="49"/>
      <c r="K53" s="49"/>
      <c r="L53" s="132">
        <f t="shared" si="6"/>
        <v>0</v>
      </c>
      <c r="N53" s="220">
        <f t="shared" si="7"/>
        <v>0</v>
      </c>
      <c r="O53" s="199" t="s">
        <v>19</v>
      </c>
      <c r="P53" s="219">
        <f>N53*HLOOKUP(O53,'Split Calendar'!$B$10:$O$13,3,0)</f>
        <v>0</v>
      </c>
    </row>
    <row r="54" spans="1:16" x14ac:dyDescent="0.25">
      <c r="A54" s="49"/>
      <c r="B54" s="49"/>
      <c r="C54" s="49"/>
      <c r="D54" s="132">
        <f t="shared" si="4"/>
        <v>0</v>
      </c>
      <c r="E54" s="121"/>
      <c r="F54" s="49"/>
      <c r="G54" s="49"/>
      <c r="H54" s="132">
        <f t="shared" si="5"/>
        <v>0</v>
      </c>
      <c r="J54" s="49"/>
      <c r="K54" s="49"/>
      <c r="L54" s="132">
        <f t="shared" si="6"/>
        <v>0</v>
      </c>
      <c r="N54" s="220">
        <f t="shared" si="7"/>
        <v>0</v>
      </c>
      <c r="O54" s="199" t="s">
        <v>19</v>
      </c>
      <c r="P54" s="219">
        <f>N54*HLOOKUP(O54,'Split Calendar'!$B$10:$O$13,3,0)</f>
        <v>0</v>
      </c>
    </row>
    <row r="55" spans="1:16" x14ac:dyDescent="0.25">
      <c r="A55" s="49"/>
      <c r="B55" s="49"/>
      <c r="C55" s="49"/>
      <c r="D55" s="132">
        <f t="shared" si="4"/>
        <v>0</v>
      </c>
      <c r="E55" s="121"/>
      <c r="F55" s="49"/>
      <c r="G55" s="49"/>
      <c r="H55" s="132">
        <f t="shared" si="5"/>
        <v>0</v>
      </c>
      <c r="J55" s="49"/>
      <c r="K55" s="49"/>
      <c r="L55" s="132">
        <f t="shared" si="6"/>
        <v>0</v>
      </c>
      <c r="N55" s="220">
        <f t="shared" si="7"/>
        <v>0</v>
      </c>
      <c r="O55" s="199" t="s">
        <v>19</v>
      </c>
      <c r="P55" s="219">
        <f>N55*HLOOKUP(O55,'Split Calendar'!$B$10:$O$13,3,0)</f>
        <v>0</v>
      </c>
    </row>
    <row r="56" spans="1:16" x14ac:dyDescent="0.25">
      <c r="A56" s="49"/>
      <c r="B56" s="49"/>
      <c r="C56" s="49"/>
      <c r="D56" s="132">
        <f t="shared" si="4"/>
        <v>0</v>
      </c>
      <c r="E56" s="121"/>
      <c r="F56" s="49"/>
      <c r="G56" s="49"/>
      <c r="H56" s="132">
        <f t="shared" si="5"/>
        <v>0</v>
      </c>
      <c r="J56" s="49"/>
      <c r="K56" s="49"/>
      <c r="L56" s="132">
        <f t="shared" si="6"/>
        <v>0</v>
      </c>
      <c r="N56" s="220">
        <f t="shared" si="7"/>
        <v>0</v>
      </c>
      <c r="O56" s="199" t="s">
        <v>19</v>
      </c>
      <c r="P56" s="219">
        <f>N56*HLOOKUP(O56,'Split Calendar'!$B$10:$O$13,3,0)</f>
        <v>0</v>
      </c>
    </row>
    <row r="57" spans="1:16" x14ac:dyDescent="0.25">
      <c r="A57" s="49"/>
      <c r="B57" s="49"/>
      <c r="C57" s="49"/>
      <c r="D57" s="132">
        <f t="shared" si="4"/>
        <v>0</v>
      </c>
      <c r="E57" s="121"/>
      <c r="F57" s="49"/>
      <c r="G57" s="49"/>
      <c r="H57" s="132">
        <f t="shared" si="5"/>
        <v>0</v>
      </c>
      <c r="J57" s="49"/>
      <c r="K57" s="49"/>
      <c r="L57" s="132">
        <f t="shared" si="6"/>
        <v>0</v>
      </c>
      <c r="N57" s="220">
        <f t="shared" si="7"/>
        <v>0</v>
      </c>
      <c r="O57" s="199" t="s">
        <v>19</v>
      </c>
      <c r="P57" s="219">
        <f>N57*HLOOKUP(O57,'Split Calendar'!$B$10:$O$13,3,0)</f>
        <v>0</v>
      </c>
    </row>
    <row r="58" spans="1:16" x14ac:dyDescent="0.25">
      <c r="A58" s="49"/>
      <c r="B58" s="49"/>
      <c r="C58" s="49"/>
      <c r="D58" s="132">
        <f t="shared" si="4"/>
        <v>0</v>
      </c>
      <c r="E58" s="121"/>
      <c r="F58" s="49"/>
      <c r="G58" s="49"/>
      <c r="H58" s="132">
        <f t="shared" si="5"/>
        <v>0</v>
      </c>
      <c r="J58" s="49"/>
      <c r="K58" s="49"/>
      <c r="L58" s="132">
        <f t="shared" si="6"/>
        <v>0</v>
      </c>
      <c r="N58" s="220">
        <f t="shared" si="7"/>
        <v>0</v>
      </c>
      <c r="O58" s="199" t="s">
        <v>19</v>
      </c>
      <c r="P58" s="219">
        <f>N58*HLOOKUP(O58,'Split Calendar'!$B$10:$O$13,3,0)</f>
        <v>0</v>
      </c>
    </row>
    <row r="59" spans="1:16" x14ac:dyDescent="0.25">
      <c r="A59" s="49"/>
      <c r="B59" s="49"/>
      <c r="C59" s="49"/>
      <c r="D59" s="132">
        <f t="shared" si="4"/>
        <v>0</v>
      </c>
      <c r="E59" s="121"/>
      <c r="F59" s="49"/>
      <c r="G59" s="49"/>
      <c r="H59" s="132">
        <f t="shared" si="5"/>
        <v>0</v>
      </c>
      <c r="J59" s="49"/>
      <c r="K59" s="49"/>
      <c r="L59" s="132">
        <f t="shared" si="6"/>
        <v>0</v>
      </c>
      <c r="N59" s="220">
        <f t="shared" si="7"/>
        <v>0</v>
      </c>
      <c r="O59" s="199" t="s">
        <v>19</v>
      </c>
      <c r="P59" s="219">
        <f>N59*HLOOKUP(O59,'Split Calendar'!$B$10:$O$13,3,0)</f>
        <v>0</v>
      </c>
    </row>
    <row r="60" spans="1:16" x14ac:dyDescent="0.25">
      <c r="A60" s="49"/>
      <c r="B60" s="49"/>
      <c r="C60" s="49"/>
      <c r="D60" s="132">
        <f t="shared" si="4"/>
        <v>0</v>
      </c>
      <c r="E60" s="121"/>
      <c r="F60" s="49"/>
      <c r="G60" s="49"/>
      <c r="H60" s="132">
        <f t="shared" si="5"/>
        <v>0</v>
      </c>
      <c r="J60" s="49"/>
      <c r="K60" s="49"/>
      <c r="L60" s="132">
        <f t="shared" si="6"/>
        <v>0</v>
      </c>
      <c r="N60" s="220">
        <f t="shared" si="7"/>
        <v>0</v>
      </c>
      <c r="O60" s="199" t="s">
        <v>19</v>
      </c>
      <c r="P60" s="219">
        <f>N60*HLOOKUP(O60,'Split Calendar'!$B$10:$O$13,3,0)</f>
        <v>0</v>
      </c>
    </row>
    <row r="61" spans="1:16" x14ac:dyDescent="0.25">
      <c r="A61" s="49"/>
      <c r="B61" s="49"/>
      <c r="C61" s="49"/>
      <c r="D61" s="132">
        <f t="shared" si="4"/>
        <v>0</v>
      </c>
      <c r="E61" s="121"/>
      <c r="F61" s="49"/>
      <c r="G61" s="49"/>
      <c r="H61" s="132">
        <f t="shared" si="5"/>
        <v>0</v>
      </c>
      <c r="J61" s="49"/>
      <c r="K61" s="49"/>
      <c r="L61" s="132">
        <f t="shared" si="6"/>
        <v>0</v>
      </c>
      <c r="N61" s="220">
        <f t="shared" si="7"/>
        <v>0</v>
      </c>
      <c r="O61" s="199" t="s">
        <v>19</v>
      </c>
      <c r="P61" s="219">
        <f>N61*HLOOKUP(O61,'Split Calendar'!$B$10:$O$13,3,0)</f>
        <v>0</v>
      </c>
    </row>
    <row r="62" spans="1:16" x14ac:dyDescent="0.25">
      <c r="A62" s="49"/>
      <c r="B62" s="49"/>
      <c r="C62" s="49"/>
      <c r="D62" s="132">
        <f t="shared" si="4"/>
        <v>0</v>
      </c>
      <c r="E62" s="121"/>
      <c r="F62" s="49"/>
      <c r="G62" s="49"/>
      <c r="H62" s="132">
        <f t="shared" si="5"/>
        <v>0</v>
      </c>
      <c r="J62" s="49"/>
      <c r="K62" s="49"/>
      <c r="L62" s="132">
        <f t="shared" si="6"/>
        <v>0</v>
      </c>
      <c r="N62" s="220">
        <f t="shared" si="7"/>
        <v>0</v>
      </c>
      <c r="O62" s="199" t="s">
        <v>19</v>
      </c>
      <c r="P62" s="219">
        <f>N62*HLOOKUP(O62,'Split Calendar'!$B$10:$O$13,3,0)</f>
        <v>0</v>
      </c>
    </row>
    <row r="63" spans="1:16" x14ac:dyDescent="0.25">
      <c r="A63" s="49"/>
      <c r="B63" s="49"/>
      <c r="C63" s="49"/>
      <c r="D63" s="132">
        <f t="shared" si="4"/>
        <v>0</v>
      </c>
      <c r="E63" s="121"/>
      <c r="F63" s="49"/>
      <c r="G63" s="49"/>
      <c r="H63" s="132">
        <f t="shared" si="5"/>
        <v>0</v>
      </c>
      <c r="J63" s="49"/>
      <c r="K63" s="49"/>
      <c r="L63" s="132">
        <f t="shared" si="6"/>
        <v>0</v>
      </c>
      <c r="N63" s="220">
        <f t="shared" si="7"/>
        <v>0</v>
      </c>
      <c r="O63" s="199" t="s">
        <v>19</v>
      </c>
      <c r="P63" s="219">
        <f>N63*HLOOKUP(O63,'Split Calendar'!$B$10:$O$13,3,0)</f>
        <v>0</v>
      </c>
    </row>
    <row r="64" spans="1:16" x14ac:dyDescent="0.25">
      <c r="A64" s="49"/>
      <c r="B64" s="49"/>
      <c r="C64" s="49"/>
      <c r="D64" s="132">
        <f t="shared" si="4"/>
        <v>0</v>
      </c>
      <c r="E64" s="121"/>
      <c r="F64" s="49"/>
      <c r="G64" s="49"/>
      <c r="H64" s="132">
        <f t="shared" si="5"/>
        <v>0</v>
      </c>
      <c r="J64" s="49"/>
      <c r="K64" s="49"/>
      <c r="L64" s="132">
        <f t="shared" si="6"/>
        <v>0</v>
      </c>
      <c r="N64" s="220">
        <f t="shared" si="7"/>
        <v>0</v>
      </c>
      <c r="O64" s="199" t="s">
        <v>19</v>
      </c>
      <c r="P64" s="219">
        <f>N64*HLOOKUP(O64,'Split Calendar'!$B$10:$O$13,3,0)</f>
        <v>0</v>
      </c>
    </row>
    <row r="65" spans="1:16" x14ac:dyDescent="0.25">
      <c r="A65" s="49"/>
      <c r="B65" s="49"/>
      <c r="C65" s="49"/>
      <c r="D65" s="132">
        <f t="shared" si="4"/>
        <v>0</v>
      </c>
      <c r="E65" s="121"/>
      <c r="F65" s="49"/>
      <c r="G65" s="49"/>
      <c r="H65" s="132">
        <f t="shared" si="5"/>
        <v>0</v>
      </c>
      <c r="J65" s="49"/>
      <c r="K65" s="49"/>
      <c r="L65" s="132">
        <f t="shared" si="6"/>
        <v>0</v>
      </c>
      <c r="N65" s="220">
        <f t="shared" si="7"/>
        <v>0</v>
      </c>
      <c r="O65" s="199" t="s">
        <v>19</v>
      </c>
      <c r="P65" s="219">
        <f>N65*HLOOKUP(O65,'Split Calendar'!$B$10:$O$13,3,0)</f>
        <v>0</v>
      </c>
    </row>
    <row r="66" spans="1:16" x14ac:dyDescent="0.25">
      <c r="A66" s="49"/>
      <c r="B66" s="49"/>
      <c r="C66" s="49"/>
      <c r="D66" s="132">
        <f t="shared" si="4"/>
        <v>0</v>
      </c>
      <c r="E66" s="121"/>
      <c r="F66" s="49"/>
      <c r="G66" s="49"/>
      <c r="H66" s="132">
        <f t="shared" si="5"/>
        <v>0</v>
      </c>
      <c r="J66" s="49"/>
      <c r="K66" s="49"/>
      <c r="L66" s="132">
        <f t="shared" si="6"/>
        <v>0</v>
      </c>
      <c r="N66" s="220">
        <f t="shared" si="7"/>
        <v>0</v>
      </c>
      <c r="O66" s="199" t="s">
        <v>19</v>
      </c>
      <c r="P66" s="219">
        <f>N66*HLOOKUP(O66,'Split Calendar'!$B$10:$O$13,3,0)</f>
        <v>0</v>
      </c>
    </row>
    <row r="67" spans="1:16" x14ac:dyDescent="0.25">
      <c r="A67" s="49"/>
      <c r="B67" s="49"/>
      <c r="C67" s="49"/>
      <c r="D67" s="132">
        <f t="shared" si="4"/>
        <v>0</v>
      </c>
      <c r="E67" s="121"/>
      <c r="F67" s="49"/>
      <c r="G67" s="49"/>
      <c r="H67" s="132">
        <f t="shared" si="5"/>
        <v>0</v>
      </c>
      <c r="J67" s="49"/>
      <c r="K67" s="49"/>
      <c r="L67" s="132">
        <f t="shared" si="6"/>
        <v>0</v>
      </c>
      <c r="N67" s="220">
        <f t="shared" si="7"/>
        <v>0</v>
      </c>
      <c r="O67" s="199" t="s">
        <v>19</v>
      </c>
      <c r="P67" s="219">
        <f>N67*HLOOKUP(O67,'Split Calendar'!$B$10:$O$13,3,0)</f>
        <v>0</v>
      </c>
    </row>
    <row r="68" spans="1:16" x14ac:dyDescent="0.25">
      <c r="A68" s="49"/>
      <c r="B68" s="49"/>
      <c r="C68" s="49"/>
      <c r="D68" s="132">
        <f t="shared" si="4"/>
        <v>0</v>
      </c>
      <c r="E68" s="121"/>
      <c r="F68" s="49"/>
      <c r="G68" s="49"/>
      <c r="H68" s="132">
        <f t="shared" si="5"/>
        <v>0</v>
      </c>
      <c r="J68" s="49"/>
      <c r="K68" s="49"/>
      <c r="L68" s="132">
        <f t="shared" si="6"/>
        <v>0</v>
      </c>
      <c r="N68" s="220">
        <f t="shared" si="7"/>
        <v>0</v>
      </c>
      <c r="O68" s="199" t="s">
        <v>19</v>
      </c>
      <c r="P68" s="219">
        <f>N68*HLOOKUP(O68,'Split Calendar'!$B$10:$O$13,3,0)</f>
        <v>0</v>
      </c>
    </row>
    <row r="69" spans="1:16" x14ac:dyDescent="0.25">
      <c r="A69" s="49"/>
      <c r="B69" s="49"/>
      <c r="C69" s="49"/>
      <c r="D69" s="132">
        <f t="shared" si="4"/>
        <v>0</v>
      </c>
      <c r="E69" s="121"/>
      <c r="F69" s="49"/>
      <c r="G69" s="49"/>
      <c r="H69" s="132">
        <f t="shared" si="5"/>
        <v>0</v>
      </c>
      <c r="J69" s="49"/>
      <c r="K69" s="49"/>
      <c r="L69" s="132">
        <f t="shared" si="6"/>
        <v>0</v>
      </c>
      <c r="N69" s="220">
        <f t="shared" si="7"/>
        <v>0</v>
      </c>
      <c r="O69" s="199" t="s">
        <v>19</v>
      </c>
      <c r="P69" s="219">
        <f>N69*HLOOKUP(O69,'Split Calendar'!$B$10:$O$13,3,0)</f>
        <v>0</v>
      </c>
    </row>
    <row r="70" spans="1:16" x14ac:dyDescent="0.25">
      <c r="A70" s="49"/>
      <c r="B70" s="49"/>
      <c r="C70" s="49"/>
      <c r="D70" s="132">
        <f t="shared" si="4"/>
        <v>0</v>
      </c>
      <c r="E70" s="121"/>
      <c r="F70" s="49"/>
      <c r="G70" s="49"/>
      <c r="H70" s="132">
        <f t="shared" si="5"/>
        <v>0</v>
      </c>
      <c r="J70" s="49"/>
      <c r="K70" s="49"/>
      <c r="L70" s="132">
        <f t="shared" si="6"/>
        <v>0</v>
      </c>
      <c r="N70" s="220">
        <f t="shared" si="7"/>
        <v>0</v>
      </c>
      <c r="O70" s="199" t="s">
        <v>19</v>
      </c>
      <c r="P70" s="219">
        <f>N70*HLOOKUP(O70,'Split Calendar'!$B$10:$O$13,3,0)</f>
        <v>0</v>
      </c>
    </row>
    <row r="71" spans="1:16" x14ac:dyDescent="0.25">
      <c r="A71" s="49"/>
      <c r="B71" s="49"/>
      <c r="C71" s="49"/>
      <c r="D71" s="132">
        <f t="shared" si="4"/>
        <v>0</v>
      </c>
      <c r="E71" s="121"/>
      <c r="F71" s="49"/>
      <c r="G71" s="49"/>
      <c r="H71" s="132">
        <f t="shared" si="5"/>
        <v>0</v>
      </c>
      <c r="J71" s="49"/>
      <c r="K71" s="49"/>
      <c r="L71" s="132">
        <f t="shared" si="6"/>
        <v>0</v>
      </c>
      <c r="N71" s="220">
        <f t="shared" si="7"/>
        <v>0</v>
      </c>
      <c r="O71" s="199" t="s">
        <v>19</v>
      </c>
      <c r="P71" s="219">
        <f>N71*HLOOKUP(O71,'Split Calendar'!$B$10:$O$13,3,0)</f>
        <v>0</v>
      </c>
    </row>
    <row r="72" spans="1:16" x14ac:dyDescent="0.25">
      <c r="A72" s="49"/>
      <c r="B72" s="49"/>
      <c r="C72" s="49"/>
      <c r="D72" s="132">
        <f t="shared" si="4"/>
        <v>0</v>
      </c>
      <c r="E72" s="121"/>
      <c r="F72" s="49"/>
      <c r="G72" s="49"/>
      <c r="H72" s="132">
        <f t="shared" si="5"/>
        <v>0</v>
      </c>
      <c r="J72" s="49"/>
      <c r="K72" s="49"/>
      <c r="L72" s="132">
        <f t="shared" si="6"/>
        <v>0</v>
      </c>
      <c r="N72" s="220">
        <f t="shared" si="7"/>
        <v>0</v>
      </c>
      <c r="O72" s="199" t="s">
        <v>19</v>
      </c>
      <c r="P72" s="219">
        <f>N72*HLOOKUP(O72,'Split Calendar'!$B$10:$O$13,3,0)</f>
        <v>0</v>
      </c>
    </row>
    <row r="73" spans="1:16" x14ac:dyDescent="0.25">
      <c r="A73" s="49"/>
      <c r="B73" s="49"/>
      <c r="C73" s="49"/>
      <c r="D73" s="132">
        <f t="shared" si="4"/>
        <v>0</v>
      </c>
      <c r="E73" s="121"/>
      <c r="F73" s="49"/>
      <c r="G73" s="49"/>
      <c r="H73" s="132">
        <f t="shared" si="5"/>
        <v>0</v>
      </c>
      <c r="J73" s="49"/>
      <c r="K73" s="49"/>
      <c r="L73" s="132">
        <f t="shared" si="6"/>
        <v>0</v>
      </c>
      <c r="N73" s="220">
        <f t="shared" si="7"/>
        <v>0</v>
      </c>
      <c r="O73" s="199" t="s">
        <v>19</v>
      </c>
      <c r="P73" s="219">
        <f>N73*HLOOKUP(O73,'Split Calendar'!$B$10:$O$13,3,0)</f>
        <v>0</v>
      </c>
    </row>
    <row r="74" spans="1:16" x14ac:dyDescent="0.25">
      <c r="A74" s="49"/>
      <c r="B74" s="49"/>
      <c r="C74" s="49"/>
      <c r="D74" s="132">
        <f t="shared" si="4"/>
        <v>0</v>
      </c>
      <c r="E74" s="121"/>
      <c r="F74" s="49"/>
      <c r="G74" s="49"/>
      <c r="H74" s="132">
        <f t="shared" si="5"/>
        <v>0</v>
      </c>
      <c r="J74" s="49"/>
      <c r="K74" s="49"/>
      <c r="L74" s="132">
        <f t="shared" si="6"/>
        <v>0</v>
      </c>
      <c r="N74" s="220">
        <f t="shared" si="7"/>
        <v>0</v>
      </c>
      <c r="O74" s="199" t="s">
        <v>19</v>
      </c>
      <c r="P74" s="219">
        <f>N74*HLOOKUP(O74,'Split Calendar'!$B$10:$O$13,3,0)</f>
        <v>0</v>
      </c>
    </row>
    <row r="75" spans="1:16" x14ac:dyDescent="0.25">
      <c r="A75" s="49"/>
      <c r="B75" s="49"/>
      <c r="C75" s="49"/>
      <c r="D75" s="132">
        <f t="shared" si="4"/>
        <v>0</v>
      </c>
      <c r="E75" s="121"/>
      <c r="F75" s="49"/>
      <c r="G75" s="49"/>
      <c r="H75" s="132">
        <f t="shared" si="5"/>
        <v>0</v>
      </c>
      <c r="J75" s="49"/>
      <c r="K75" s="49"/>
      <c r="L75" s="132">
        <f t="shared" si="6"/>
        <v>0</v>
      </c>
      <c r="N75" s="220">
        <f t="shared" si="7"/>
        <v>0</v>
      </c>
      <c r="O75" s="199" t="s">
        <v>19</v>
      </c>
      <c r="P75" s="219">
        <f>N75*HLOOKUP(O75,'Split Calendar'!$B$10:$O$13,3,0)</f>
        <v>0</v>
      </c>
    </row>
    <row r="76" spans="1:16" x14ac:dyDescent="0.25">
      <c r="A76" s="49"/>
      <c r="B76" s="49"/>
      <c r="C76" s="49"/>
      <c r="D76" s="132">
        <f t="shared" si="4"/>
        <v>0</v>
      </c>
      <c r="E76" s="121"/>
      <c r="F76" s="49"/>
      <c r="G76" s="49"/>
      <c r="H76" s="132">
        <f t="shared" si="5"/>
        <v>0</v>
      </c>
      <c r="J76" s="49"/>
      <c r="K76" s="49"/>
      <c r="L76" s="132">
        <f t="shared" si="6"/>
        <v>0</v>
      </c>
      <c r="N76" s="220">
        <f t="shared" si="7"/>
        <v>0</v>
      </c>
      <c r="O76" s="199" t="s">
        <v>19</v>
      </c>
      <c r="P76" s="219">
        <f>N76*HLOOKUP(O76,'Split Calendar'!$B$10:$O$13,3,0)</f>
        <v>0</v>
      </c>
    </row>
    <row r="77" spans="1:16" x14ac:dyDescent="0.25">
      <c r="A77" s="49"/>
      <c r="B77" s="49"/>
      <c r="C77" s="49"/>
      <c r="D77" s="132">
        <f t="shared" si="4"/>
        <v>0</v>
      </c>
      <c r="E77" s="121"/>
      <c r="F77" s="49"/>
      <c r="G77" s="49"/>
      <c r="H77" s="132">
        <f t="shared" si="5"/>
        <v>0</v>
      </c>
      <c r="J77" s="49"/>
      <c r="K77" s="49"/>
      <c r="L77" s="132">
        <f t="shared" si="6"/>
        <v>0</v>
      </c>
      <c r="N77" s="220">
        <f t="shared" si="7"/>
        <v>0</v>
      </c>
      <c r="O77" s="199" t="s">
        <v>19</v>
      </c>
      <c r="P77" s="219">
        <f>N77*HLOOKUP(O77,'Split Calendar'!$B$10:$O$13,3,0)</f>
        <v>0</v>
      </c>
    </row>
    <row r="78" spans="1:16" x14ac:dyDescent="0.25">
      <c r="A78" s="49"/>
      <c r="B78" s="49"/>
      <c r="C78" s="49"/>
      <c r="D78" s="132">
        <f t="shared" si="4"/>
        <v>0</v>
      </c>
      <c r="E78" s="121"/>
      <c r="F78" s="49"/>
      <c r="G78" s="49"/>
      <c r="H78" s="132">
        <f t="shared" si="5"/>
        <v>0</v>
      </c>
      <c r="J78" s="49"/>
      <c r="K78" s="49"/>
      <c r="L78" s="132">
        <f t="shared" si="6"/>
        <v>0</v>
      </c>
      <c r="N78" s="220">
        <f t="shared" si="7"/>
        <v>0</v>
      </c>
      <c r="O78" s="199" t="s">
        <v>19</v>
      </c>
      <c r="P78" s="219">
        <f>N78*HLOOKUP(O78,'Split Calendar'!$B$10:$O$13,3,0)</f>
        <v>0</v>
      </c>
    </row>
    <row r="79" spans="1:16" x14ac:dyDescent="0.25">
      <c r="A79" s="49"/>
      <c r="B79" s="49"/>
      <c r="C79" s="49"/>
      <c r="D79" s="132">
        <f t="shared" si="4"/>
        <v>0</v>
      </c>
      <c r="E79" s="121"/>
      <c r="F79" s="49"/>
      <c r="G79" s="49"/>
      <c r="H79" s="132">
        <f t="shared" si="5"/>
        <v>0</v>
      </c>
      <c r="J79" s="49"/>
      <c r="K79" s="49"/>
      <c r="L79" s="132">
        <f t="shared" si="6"/>
        <v>0</v>
      </c>
      <c r="N79" s="220">
        <f t="shared" si="7"/>
        <v>0</v>
      </c>
      <c r="O79" s="199" t="s">
        <v>19</v>
      </c>
      <c r="P79" s="219">
        <f>N79*HLOOKUP(O79,'Split Calendar'!$B$10:$O$13,3,0)</f>
        <v>0</v>
      </c>
    </row>
    <row r="80" spans="1:16" x14ac:dyDescent="0.25">
      <c r="A80" s="49"/>
      <c r="B80" s="49"/>
      <c r="C80" s="49"/>
      <c r="D80" s="132">
        <f t="shared" si="4"/>
        <v>0</v>
      </c>
      <c r="E80" s="121"/>
      <c r="F80" s="49"/>
      <c r="G80" s="49"/>
      <c r="H80" s="132">
        <f t="shared" si="5"/>
        <v>0</v>
      </c>
      <c r="J80" s="49"/>
      <c r="K80" s="49"/>
      <c r="L80" s="132">
        <f t="shared" si="6"/>
        <v>0</v>
      </c>
      <c r="N80" s="220">
        <f t="shared" si="7"/>
        <v>0</v>
      </c>
      <c r="O80" s="199" t="s">
        <v>19</v>
      </c>
      <c r="P80" s="219">
        <f>N80*HLOOKUP(O80,'Split Calendar'!$B$10:$O$13,3,0)</f>
        <v>0</v>
      </c>
    </row>
    <row r="81" spans="1:16" x14ac:dyDescent="0.25">
      <c r="A81" s="49"/>
      <c r="B81" s="49"/>
      <c r="C81" s="49"/>
      <c r="D81" s="132">
        <f t="shared" si="4"/>
        <v>0</v>
      </c>
      <c r="E81" s="121"/>
      <c r="F81" s="49"/>
      <c r="G81" s="49"/>
      <c r="H81" s="132">
        <f t="shared" si="5"/>
        <v>0</v>
      </c>
      <c r="J81" s="49"/>
      <c r="K81" s="49"/>
      <c r="L81" s="132">
        <f t="shared" si="6"/>
        <v>0</v>
      </c>
      <c r="N81" s="220">
        <f t="shared" si="7"/>
        <v>0</v>
      </c>
      <c r="O81" s="199" t="s">
        <v>19</v>
      </c>
      <c r="P81" s="219">
        <f>N81*HLOOKUP(O81,'Split Calendar'!$B$10:$O$13,3,0)</f>
        <v>0</v>
      </c>
    </row>
    <row r="82" spans="1:16" x14ac:dyDescent="0.25">
      <c r="A82" s="49"/>
      <c r="B82" s="49"/>
      <c r="C82" s="49"/>
      <c r="D82" s="132">
        <f t="shared" si="4"/>
        <v>0</v>
      </c>
      <c r="E82" s="121"/>
      <c r="F82" s="49"/>
      <c r="G82" s="49"/>
      <c r="H82" s="132">
        <f t="shared" si="5"/>
        <v>0</v>
      </c>
      <c r="J82" s="49"/>
      <c r="K82" s="49"/>
      <c r="L82" s="132">
        <f t="shared" si="6"/>
        <v>0</v>
      </c>
      <c r="N82" s="220">
        <f t="shared" si="7"/>
        <v>0</v>
      </c>
      <c r="O82" s="199" t="s">
        <v>19</v>
      </c>
      <c r="P82" s="219">
        <f>N82*HLOOKUP(O82,'Split Calendar'!$B$10:$O$13,3,0)</f>
        <v>0</v>
      </c>
    </row>
    <row r="83" spans="1:16" x14ac:dyDescent="0.25">
      <c r="A83" s="49"/>
      <c r="B83" s="49"/>
      <c r="C83" s="49"/>
      <c r="D83" s="132">
        <f t="shared" si="4"/>
        <v>0</v>
      </c>
      <c r="E83" s="121"/>
      <c r="F83" s="49"/>
      <c r="G83" s="49"/>
      <c r="H83" s="132">
        <f t="shared" si="5"/>
        <v>0</v>
      </c>
      <c r="J83" s="49"/>
      <c r="K83" s="49"/>
      <c r="L83" s="132">
        <f t="shared" si="6"/>
        <v>0</v>
      </c>
      <c r="N83" s="220">
        <f t="shared" si="7"/>
        <v>0</v>
      </c>
      <c r="O83" s="199" t="s">
        <v>19</v>
      </c>
      <c r="P83" s="219">
        <f>N83*HLOOKUP(O83,'Split Calendar'!$B$10:$O$13,3,0)</f>
        <v>0</v>
      </c>
    </row>
    <row r="84" spans="1:16" x14ac:dyDescent="0.25">
      <c r="A84" s="49"/>
      <c r="B84" s="49"/>
      <c r="C84" s="49"/>
      <c r="D84" s="132">
        <f t="shared" si="4"/>
        <v>0</v>
      </c>
      <c r="E84" s="121"/>
      <c r="F84" s="49"/>
      <c r="G84" s="49"/>
      <c r="H84" s="132">
        <f t="shared" si="5"/>
        <v>0</v>
      </c>
      <c r="J84" s="49"/>
      <c r="K84" s="49"/>
      <c r="L84" s="132">
        <f t="shared" si="6"/>
        <v>0</v>
      </c>
      <c r="N84" s="220">
        <f t="shared" si="7"/>
        <v>0</v>
      </c>
      <c r="O84" s="199" t="s">
        <v>19</v>
      </c>
      <c r="P84" s="219">
        <f>N84*HLOOKUP(O84,'Split Calendar'!$B$10:$O$13,3,0)</f>
        <v>0</v>
      </c>
    </row>
    <row r="85" spans="1:16" x14ac:dyDescent="0.25">
      <c r="A85" s="49"/>
      <c r="B85" s="49"/>
      <c r="C85" s="49"/>
      <c r="D85" s="132">
        <f t="shared" si="4"/>
        <v>0</v>
      </c>
      <c r="E85" s="121"/>
      <c r="F85" s="49"/>
      <c r="G85" s="49"/>
      <c r="H85" s="132">
        <f t="shared" si="5"/>
        <v>0</v>
      </c>
      <c r="J85" s="49"/>
      <c r="K85" s="49"/>
      <c r="L85" s="132">
        <f t="shared" si="6"/>
        <v>0</v>
      </c>
      <c r="N85" s="220">
        <f t="shared" si="7"/>
        <v>0</v>
      </c>
      <c r="O85" s="199" t="s">
        <v>19</v>
      </c>
      <c r="P85" s="219">
        <f>N85*HLOOKUP(O85,'Split Calendar'!$B$10:$O$13,3,0)</f>
        <v>0</v>
      </c>
    </row>
    <row r="86" spans="1:16" x14ac:dyDescent="0.25">
      <c r="A86" s="49"/>
      <c r="B86" s="49"/>
      <c r="C86" s="49"/>
      <c r="D86" s="132">
        <f t="shared" si="4"/>
        <v>0</v>
      </c>
      <c r="E86" s="121"/>
      <c r="F86" s="49"/>
      <c r="G86" s="49"/>
      <c r="H86" s="132">
        <f t="shared" si="5"/>
        <v>0</v>
      </c>
      <c r="J86" s="49"/>
      <c r="K86" s="49"/>
      <c r="L86" s="132">
        <f t="shared" si="6"/>
        <v>0</v>
      </c>
      <c r="N86" s="220">
        <f t="shared" si="7"/>
        <v>0</v>
      </c>
      <c r="O86" s="199" t="s">
        <v>19</v>
      </c>
      <c r="P86" s="219">
        <f>N86*HLOOKUP(O86,'Split Calendar'!$B$10:$O$13,3,0)</f>
        <v>0</v>
      </c>
    </row>
    <row r="87" spans="1:16" x14ac:dyDescent="0.25">
      <c r="A87" s="49"/>
      <c r="B87" s="49"/>
      <c r="C87" s="49"/>
      <c r="D87" s="132">
        <f t="shared" si="4"/>
        <v>0</v>
      </c>
      <c r="E87" s="121"/>
      <c r="F87" s="49"/>
      <c r="G87" s="49"/>
      <c r="H87" s="132">
        <f t="shared" si="5"/>
        <v>0</v>
      </c>
      <c r="J87" s="49"/>
      <c r="K87" s="49"/>
      <c r="L87" s="132">
        <f t="shared" si="6"/>
        <v>0</v>
      </c>
      <c r="N87" s="220">
        <f t="shared" si="7"/>
        <v>0</v>
      </c>
      <c r="O87" s="199" t="s">
        <v>19</v>
      </c>
      <c r="P87" s="219">
        <f>N87*HLOOKUP(O87,'Split Calendar'!$B$10:$O$13,3,0)</f>
        <v>0</v>
      </c>
    </row>
    <row r="88" spans="1:16" x14ac:dyDescent="0.25">
      <c r="A88" s="49"/>
      <c r="B88" s="49"/>
      <c r="C88" s="49"/>
      <c r="D88" s="132">
        <f t="shared" si="4"/>
        <v>0</v>
      </c>
      <c r="E88" s="121"/>
      <c r="F88" s="49"/>
      <c r="G88" s="49"/>
      <c r="H88" s="132">
        <f t="shared" si="5"/>
        <v>0</v>
      </c>
      <c r="J88" s="49"/>
      <c r="K88" s="49"/>
      <c r="L88" s="132">
        <f t="shared" si="6"/>
        <v>0</v>
      </c>
      <c r="N88" s="220">
        <f t="shared" si="7"/>
        <v>0</v>
      </c>
      <c r="O88" s="199" t="s">
        <v>19</v>
      </c>
      <c r="P88" s="219">
        <f>N88*HLOOKUP(O88,'Split Calendar'!$B$10:$O$13,3,0)</f>
        <v>0</v>
      </c>
    </row>
    <row r="89" spans="1:16" x14ac:dyDescent="0.25">
      <c r="A89" s="49"/>
      <c r="B89" s="49"/>
      <c r="C89" s="49"/>
      <c r="D89" s="132">
        <f t="shared" si="4"/>
        <v>0</v>
      </c>
      <c r="E89" s="121"/>
      <c r="F89" s="49"/>
      <c r="G89" s="49"/>
      <c r="H89" s="132">
        <f t="shared" si="5"/>
        <v>0</v>
      </c>
      <c r="J89" s="49"/>
      <c r="K89" s="49"/>
      <c r="L89" s="132">
        <f t="shared" si="6"/>
        <v>0</v>
      </c>
      <c r="N89" s="220">
        <f t="shared" si="7"/>
        <v>0</v>
      </c>
      <c r="O89" s="199" t="s">
        <v>19</v>
      </c>
      <c r="P89" s="219">
        <f>N89*HLOOKUP(O89,'Split Calendar'!$B$10:$O$13,3,0)</f>
        <v>0</v>
      </c>
    </row>
    <row r="90" spans="1:16" x14ac:dyDescent="0.25">
      <c r="A90" s="49"/>
      <c r="B90" s="49"/>
      <c r="C90" s="49"/>
      <c r="D90" s="132">
        <f t="shared" si="4"/>
        <v>0</v>
      </c>
      <c r="E90" s="121"/>
      <c r="F90" s="49"/>
      <c r="G90" s="49"/>
      <c r="H90" s="132">
        <f t="shared" si="5"/>
        <v>0</v>
      </c>
      <c r="J90" s="49"/>
      <c r="K90" s="49"/>
      <c r="L90" s="132">
        <f t="shared" si="6"/>
        <v>0</v>
      </c>
      <c r="N90" s="220">
        <f t="shared" si="7"/>
        <v>0</v>
      </c>
      <c r="O90" s="199" t="s">
        <v>19</v>
      </c>
      <c r="P90" s="219">
        <f>N90*HLOOKUP(O90,'Split Calendar'!$B$10:$O$13,3,0)</f>
        <v>0</v>
      </c>
    </row>
    <row r="91" spans="1:16" x14ac:dyDescent="0.25">
      <c r="A91" s="49"/>
      <c r="B91" s="49"/>
      <c r="C91" s="49"/>
      <c r="D91" s="132">
        <f t="shared" si="4"/>
        <v>0</v>
      </c>
      <c r="E91" s="121"/>
      <c r="F91" s="49"/>
      <c r="G91" s="49"/>
      <c r="H91" s="132">
        <f t="shared" si="5"/>
        <v>0</v>
      </c>
      <c r="J91" s="49"/>
      <c r="K91" s="49"/>
      <c r="L91" s="132">
        <f t="shared" si="6"/>
        <v>0</v>
      </c>
      <c r="N91" s="220">
        <f t="shared" si="7"/>
        <v>0</v>
      </c>
      <c r="O91" s="199" t="s">
        <v>19</v>
      </c>
      <c r="P91" s="219">
        <f>N91*HLOOKUP(O91,'Split Calendar'!$B$10:$O$13,3,0)</f>
        <v>0</v>
      </c>
    </row>
    <row r="92" spans="1:16" x14ac:dyDescent="0.25">
      <c r="A92" s="49"/>
      <c r="B92" s="49"/>
      <c r="C92" s="49"/>
      <c r="D92" s="132">
        <f t="shared" si="4"/>
        <v>0</v>
      </c>
      <c r="E92" s="121"/>
      <c r="F92" s="49"/>
      <c r="G92" s="49"/>
      <c r="H92" s="132">
        <f t="shared" si="5"/>
        <v>0</v>
      </c>
      <c r="J92" s="49"/>
      <c r="K92" s="49"/>
      <c r="L92" s="132">
        <f t="shared" si="6"/>
        <v>0</v>
      </c>
      <c r="N92" s="220">
        <f t="shared" si="7"/>
        <v>0</v>
      </c>
      <c r="O92" s="199" t="s">
        <v>19</v>
      </c>
      <c r="P92" s="219">
        <f>N92*HLOOKUP(O92,'Split Calendar'!$B$10:$O$13,3,0)</f>
        <v>0</v>
      </c>
    </row>
    <row r="93" spans="1:16" x14ac:dyDescent="0.25">
      <c r="A93" s="49"/>
      <c r="B93" s="49"/>
      <c r="C93" s="49"/>
      <c r="D93" s="132">
        <f t="shared" si="4"/>
        <v>0</v>
      </c>
      <c r="E93" s="121"/>
      <c r="F93" s="49"/>
      <c r="G93" s="49"/>
      <c r="H93" s="132">
        <f t="shared" si="5"/>
        <v>0</v>
      </c>
      <c r="J93" s="49"/>
      <c r="K93" s="49"/>
      <c r="L93" s="132">
        <f t="shared" si="6"/>
        <v>0</v>
      </c>
      <c r="N93" s="220">
        <f t="shared" si="7"/>
        <v>0</v>
      </c>
      <c r="O93" s="199" t="s">
        <v>19</v>
      </c>
      <c r="P93" s="219">
        <f>N93*HLOOKUP(O93,'Split Calendar'!$B$10:$O$13,3,0)</f>
        <v>0</v>
      </c>
    </row>
    <row r="94" spans="1:16" x14ac:dyDescent="0.25">
      <c r="A94" s="49"/>
      <c r="B94" s="49"/>
      <c r="C94" s="49"/>
      <c r="D94" s="132">
        <f t="shared" si="4"/>
        <v>0</v>
      </c>
      <c r="E94" s="121"/>
      <c r="F94" s="49"/>
      <c r="G94" s="49"/>
      <c r="H94" s="132">
        <f t="shared" si="5"/>
        <v>0</v>
      </c>
      <c r="J94" s="49"/>
      <c r="K94" s="49"/>
      <c r="L94" s="132">
        <f t="shared" si="6"/>
        <v>0</v>
      </c>
      <c r="N94" s="220">
        <f t="shared" si="7"/>
        <v>0</v>
      </c>
      <c r="O94" s="199" t="s">
        <v>19</v>
      </c>
      <c r="P94" s="219">
        <f>N94*HLOOKUP(O94,'Split Calendar'!$B$10:$O$13,3,0)</f>
        <v>0</v>
      </c>
    </row>
    <row r="95" spans="1:16" x14ac:dyDescent="0.25">
      <c r="A95" s="49"/>
      <c r="B95" s="49"/>
      <c r="C95" s="49"/>
      <c r="D95" s="132">
        <f t="shared" si="4"/>
        <v>0</v>
      </c>
      <c r="E95" s="121"/>
      <c r="F95" s="49"/>
      <c r="G95" s="49"/>
      <c r="H95" s="132">
        <f t="shared" si="5"/>
        <v>0</v>
      </c>
      <c r="J95" s="49"/>
      <c r="K95" s="49"/>
      <c r="L95" s="132">
        <f t="shared" si="6"/>
        <v>0</v>
      </c>
      <c r="N95" s="220">
        <f t="shared" si="7"/>
        <v>0</v>
      </c>
      <c r="O95" s="199" t="s">
        <v>19</v>
      </c>
      <c r="P95" s="219">
        <f>N95*HLOOKUP(O95,'Split Calendar'!$B$10:$O$13,3,0)</f>
        <v>0</v>
      </c>
    </row>
    <row r="96" spans="1:16" x14ac:dyDescent="0.25">
      <c r="A96" s="49"/>
      <c r="B96" s="49"/>
      <c r="C96" s="49"/>
      <c r="D96" s="132">
        <f t="shared" si="4"/>
        <v>0</v>
      </c>
      <c r="E96" s="121"/>
      <c r="F96" s="49"/>
      <c r="G96" s="49"/>
      <c r="H96" s="132">
        <f t="shared" si="5"/>
        <v>0</v>
      </c>
      <c r="J96" s="49"/>
      <c r="K96" s="49"/>
      <c r="L96" s="132">
        <f t="shared" si="6"/>
        <v>0</v>
      </c>
      <c r="N96" s="220">
        <f t="shared" si="7"/>
        <v>0</v>
      </c>
      <c r="O96" s="199" t="s">
        <v>19</v>
      </c>
      <c r="P96" s="219">
        <f>N96*HLOOKUP(O96,'Split Calendar'!$B$10:$O$13,3,0)</f>
        <v>0</v>
      </c>
    </row>
    <row r="97" spans="1:16" x14ac:dyDescent="0.25">
      <c r="A97" s="49"/>
      <c r="B97" s="49"/>
      <c r="C97" s="49"/>
      <c r="D97" s="132">
        <f t="shared" si="4"/>
        <v>0</v>
      </c>
      <c r="E97" s="121"/>
      <c r="F97" s="49"/>
      <c r="G97" s="49"/>
      <c r="H97" s="132">
        <f t="shared" si="5"/>
        <v>0</v>
      </c>
      <c r="J97" s="49"/>
      <c r="K97" s="49"/>
      <c r="L97" s="132">
        <f t="shared" si="6"/>
        <v>0</v>
      </c>
      <c r="N97" s="220">
        <f t="shared" si="7"/>
        <v>0</v>
      </c>
      <c r="O97" s="199" t="s">
        <v>19</v>
      </c>
      <c r="P97" s="219">
        <f>N97*HLOOKUP(O97,'Split Calendar'!$B$10:$O$13,3,0)</f>
        <v>0</v>
      </c>
    </row>
    <row r="98" spans="1:16" x14ac:dyDescent="0.25">
      <c r="A98" s="49"/>
      <c r="B98" s="49"/>
      <c r="C98" s="49"/>
      <c r="D98" s="132">
        <f t="shared" si="4"/>
        <v>0</v>
      </c>
      <c r="E98" s="121"/>
      <c r="F98" s="49"/>
      <c r="G98" s="49"/>
      <c r="H98" s="132">
        <f t="shared" si="5"/>
        <v>0</v>
      </c>
      <c r="J98" s="49"/>
      <c r="K98" s="49"/>
      <c r="L98" s="132">
        <f t="shared" si="6"/>
        <v>0</v>
      </c>
      <c r="N98" s="220">
        <f t="shared" si="7"/>
        <v>0</v>
      </c>
      <c r="O98" s="199" t="s">
        <v>19</v>
      </c>
      <c r="P98" s="219">
        <f>N98*HLOOKUP(O98,'Split Calendar'!$B$10:$O$13,3,0)</f>
        <v>0</v>
      </c>
    </row>
    <row r="99" spans="1:16" x14ac:dyDescent="0.25">
      <c r="A99" s="49"/>
      <c r="B99" s="49"/>
      <c r="C99" s="49"/>
      <c r="D99" s="132">
        <f t="shared" si="4"/>
        <v>0</v>
      </c>
      <c r="E99" s="121"/>
      <c r="F99" s="49"/>
      <c r="G99" s="49"/>
      <c r="H99" s="132">
        <f t="shared" si="5"/>
        <v>0</v>
      </c>
      <c r="J99" s="49"/>
      <c r="K99" s="49"/>
      <c r="L99" s="132">
        <f t="shared" si="6"/>
        <v>0</v>
      </c>
      <c r="N99" s="220">
        <f t="shared" si="7"/>
        <v>0</v>
      </c>
      <c r="O99" s="199" t="s">
        <v>19</v>
      </c>
      <c r="P99" s="219">
        <f>N99*HLOOKUP(O99,'Split Calendar'!$B$10:$O$13,3,0)</f>
        <v>0</v>
      </c>
    </row>
    <row r="100" spans="1:16" x14ac:dyDescent="0.25">
      <c r="A100" s="49"/>
      <c r="B100" s="49"/>
      <c r="C100" s="49"/>
      <c r="D100" s="132">
        <f t="shared" si="4"/>
        <v>0</v>
      </c>
      <c r="E100" s="121"/>
      <c r="F100" s="49"/>
      <c r="G100" s="49"/>
      <c r="H100" s="132">
        <f t="shared" si="5"/>
        <v>0</v>
      </c>
      <c r="J100" s="49"/>
      <c r="K100" s="49"/>
      <c r="L100" s="132">
        <f t="shared" si="6"/>
        <v>0</v>
      </c>
      <c r="N100" s="220">
        <f t="shared" si="7"/>
        <v>0</v>
      </c>
      <c r="O100" s="199" t="s">
        <v>19</v>
      </c>
      <c r="P100" s="219">
        <f>N100*HLOOKUP(O100,'Split Calendar'!$B$10:$O$13,3,0)</f>
        <v>0</v>
      </c>
    </row>
  </sheetData>
  <autoFilter ref="A11:P11" xr:uid="{00000000-0001-0000-0200-000000000000}"/>
  <mergeCells count="8">
    <mergeCell ref="O10:O11"/>
    <mergeCell ref="P10:P11"/>
    <mergeCell ref="D1:H1"/>
    <mergeCell ref="N10:N11"/>
    <mergeCell ref="B10:D10"/>
    <mergeCell ref="J10:L10"/>
    <mergeCell ref="F10:H10"/>
    <mergeCell ref="A5:L8"/>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65" id="{6E45E3F9-7365-4F50-B7BA-F5E00D55F49C}">
            <xm:f>AND(#REF!='Split Calendar'!$B$10,$N10&lt;&gt;0)</xm:f>
            <x14:dxf>
              <fill>
                <patternFill>
                  <bgColor theme="4" tint="0.79998168889431442"/>
                </patternFill>
              </fill>
            </x14:dxf>
          </x14:cfRule>
          <x14:cfRule type="expression" priority="66" id="{D35E6620-0D81-42A1-A655-B77E7506E0C7}">
            <xm:f>#REF!='Split Calendar'!$C$10</xm:f>
            <x14:dxf>
              <fill>
                <patternFill>
                  <bgColor theme="7" tint="0.79998168889431442"/>
                </patternFill>
              </fill>
            </x14:dxf>
          </x14:cfRule>
          <x14:cfRule type="expression" priority="67" id="{D0D7DD34-09DE-4570-AD2F-93483E70D4E2}">
            <xm:f>#REF!='Split Calendar'!$D$10</xm:f>
            <x14:dxf>
              <fill>
                <patternFill>
                  <bgColor theme="8" tint="0.79998168889431442"/>
                </patternFill>
              </fill>
            </x14:dxf>
          </x14:cfRule>
          <x14:cfRule type="expression" priority="68" id="{FA312488-CFC9-4EBC-91F9-D81E2C6A18C4}">
            <xm:f>#REF!='Split Calendar'!$E$10</xm:f>
            <x14:dxf>
              <fill>
                <patternFill>
                  <bgColor theme="5" tint="0.79998168889431442"/>
                </patternFill>
              </fill>
            </x14:dxf>
          </x14:cfRule>
          <x14:cfRule type="expression" priority="69" id="{729BE7BE-8AC2-4321-A6F9-52404BEC7CEF}">
            <xm:f>#REF!='Split Calendar'!$F$10</xm:f>
            <x14:dxf>
              <fill>
                <patternFill>
                  <bgColor theme="6" tint="0.59996337778862885"/>
                </patternFill>
              </fill>
            </x14:dxf>
          </x14:cfRule>
          <x14:cfRule type="expression" priority="70" id="{1F0A2100-BE14-4DC9-A6CD-685578847AB6}">
            <xm:f>#REF!='Split Calendar'!$G$10</xm:f>
            <x14:dxf>
              <fill>
                <patternFill>
                  <bgColor theme="5" tint="0.39994506668294322"/>
                </patternFill>
              </fill>
            </x14:dxf>
          </x14:cfRule>
          <x14:cfRule type="expression" priority="71" id="{51818900-D287-4037-9FE1-7C43CB85E977}">
            <xm:f>#REF!='Split Calendar'!$H$10</xm:f>
            <x14:dxf>
              <fill>
                <patternFill>
                  <bgColor theme="8"/>
                </patternFill>
              </fill>
            </x14:dxf>
          </x14:cfRule>
          <x14:cfRule type="expression" priority="72" id="{9D1C55B9-7054-4CA9-ABCD-401387FB8166}">
            <xm:f>#REF!='Split Calendar'!$I$10</xm:f>
            <x14:dxf>
              <fill>
                <patternFill>
                  <bgColor theme="7"/>
                </patternFill>
              </fill>
            </x14:dxf>
          </x14:cfRule>
          <xm:sqref>A10:N10</xm:sqref>
        </x14:conditionalFormatting>
        <x14:conditionalFormatting xmlns:xm="http://schemas.microsoft.com/office/excel/2006/main">
          <x14:cfRule type="expression" priority="73" id="{6E45E3F9-7365-4F50-B7BA-F5E00D55F49C}">
            <xm:f>AND($O10='Split Calendar'!$B$10,$N11&lt;&gt;0)</xm:f>
            <x14:dxf>
              <fill>
                <patternFill>
                  <bgColor theme="4" tint="0.79998168889431442"/>
                </patternFill>
              </fill>
            </x14:dxf>
          </x14:cfRule>
          <x14:cfRule type="expression" priority="74" id="{D35E6620-0D81-42A1-A655-B77E7506E0C7}">
            <xm:f>$O10='Split Calendar'!$C$10</xm:f>
            <x14:dxf>
              <fill>
                <patternFill>
                  <bgColor theme="7" tint="0.79998168889431442"/>
                </patternFill>
              </fill>
            </x14:dxf>
          </x14:cfRule>
          <x14:cfRule type="expression" priority="75" id="{D0D7DD34-09DE-4570-AD2F-93483E70D4E2}">
            <xm:f>$O10='Split Calendar'!$D$10</xm:f>
            <x14:dxf>
              <fill>
                <patternFill>
                  <bgColor theme="8" tint="0.79998168889431442"/>
                </patternFill>
              </fill>
            </x14:dxf>
          </x14:cfRule>
          <x14:cfRule type="expression" priority="76" id="{FA312488-CFC9-4EBC-91F9-D81E2C6A18C4}">
            <xm:f>$O10='Split Calendar'!$E$10</xm:f>
            <x14:dxf>
              <fill>
                <patternFill>
                  <bgColor theme="5" tint="0.79998168889431442"/>
                </patternFill>
              </fill>
            </x14:dxf>
          </x14:cfRule>
          <x14:cfRule type="expression" priority="77" id="{729BE7BE-8AC2-4321-A6F9-52404BEC7CEF}">
            <xm:f>$O10='Split Calendar'!$F$10</xm:f>
            <x14:dxf>
              <fill>
                <patternFill>
                  <bgColor theme="6" tint="0.59996337778862885"/>
                </patternFill>
              </fill>
            </x14:dxf>
          </x14:cfRule>
          <x14:cfRule type="expression" priority="78" id="{1F0A2100-BE14-4DC9-A6CD-685578847AB6}">
            <xm:f>$O10='Split Calendar'!$G$10</xm:f>
            <x14:dxf>
              <fill>
                <patternFill>
                  <bgColor theme="5" tint="0.39994506668294322"/>
                </patternFill>
              </fill>
            </x14:dxf>
          </x14:cfRule>
          <x14:cfRule type="expression" priority="79" id="{51818900-D287-4037-9FE1-7C43CB85E977}">
            <xm:f>$O10='Split Calendar'!$H$10</xm:f>
            <x14:dxf>
              <fill>
                <patternFill>
                  <bgColor theme="8"/>
                </patternFill>
              </fill>
            </x14:dxf>
          </x14:cfRule>
          <x14:cfRule type="expression" priority="80" id="{9D1C55B9-7054-4CA9-ABCD-401387FB8166}">
            <xm:f>$O10='Split Calendar'!$I$10</xm:f>
            <x14:dxf>
              <fill>
                <patternFill>
                  <bgColor theme="7"/>
                </patternFill>
              </fill>
            </x14:dxf>
          </x14:cfRule>
          <xm:sqref>A11:N11</xm:sqref>
        </x14:conditionalFormatting>
        <x14:conditionalFormatting xmlns:xm="http://schemas.microsoft.com/office/excel/2006/main">
          <x14:cfRule type="expression" priority="1" id="{DECC7CA6-B5B3-4320-A64B-33842F550CC4}">
            <xm:f>AND($O12='Split Calendar'!$B$10,$N12&lt;&gt;0)</xm:f>
            <x14:dxf>
              <fill>
                <patternFill>
                  <bgColor theme="4" tint="0.79998168889431442"/>
                </patternFill>
              </fill>
            </x14:dxf>
          </x14:cfRule>
          <x14:cfRule type="expression" priority="2" id="{91BA26B7-9522-4E1D-9B50-D242B5E0A4EF}">
            <xm:f>$O12='Split Calendar'!$C$10</xm:f>
            <x14:dxf>
              <fill>
                <patternFill>
                  <bgColor theme="7" tint="0.79998168889431442"/>
                </patternFill>
              </fill>
            </x14:dxf>
          </x14:cfRule>
          <x14:cfRule type="expression" priority="3" id="{9391C402-2A07-4941-BFFF-D051418116BB}">
            <xm:f>$O12='Split Calendar'!$D$10</xm:f>
            <x14:dxf>
              <fill>
                <patternFill>
                  <bgColor theme="8" tint="0.79998168889431442"/>
                </patternFill>
              </fill>
            </x14:dxf>
          </x14:cfRule>
          <x14:cfRule type="expression" priority="4" id="{A68B275B-A866-4C9E-B66C-8B7DA5C1EEA1}">
            <xm:f>$O12='Split Calendar'!$E$10</xm:f>
            <x14:dxf>
              <fill>
                <patternFill>
                  <bgColor theme="5" tint="0.79998168889431442"/>
                </patternFill>
              </fill>
            </x14:dxf>
          </x14:cfRule>
          <x14:cfRule type="expression" priority="5" id="{A32AAF54-287E-4BAE-B976-249FB0ED74E0}">
            <xm:f>$O12='Split Calendar'!$F$10</xm:f>
            <x14:dxf>
              <fill>
                <patternFill>
                  <bgColor theme="6" tint="0.59996337778862885"/>
                </patternFill>
              </fill>
            </x14:dxf>
          </x14:cfRule>
          <x14:cfRule type="expression" priority="6" id="{8D4572B7-C10E-4B62-9D97-B560AECCF058}">
            <xm:f>$O12='Split Calendar'!$G$10</xm:f>
            <x14:dxf>
              <fill>
                <patternFill>
                  <bgColor theme="5" tint="0.39994506668294322"/>
                </patternFill>
              </fill>
            </x14:dxf>
          </x14:cfRule>
          <x14:cfRule type="expression" priority="7" id="{496FB45C-5B68-4B5E-95BC-E2045C3535EA}">
            <xm:f>$O12='Split Calendar'!$H$10</xm:f>
            <x14:dxf>
              <fill>
                <patternFill>
                  <bgColor theme="8"/>
                </patternFill>
              </fill>
            </x14:dxf>
          </x14:cfRule>
          <x14:cfRule type="expression" priority="8" id="{8061543A-75C0-4D20-8415-505675F93C20}">
            <xm:f>$O12='Split Calendar'!$I$10</xm:f>
            <x14:dxf>
              <fill>
                <patternFill>
                  <bgColor theme="7"/>
                </patternFill>
              </fill>
            </x14:dxf>
          </x14:cfRule>
          <xm:sqref>A12:P100</xm:sqref>
        </x14:conditionalFormatting>
        <x14:conditionalFormatting xmlns:xm="http://schemas.microsoft.com/office/excel/2006/main">
          <x14:cfRule type="expression" priority="9" id="{8549BB87-5DD1-44F5-8700-72EBAFD5BA74}">
            <xm:f>AND($O10='Split Calendar'!$B$10,$N11&lt;&gt;0)</xm:f>
            <x14:dxf>
              <fill>
                <patternFill>
                  <bgColor theme="4" tint="0.79998168889431442"/>
                </patternFill>
              </fill>
            </x14:dxf>
          </x14:cfRule>
          <x14:cfRule type="expression" priority="10" id="{84351D46-4013-4054-A651-DC6E60AD4551}">
            <xm:f>$O10='Split Calendar'!$C$10</xm:f>
            <x14:dxf>
              <fill>
                <patternFill>
                  <bgColor theme="7" tint="0.79998168889431442"/>
                </patternFill>
              </fill>
            </x14:dxf>
          </x14:cfRule>
          <x14:cfRule type="expression" priority="11" id="{47581189-E5F8-4FD3-8388-5C86DB5CF48E}">
            <xm:f>$O10='Split Calendar'!$D$10</xm:f>
            <x14:dxf>
              <fill>
                <patternFill>
                  <bgColor theme="8" tint="0.79998168889431442"/>
                </patternFill>
              </fill>
            </x14:dxf>
          </x14:cfRule>
          <x14:cfRule type="expression" priority="12" id="{D359227E-05FC-46C4-806B-A42D60D893E8}">
            <xm:f>$O10='Split Calendar'!$E$10</xm:f>
            <x14:dxf>
              <fill>
                <patternFill>
                  <bgColor theme="5" tint="0.79998168889431442"/>
                </patternFill>
              </fill>
            </x14:dxf>
          </x14:cfRule>
          <x14:cfRule type="expression" priority="13" id="{C91FF467-F575-4426-8C15-3453A062611D}">
            <xm:f>$O10='Split Calendar'!$F$10</xm:f>
            <x14:dxf>
              <fill>
                <patternFill>
                  <bgColor theme="6" tint="0.59996337778862885"/>
                </patternFill>
              </fill>
            </x14:dxf>
          </x14:cfRule>
          <x14:cfRule type="expression" priority="14" id="{B9637EE2-C8C9-4231-9536-264380C89AC1}">
            <xm:f>$O10='Split Calendar'!$G$10</xm:f>
            <x14:dxf>
              <fill>
                <patternFill>
                  <bgColor theme="5" tint="0.39994506668294322"/>
                </patternFill>
              </fill>
            </x14:dxf>
          </x14:cfRule>
          <x14:cfRule type="expression" priority="15" id="{69EA4DD4-D042-4535-A177-C2B670D12303}">
            <xm:f>$O10='Split Calendar'!$H$10</xm:f>
            <x14:dxf>
              <fill>
                <patternFill>
                  <bgColor theme="8"/>
                </patternFill>
              </fill>
            </x14:dxf>
          </x14:cfRule>
          <x14:cfRule type="expression" priority="16" id="{14330C30-9FA5-44DE-BC75-961EC4D2291E}">
            <xm:f>$O10='Split Calendar'!$I$10</xm:f>
            <x14:dxf>
              <fill>
                <patternFill>
                  <bgColor theme="7"/>
                </patternFill>
              </fill>
            </x14:dxf>
          </x14:cfRule>
          <xm:sqref>O10:P10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4EB5359-7B39-4AD3-A346-1D5F322DE711}">
          <x14:formula1>
            <xm:f>'Split Calendar'!$B$10:$I$10</xm:f>
          </x14:formula1>
          <xm:sqref>O12:O100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4"/>
  <sheetViews>
    <sheetView workbookViewId="0">
      <selection activeCell="A5" sqref="A5:H8"/>
    </sheetView>
  </sheetViews>
  <sheetFormatPr defaultColWidth="8.85546875" defaultRowHeight="15" x14ac:dyDescent="0.25"/>
  <cols>
    <col min="1" max="1" width="29.42578125" style="11" customWidth="1"/>
    <col min="2" max="3" width="23.85546875" style="11" customWidth="1"/>
    <col min="4" max="6" width="15.7109375" style="23" customWidth="1"/>
    <col min="7" max="7" width="15.7109375" style="11" customWidth="1"/>
    <col min="8" max="8" width="15.5703125" style="11" customWidth="1"/>
    <col min="9" max="16384" width="8.85546875" style="11"/>
  </cols>
  <sheetData>
    <row r="1" spans="1:17" x14ac:dyDescent="0.25">
      <c r="A1" s="294" t="s">
        <v>41</v>
      </c>
      <c r="B1" s="294"/>
      <c r="C1" s="294"/>
      <c r="D1" s="294"/>
      <c r="E1" s="294"/>
      <c r="F1" s="294"/>
      <c r="G1" s="294"/>
    </row>
    <row r="2" spans="1:17" x14ac:dyDescent="0.25">
      <c r="A2" s="128" t="s">
        <v>143</v>
      </c>
      <c r="B2" s="166" t="str">
        <f>Schedule!E13</f>
        <v>20xx/20xx</v>
      </c>
      <c r="C2" s="166"/>
    </row>
    <row r="3" spans="1:17" x14ac:dyDescent="0.25">
      <c r="A3" s="128"/>
      <c r="B3" s="128"/>
      <c r="C3" s="128"/>
    </row>
    <row r="4" spans="1:17" x14ac:dyDescent="0.25">
      <c r="A4" s="305" t="s">
        <v>144</v>
      </c>
      <c r="B4" s="305"/>
      <c r="C4" s="305"/>
      <c r="D4" s="305"/>
      <c r="E4" s="305"/>
      <c r="F4" s="305"/>
      <c r="G4" s="305"/>
      <c r="H4" s="305"/>
    </row>
    <row r="5" spans="1:17" ht="25.5" customHeight="1" x14ac:dyDescent="0.25">
      <c r="A5" s="296" t="s">
        <v>152</v>
      </c>
      <c r="B5" s="297"/>
      <c r="C5" s="297"/>
      <c r="D5" s="297"/>
      <c r="E5" s="297"/>
      <c r="F5" s="297"/>
      <c r="G5" s="297"/>
      <c r="H5" s="298"/>
      <c r="L5" s="178"/>
      <c r="M5" s="178"/>
      <c r="N5" s="178"/>
      <c r="O5" s="178"/>
      <c r="P5" s="178"/>
      <c r="Q5" s="178"/>
    </row>
    <row r="6" spans="1:17" ht="25.5" customHeight="1" x14ac:dyDescent="0.25">
      <c r="A6" s="299"/>
      <c r="B6" s="300"/>
      <c r="C6" s="300"/>
      <c r="D6" s="300"/>
      <c r="E6" s="300"/>
      <c r="F6" s="300"/>
      <c r="G6" s="300"/>
      <c r="H6" s="301"/>
      <c r="L6" s="125"/>
      <c r="M6" s="125"/>
      <c r="N6" s="125"/>
      <c r="O6" s="125"/>
      <c r="P6" s="125"/>
      <c r="Q6" s="125"/>
    </row>
    <row r="7" spans="1:17" ht="25.5" customHeight="1" x14ac:dyDescent="0.25">
      <c r="A7" s="299"/>
      <c r="B7" s="300"/>
      <c r="C7" s="300"/>
      <c r="D7" s="300"/>
      <c r="E7" s="300"/>
      <c r="F7" s="300"/>
      <c r="G7" s="300"/>
      <c r="H7" s="301"/>
    </row>
    <row r="8" spans="1:17" ht="37.5" customHeight="1" x14ac:dyDescent="0.25">
      <c r="A8" s="302"/>
      <c r="B8" s="303"/>
      <c r="C8" s="303"/>
      <c r="D8" s="303"/>
      <c r="E8" s="303"/>
      <c r="F8" s="303"/>
      <c r="G8" s="303"/>
      <c r="H8" s="304"/>
    </row>
    <row r="9" spans="1:17" x14ac:dyDescent="0.25">
      <c r="A9" s="126"/>
      <c r="B9" s="126"/>
      <c r="C9" s="126"/>
      <c r="D9" s="126"/>
      <c r="E9" s="126"/>
      <c r="F9" s="126"/>
      <c r="G9" s="126"/>
      <c r="H9" s="126"/>
      <c r="I9" s="126"/>
    </row>
    <row r="10" spans="1:17" x14ac:dyDescent="0.25">
      <c r="D10" s="295" t="s">
        <v>149</v>
      </c>
      <c r="E10" s="295"/>
      <c r="F10" s="180">
        <f>SUM(F13:F1048576)</f>
        <v>0</v>
      </c>
      <c r="G10" s="255"/>
      <c r="H10" s="255"/>
      <c r="I10" s="255"/>
      <c r="J10" s="255"/>
      <c r="K10" s="255"/>
    </row>
    <row r="12" spans="1:17" s="22" customFormat="1" ht="90" x14ac:dyDescent="0.25">
      <c r="A12" s="21" t="s">
        <v>122</v>
      </c>
      <c r="B12" s="21" t="s">
        <v>121</v>
      </c>
      <c r="C12" s="21" t="s">
        <v>213</v>
      </c>
      <c r="D12" s="100" t="s">
        <v>40</v>
      </c>
      <c r="E12" s="100" t="s">
        <v>120</v>
      </c>
      <c r="F12" s="100" t="s">
        <v>42</v>
      </c>
      <c r="G12" s="179" t="s">
        <v>119</v>
      </c>
      <c r="H12" s="21" t="s">
        <v>189</v>
      </c>
    </row>
    <row r="13" spans="1:17" x14ac:dyDescent="0.25">
      <c r="A13" s="127"/>
      <c r="B13" s="229"/>
      <c r="C13" s="229"/>
      <c r="D13" s="48"/>
      <c r="E13" s="48"/>
      <c r="F13" s="211">
        <f t="shared" ref="F13:F44" si="0">D13*E13</f>
        <v>0</v>
      </c>
      <c r="G13" s="127"/>
      <c r="H13" s="127"/>
    </row>
    <row r="14" spans="1:17" x14ac:dyDescent="0.25">
      <c r="A14" s="127"/>
      <c r="B14" s="229"/>
      <c r="C14" s="229"/>
      <c r="D14" s="48"/>
      <c r="E14" s="48"/>
      <c r="F14" s="211">
        <f t="shared" si="0"/>
        <v>0</v>
      </c>
      <c r="G14" s="127"/>
      <c r="H14" s="127"/>
    </row>
    <row r="15" spans="1:17" x14ac:dyDescent="0.25">
      <c r="A15" s="127"/>
      <c r="B15" s="229"/>
      <c r="C15" s="229"/>
      <c r="D15" s="48"/>
      <c r="E15" s="48"/>
      <c r="F15" s="211">
        <f t="shared" si="0"/>
        <v>0</v>
      </c>
      <c r="G15" s="127"/>
      <c r="H15" s="127"/>
    </row>
    <row r="16" spans="1:17" x14ac:dyDescent="0.25">
      <c r="A16" s="127"/>
      <c r="B16" s="229"/>
      <c r="C16" s="229"/>
      <c r="D16" s="48"/>
      <c r="E16" s="48"/>
      <c r="F16" s="211">
        <f t="shared" si="0"/>
        <v>0</v>
      </c>
      <c r="G16" s="127"/>
      <c r="H16" s="127"/>
    </row>
    <row r="17" spans="1:8" x14ac:dyDescent="0.25">
      <c r="A17" s="127"/>
      <c r="B17" s="229"/>
      <c r="C17" s="229"/>
      <c r="D17" s="48"/>
      <c r="E17" s="48"/>
      <c r="F17" s="211">
        <f t="shared" si="0"/>
        <v>0</v>
      </c>
      <c r="G17" s="127"/>
      <c r="H17" s="127"/>
    </row>
    <row r="18" spans="1:8" x14ac:dyDescent="0.25">
      <c r="A18" s="127"/>
      <c r="B18" s="229"/>
      <c r="C18" s="229"/>
      <c r="D18" s="48"/>
      <c r="E18" s="48"/>
      <c r="F18" s="211">
        <f t="shared" si="0"/>
        <v>0</v>
      </c>
      <c r="G18" s="127"/>
      <c r="H18" s="127"/>
    </row>
    <row r="19" spans="1:8" x14ac:dyDescent="0.25">
      <c r="A19" s="127"/>
      <c r="B19" s="229"/>
      <c r="C19" s="229"/>
      <c r="D19" s="48"/>
      <c r="E19" s="48"/>
      <c r="F19" s="211">
        <f t="shared" si="0"/>
        <v>0</v>
      </c>
      <c r="G19" s="127"/>
      <c r="H19" s="127"/>
    </row>
    <row r="20" spans="1:8" x14ac:dyDescent="0.25">
      <c r="A20" s="127"/>
      <c r="B20" s="229"/>
      <c r="C20" s="229"/>
      <c r="D20" s="48"/>
      <c r="E20" s="48"/>
      <c r="F20" s="211">
        <f t="shared" si="0"/>
        <v>0</v>
      </c>
      <c r="G20" s="127"/>
      <c r="H20" s="127"/>
    </row>
    <row r="21" spans="1:8" x14ac:dyDescent="0.25">
      <c r="A21" s="127"/>
      <c r="B21" s="229"/>
      <c r="C21" s="229"/>
      <c r="D21" s="48"/>
      <c r="E21" s="48"/>
      <c r="F21" s="211">
        <f t="shared" si="0"/>
        <v>0</v>
      </c>
      <c r="G21" s="127"/>
      <c r="H21" s="127"/>
    </row>
    <row r="22" spans="1:8" x14ac:dyDescent="0.25">
      <c r="A22" s="127"/>
      <c r="B22" s="229"/>
      <c r="C22" s="229"/>
      <c r="D22" s="48"/>
      <c r="E22" s="48"/>
      <c r="F22" s="211">
        <f t="shared" si="0"/>
        <v>0</v>
      </c>
      <c r="G22" s="127"/>
      <c r="H22" s="127"/>
    </row>
    <row r="23" spans="1:8" x14ac:dyDescent="0.25">
      <c r="A23" s="127"/>
      <c r="B23" s="229"/>
      <c r="C23" s="229"/>
      <c r="D23" s="48"/>
      <c r="E23" s="48"/>
      <c r="F23" s="211">
        <f t="shared" si="0"/>
        <v>0</v>
      </c>
      <c r="G23" s="127"/>
      <c r="H23" s="127"/>
    </row>
    <row r="24" spans="1:8" x14ac:dyDescent="0.25">
      <c r="A24" s="127"/>
      <c r="B24" s="229"/>
      <c r="C24" s="229"/>
      <c r="D24" s="48"/>
      <c r="E24" s="48"/>
      <c r="F24" s="211">
        <f t="shared" si="0"/>
        <v>0</v>
      </c>
      <c r="G24" s="127"/>
      <c r="H24" s="127"/>
    </row>
    <row r="25" spans="1:8" x14ac:dyDescent="0.25">
      <c r="A25" s="127"/>
      <c r="B25" s="229"/>
      <c r="C25" s="229"/>
      <c r="D25" s="48"/>
      <c r="E25" s="48"/>
      <c r="F25" s="211">
        <f t="shared" si="0"/>
        <v>0</v>
      </c>
      <c r="G25" s="127"/>
      <c r="H25" s="127"/>
    </row>
    <row r="26" spans="1:8" x14ac:dyDescent="0.25">
      <c r="A26" s="127"/>
      <c r="B26" s="229"/>
      <c r="C26" s="229"/>
      <c r="D26" s="48"/>
      <c r="E26" s="48"/>
      <c r="F26" s="211">
        <f t="shared" si="0"/>
        <v>0</v>
      </c>
      <c r="G26" s="127"/>
      <c r="H26" s="127"/>
    </row>
    <row r="27" spans="1:8" x14ac:dyDescent="0.25">
      <c r="A27" s="127"/>
      <c r="B27" s="229"/>
      <c r="C27" s="229"/>
      <c r="D27" s="48"/>
      <c r="E27" s="48"/>
      <c r="F27" s="211">
        <f t="shared" si="0"/>
        <v>0</v>
      </c>
      <c r="G27" s="127"/>
      <c r="H27" s="127"/>
    </row>
    <row r="28" spans="1:8" x14ac:dyDescent="0.25">
      <c r="A28" s="127"/>
      <c r="B28" s="229"/>
      <c r="C28" s="229"/>
      <c r="D28" s="48"/>
      <c r="E28" s="48"/>
      <c r="F28" s="211">
        <f t="shared" si="0"/>
        <v>0</v>
      </c>
      <c r="G28" s="127"/>
      <c r="H28" s="127"/>
    </row>
    <row r="29" spans="1:8" x14ac:dyDescent="0.25">
      <c r="A29" s="127"/>
      <c r="B29" s="229"/>
      <c r="C29" s="229"/>
      <c r="D29" s="48"/>
      <c r="E29" s="48"/>
      <c r="F29" s="211">
        <f t="shared" si="0"/>
        <v>0</v>
      </c>
      <c r="G29" s="127"/>
      <c r="H29" s="127"/>
    </row>
    <row r="30" spans="1:8" x14ac:dyDescent="0.25">
      <c r="A30" s="127"/>
      <c r="B30" s="229"/>
      <c r="C30" s="229"/>
      <c r="D30" s="48"/>
      <c r="E30" s="48"/>
      <c r="F30" s="211">
        <f t="shared" si="0"/>
        <v>0</v>
      </c>
      <c r="G30" s="127"/>
      <c r="H30" s="127"/>
    </row>
    <row r="31" spans="1:8" x14ac:dyDescent="0.25">
      <c r="A31" s="127"/>
      <c r="B31" s="229"/>
      <c r="C31" s="229"/>
      <c r="D31" s="48"/>
      <c r="E31" s="48"/>
      <c r="F31" s="211">
        <f t="shared" si="0"/>
        <v>0</v>
      </c>
      <c r="G31" s="127"/>
      <c r="H31" s="127"/>
    </row>
    <row r="32" spans="1:8" x14ac:dyDescent="0.25">
      <c r="A32" s="127"/>
      <c r="B32" s="229"/>
      <c r="C32" s="229"/>
      <c r="D32" s="48"/>
      <c r="E32" s="48"/>
      <c r="F32" s="211">
        <f t="shared" si="0"/>
        <v>0</v>
      </c>
      <c r="G32" s="127"/>
      <c r="H32" s="127"/>
    </row>
    <row r="33" spans="1:8" x14ac:dyDescent="0.25">
      <c r="A33" s="127"/>
      <c r="B33" s="229"/>
      <c r="C33" s="229"/>
      <c r="D33" s="48"/>
      <c r="E33" s="48"/>
      <c r="F33" s="211">
        <f t="shared" si="0"/>
        <v>0</v>
      </c>
      <c r="G33" s="127"/>
      <c r="H33" s="127"/>
    </row>
    <row r="34" spans="1:8" x14ac:dyDescent="0.25">
      <c r="A34" s="127"/>
      <c r="B34" s="229"/>
      <c r="C34" s="229"/>
      <c r="D34" s="48"/>
      <c r="E34" s="48"/>
      <c r="F34" s="211">
        <f t="shared" si="0"/>
        <v>0</v>
      </c>
      <c r="G34" s="127"/>
      <c r="H34" s="127"/>
    </row>
    <row r="35" spans="1:8" x14ac:dyDescent="0.25">
      <c r="A35" s="127"/>
      <c r="B35" s="229"/>
      <c r="C35" s="229"/>
      <c r="D35" s="48"/>
      <c r="E35" s="48"/>
      <c r="F35" s="211">
        <f t="shared" si="0"/>
        <v>0</v>
      </c>
      <c r="G35" s="127"/>
      <c r="H35" s="127"/>
    </row>
    <row r="36" spans="1:8" x14ac:dyDescent="0.25">
      <c r="A36" s="127"/>
      <c r="B36" s="229"/>
      <c r="C36" s="229"/>
      <c r="D36" s="48"/>
      <c r="E36" s="48"/>
      <c r="F36" s="211">
        <f t="shared" si="0"/>
        <v>0</v>
      </c>
      <c r="G36" s="127"/>
      <c r="H36" s="127"/>
    </row>
    <row r="37" spans="1:8" x14ac:dyDescent="0.25">
      <c r="A37" s="127"/>
      <c r="B37" s="229"/>
      <c r="C37" s="229"/>
      <c r="D37" s="48"/>
      <c r="E37" s="48"/>
      <c r="F37" s="211">
        <f t="shared" si="0"/>
        <v>0</v>
      </c>
      <c r="G37" s="127"/>
      <c r="H37" s="127"/>
    </row>
    <row r="38" spans="1:8" x14ac:dyDescent="0.25">
      <c r="A38" s="127"/>
      <c r="B38" s="229"/>
      <c r="C38" s="229"/>
      <c r="D38" s="48"/>
      <c r="E38" s="48"/>
      <c r="F38" s="211">
        <f t="shared" si="0"/>
        <v>0</v>
      </c>
      <c r="G38" s="127"/>
      <c r="H38" s="127"/>
    </row>
    <row r="39" spans="1:8" x14ac:dyDescent="0.25">
      <c r="A39" s="127"/>
      <c r="B39" s="229"/>
      <c r="C39" s="229"/>
      <c r="D39" s="48"/>
      <c r="E39" s="48"/>
      <c r="F39" s="211">
        <f t="shared" si="0"/>
        <v>0</v>
      </c>
      <c r="G39" s="127"/>
      <c r="H39" s="127"/>
    </row>
    <row r="40" spans="1:8" x14ac:dyDescent="0.25">
      <c r="A40" s="127"/>
      <c r="B40" s="229"/>
      <c r="C40" s="229"/>
      <c r="D40" s="48"/>
      <c r="E40" s="48"/>
      <c r="F40" s="211">
        <f t="shared" si="0"/>
        <v>0</v>
      </c>
      <c r="G40" s="127"/>
      <c r="H40" s="127"/>
    </row>
    <row r="41" spans="1:8" x14ac:dyDescent="0.25">
      <c r="A41" s="127"/>
      <c r="B41" s="229"/>
      <c r="C41" s="229"/>
      <c r="D41" s="48"/>
      <c r="E41" s="48"/>
      <c r="F41" s="211">
        <f t="shared" si="0"/>
        <v>0</v>
      </c>
      <c r="G41" s="127"/>
      <c r="H41" s="127"/>
    </row>
    <row r="42" spans="1:8" x14ac:dyDescent="0.25">
      <c r="A42" s="127"/>
      <c r="B42" s="229"/>
      <c r="C42" s="229"/>
      <c r="D42" s="48"/>
      <c r="E42" s="48"/>
      <c r="F42" s="211">
        <f t="shared" si="0"/>
        <v>0</v>
      </c>
      <c r="G42" s="127"/>
      <c r="H42" s="127"/>
    </row>
    <row r="43" spans="1:8" x14ac:dyDescent="0.25">
      <c r="A43" s="127"/>
      <c r="B43" s="229"/>
      <c r="C43" s="229"/>
      <c r="D43" s="48"/>
      <c r="E43" s="48"/>
      <c r="F43" s="211">
        <f t="shared" si="0"/>
        <v>0</v>
      </c>
      <c r="G43" s="127"/>
      <c r="H43" s="127"/>
    </row>
    <row r="44" spans="1:8" x14ac:dyDescent="0.25">
      <c r="A44" s="127"/>
      <c r="B44" s="229"/>
      <c r="C44" s="229"/>
      <c r="D44" s="48"/>
      <c r="E44" s="48"/>
      <c r="F44" s="211">
        <f t="shared" si="0"/>
        <v>0</v>
      </c>
      <c r="G44" s="127"/>
      <c r="H44" s="127"/>
    </row>
    <row r="45" spans="1:8" x14ac:dyDescent="0.25">
      <c r="A45" s="127"/>
      <c r="B45" s="229"/>
      <c r="C45" s="229"/>
      <c r="D45" s="48"/>
      <c r="E45" s="48"/>
      <c r="F45" s="211">
        <f t="shared" ref="F45:F76" si="1">D45*E45</f>
        <v>0</v>
      </c>
      <c r="G45" s="127"/>
      <c r="H45" s="127"/>
    </row>
    <row r="46" spans="1:8" x14ac:dyDescent="0.25">
      <c r="A46" s="127"/>
      <c r="B46" s="229"/>
      <c r="C46" s="229"/>
      <c r="D46" s="48"/>
      <c r="E46" s="48"/>
      <c r="F46" s="211">
        <f t="shared" si="1"/>
        <v>0</v>
      </c>
      <c r="G46" s="127"/>
      <c r="H46" s="127"/>
    </row>
    <row r="47" spans="1:8" x14ac:dyDescent="0.25">
      <c r="A47" s="127"/>
      <c r="B47" s="229"/>
      <c r="C47" s="229"/>
      <c r="D47" s="48"/>
      <c r="E47" s="48"/>
      <c r="F47" s="211">
        <f t="shared" si="1"/>
        <v>0</v>
      </c>
      <c r="G47" s="127"/>
      <c r="H47" s="127"/>
    </row>
    <row r="48" spans="1:8" x14ac:dyDescent="0.25">
      <c r="A48" s="127"/>
      <c r="B48" s="229"/>
      <c r="C48" s="229"/>
      <c r="D48" s="48"/>
      <c r="E48" s="48"/>
      <c r="F48" s="211">
        <f t="shared" si="1"/>
        <v>0</v>
      </c>
      <c r="G48" s="127"/>
      <c r="H48" s="127"/>
    </row>
    <row r="49" spans="1:8" x14ac:dyDescent="0.25">
      <c r="A49" s="127"/>
      <c r="B49" s="229"/>
      <c r="C49" s="229"/>
      <c r="D49" s="48"/>
      <c r="E49" s="48"/>
      <c r="F49" s="211">
        <f t="shared" si="1"/>
        <v>0</v>
      </c>
      <c r="G49" s="127"/>
      <c r="H49" s="127"/>
    </row>
    <row r="50" spans="1:8" x14ac:dyDescent="0.25">
      <c r="A50" s="127"/>
      <c r="B50" s="229"/>
      <c r="C50" s="229"/>
      <c r="D50" s="48"/>
      <c r="E50" s="48"/>
      <c r="F50" s="211">
        <f t="shared" si="1"/>
        <v>0</v>
      </c>
      <c r="G50" s="127"/>
      <c r="H50" s="127"/>
    </row>
    <row r="51" spans="1:8" x14ac:dyDescent="0.25">
      <c r="A51" s="127"/>
      <c r="B51" s="229"/>
      <c r="C51" s="229"/>
      <c r="D51" s="48"/>
      <c r="E51" s="48"/>
      <c r="F51" s="211">
        <f t="shared" si="1"/>
        <v>0</v>
      </c>
      <c r="G51" s="127"/>
      <c r="H51" s="127"/>
    </row>
    <row r="52" spans="1:8" x14ac:dyDescent="0.25">
      <c r="A52" s="127"/>
      <c r="B52" s="229"/>
      <c r="C52" s="229"/>
      <c r="D52" s="48"/>
      <c r="E52" s="48"/>
      <c r="F52" s="211">
        <f t="shared" si="1"/>
        <v>0</v>
      </c>
      <c r="G52" s="127"/>
      <c r="H52" s="127"/>
    </row>
    <row r="53" spans="1:8" x14ac:dyDescent="0.25">
      <c r="A53" s="127"/>
      <c r="B53" s="229"/>
      <c r="C53" s="229"/>
      <c r="D53" s="48"/>
      <c r="E53" s="48"/>
      <c r="F53" s="211">
        <f t="shared" si="1"/>
        <v>0</v>
      </c>
      <c r="G53" s="127"/>
      <c r="H53" s="127"/>
    </row>
    <row r="54" spans="1:8" x14ac:dyDescent="0.25">
      <c r="A54" s="127"/>
      <c r="B54" s="229"/>
      <c r="C54" s="229"/>
      <c r="D54" s="48"/>
      <c r="E54" s="48"/>
      <c r="F54" s="211">
        <f t="shared" si="1"/>
        <v>0</v>
      </c>
      <c r="G54" s="127"/>
      <c r="H54" s="127"/>
    </row>
    <row r="55" spans="1:8" x14ac:dyDescent="0.25">
      <c r="A55" s="127"/>
      <c r="B55" s="229"/>
      <c r="C55" s="229"/>
      <c r="D55" s="48"/>
      <c r="E55" s="48"/>
      <c r="F55" s="211">
        <f t="shared" si="1"/>
        <v>0</v>
      </c>
      <c r="G55" s="127"/>
      <c r="H55" s="127"/>
    </row>
    <row r="56" spans="1:8" x14ac:dyDescent="0.25">
      <c r="A56" s="127"/>
      <c r="B56" s="229"/>
      <c r="C56" s="229"/>
      <c r="D56" s="48"/>
      <c r="E56" s="48"/>
      <c r="F56" s="211">
        <f t="shared" si="1"/>
        <v>0</v>
      </c>
      <c r="G56" s="127"/>
      <c r="H56" s="127"/>
    </row>
    <row r="57" spans="1:8" x14ac:dyDescent="0.25">
      <c r="A57" s="127"/>
      <c r="B57" s="229"/>
      <c r="C57" s="229"/>
      <c r="D57" s="48"/>
      <c r="E57" s="48"/>
      <c r="F57" s="211">
        <f t="shared" si="1"/>
        <v>0</v>
      </c>
      <c r="G57" s="127"/>
      <c r="H57" s="127"/>
    </row>
    <row r="58" spans="1:8" x14ac:dyDescent="0.25">
      <c r="A58" s="127"/>
      <c r="B58" s="229"/>
      <c r="C58" s="229"/>
      <c r="D58" s="48"/>
      <c r="E58" s="48"/>
      <c r="F58" s="211">
        <f t="shared" si="1"/>
        <v>0</v>
      </c>
      <c r="G58" s="127"/>
      <c r="H58" s="127"/>
    </row>
    <row r="59" spans="1:8" x14ac:dyDescent="0.25">
      <c r="A59" s="127"/>
      <c r="B59" s="229"/>
      <c r="C59" s="229"/>
      <c r="D59" s="48"/>
      <c r="E59" s="48"/>
      <c r="F59" s="211">
        <f t="shared" si="1"/>
        <v>0</v>
      </c>
      <c r="G59" s="127"/>
      <c r="H59" s="127"/>
    </row>
    <row r="60" spans="1:8" x14ac:dyDescent="0.25">
      <c r="A60" s="127"/>
      <c r="B60" s="229"/>
      <c r="C60" s="229"/>
      <c r="D60" s="48"/>
      <c r="E60" s="48"/>
      <c r="F60" s="211">
        <f t="shared" si="1"/>
        <v>0</v>
      </c>
      <c r="G60" s="127"/>
      <c r="H60" s="127"/>
    </row>
    <row r="61" spans="1:8" x14ac:dyDescent="0.25">
      <c r="A61" s="127"/>
      <c r="B61" s="229"/>
      <c r="C61" s="229"/>
      <c r="D61" s="48"/>
      <c r="E61" s="48"/>
      <c r="F61" s="211">
        <f t="shared" si="1"/>
        <v>0</v>
      </c>
      <c r="G61" s="127"/>
      <c r="H61" s="127"/>
    </row>
    <row r="62" spans="1:8" x14ac:dyDescent="0.25">
      <c r="A62" s="127"/>
      <c r="B62" s="229"/>
      <c r="C62" s="229"/>
      <c r="D62" s="48"/>
      <c r="E62" s="48"/>
      <c r="F62" s="211">
        <f t="shared" si="1"/>
        <v>0</v>
      </c>
      <c r="G62" s="127"/>
      <c r="H62" s="127"/>
    </row>
    <row r="63" spans="1:8" x14ac:dyDescent="0.25">
      <c r="A63" s="127"/>
      <c r="B63" s="229"/>
      <c r="C63" s="229"/>
      <c r="D63" s="48"/>
      <c r="E63" s="48"/>
      <c r="F63" s="211">
        <f t="shared" si="1"/>
        <v>0</v>
      </c>
      <c r="G63" s="127"/>
      <c r="H63" s="127"/>
    </row>
    <row r="64" spans="1:8" x14ac:dyDescent="0.25">
      <c r="A64" s="127"/>
      <c r="B64" s="229"/>
      <c r="C64" s="229"/>
      <c r="D64" s="48"/>
      <c r="E64" s="48"/>
      <c r="F64" s="211">
        <f t="shared" si="1"/>
        <v>0</v>
      </c>
      <c r="G64" s="127"/>
      <c r="H64" s="127"/>
    </row>
    <row r="65" spans="1:8" x14ac:dyDescent="0.25">
      <c r="A65" s="127"/>
      <c r="B65" s="229"/>
      <c r="C65" s="229"/>
      <c r="D65" s="48"/>
      <c r="E65" s="48"/>
      <c r="F65" s="211">
        <f t="shared" si="1"/>
        <v>0</v>
      </c>
      <c r="G65" s="127"/>
      <c r="H65" s="127"/>
    </row>
    <row r="66" spans="1:8" x14ac:dyDescent="0.25">
      <c r="A66" s="127"/>
      <c r="B66" s="229"/>
      <c r="C66" s="229"/>
      <c r="D66" s="48"/>
      <c r="E66" s="48"/>
      <c r="F66" s="211">
        <f t="shared" si="1"/>
        <v>0</v>
      </c>
      <c r="G66" s="127"/>
      <c r="H66" s="127"/>
    </row>
    <row r="67" spans="1:8" x14ac:dyDescent="0.25">
      <c r="A67" s="127"/>
      <c r="B67" s="229"/>
      <c r="C67" s="229"/>
      <c r="D67" s="48"/>
      <c r="E67" s="48"/>
      <c r="F67" s="211">
        <f t="shared" si="1"/>
        <v>0</v>
      </c>
      <c r="G67" s="127"/>
      <c r="H67" s="127"/>
    </row>
    <row r="68" spans="1:8" x14ac:dyDescent="0.25">
      <c r="A68" s="127"/>
      <c r="B68" s="229"/>
      <c r="C68" s="229"/>
      <c r="D68" s="48"/>
      <c r="E68" s="48"/>
      <c r="F68" s="211">
        <f t="shared" si="1"/>
        <v>0</v>
      </c>
      <c r="G68" s="127"/>
      <c r="H68" s="127"/>
    </row>
    <row r="69" spans="1:8" x14ac:dyDescent="0.25">
      <c r="A69" s="127"/>
      <c r="B69" s="229"/>
      <c r="C69" s="229"/>
      <c r="D69" s="48"/>
      <c r="E69" s="48"/>
      <c r="F69" s="211">
        <f t="shared" si="1"/>
        <v>0</v>
      </c>
      <c r="G69" s="127"/>
      <c r="H69" s="127"/>
    </row>
    <row r="70" spans="1:8" x14ac:dyDescent="0.25">
      <c r="A70" s="127"/>
      <c r="B70" s="229"/>
      <c r="C70" s="229"/>
      <c r="D70" s="48"/>
      <c r="E70" s="48"/>
      <c r="F70" s="211">
        <f t="shared" si="1"/>
        <v>0</v>
      </c>
      <c r="G70" s="127"/>
      <c r="H70" s="127"/>
    </row>
    <row r="71" spans="1:8" x14ac:dyDescent="0.25">
      <c r="A71" s="127"/>
      <c r="B71" s="229"/>
      <c r="C71" s="229"/>
      <c r="D71" s="48"/>
      <c r="E71" s="48"/>
      <c r="F71" s="211">
        <f t="shared" si="1"/>
        <v>0</v>
      </c>
      <c r="G71" s="127"/>
      <c r="H71" s="127"/>
    </row>
    <row r="72" spans="1:8" x14ac:dyDescent="0.25">
      <c r="A72" s="127"/>
      <c r="B72" s="229"/>
      <c r="C72" s="229"/>
      <c r="D72" s="48"/>
      <c r="E72" s="48"/>
      <c r="F72" s="211">
        <f t="shared" si="1"/>
        <v>0</v>
      </c>
      <c r="G72" s="127"/>
      <c r="H72" s="127"/>
    </row>
    <row r="73" spans="1:8" x14ac:dyDescent="0.25">
      <c r="A73" s="127"/>
      <c r="B73" s="229"/>
      <c r="C73" s="229"/>
      <c r="D73" s="48"/>
      <c r="E73" s="48"/>
      <c r="F73" s="211">
        <f t="shared" si="1"/>
        <v>0</v>
      </c>
      <c r="G73" s="127"/>
      <c r="H73" s="127"/>
    </row>
    <row r="74" spans="1:8" x14ac:dyDescent="0.25">
      <c r="A74" s="127"/>
      <c r="B74" s="229"/>
      <c r="C74" s="229"/>
      <c r="D74" s="48"/>
      <c r="E74" s="48"/>
      <c r="F74" s="211">
        <f t="shared" si="1"/>
        <v>0</v>
      </c>
      <c r="G74" s="127"/>
      <c r="H74" s="127"/>
    </row>
    <row r="75" spans="1:8" x14ac:dyDescent="0.25">
      <c r="A75" s="127"/>
      <c r="B75" s="229"/>
      <c r="C75" s="229"/>
      <c r="D75" s="48"/>
      <c r="E75" s="48"/>
      <c r="F75" s="211">
        <f t="shared" si="1"/>
        <v>0</v>
      </c>
      <c r="G75" s="127"/>
      <c r="H75" s="127"/>
    </row>
    <row r="76" spans="1:8" x14ac:dyDescent="0.25">
      <c r="A76" s="127"/>
      <c r="B76" s="229"/>
      <c r="C76" s="229"/>
      <c r="D76" s="48"/>
      <c r="E76" s="48"/>
      <c r="F76" s="211">
        <f t="shared" si="1"/>
        <v>0</v>
      </c>
      <c r="G76" s="127"/>
      <c r="H76" s="127"/>
    </row>
    <row r="77" spans="1:8" x14ac:dyDescent="0.25">
      <c r="A77" s="127"/>
      <c r="B77" s="229"/>
      <c r="C77" s="229"/>
      <c r="D77" s="48"/>
      <c r="E77" s="48"/>
      <c r="F77" s="211">
        <f t="shared" ref="F77:F94" si="2">D77*E77</f>
        <v>0</v>
      </c>
      <c r="G77" s="127"/>
      <c r="H77" s="127"/>
    </row>
    <row r="78" spans="1:8" x14ac:dyDescent="0.25">
      <c r="A78" s="127"/>
      <c r="B78" s="229"/>
      <c r="C78" s="229"/>
      <c r="D78" s="48"/>
      <c r="E78" s="48"/>
      <c r="F78" s="211">
        <f t="shared" si="2"/>
        <v>0</v>
      </c>
      <c r="G78" s="127"/>
      <c r="H78" s="127"/>
    </row>
    <row r="79" spans="1:8" x14ac:dyDescent="0.25">
      <c r="A79" s="127"/>
      <c r="B79" s="229"/>
      <c r="C79" s="229"/>
      <c r="D79" s="48"/>
      <c r="E79" s="48"/>
      <c r="F79" s="211">
        <f t="shared" si="2"/>
        <v>0</v>
      </c>
      <c r="G79" s="127"/>
      <c r="H79" s="127"/>
    </row>
    <row r="80" spans="1:8" x14ac:dyDescent="0.25">
      <c r="A80" s="127"/>
      <c r="B80" s="229"/>
      <c r="C80" s="229"/>
      <c r="D80" s="48"/>
      <c r="E80" s="48"/>
      <c r="F80" s="211">
        <f t="shared" si="2"/>
        <v>0</v>
      </c>
      <c r="G80" s="127"/>
      <c r="H80" s="127"/>
    </row>
    <row r="81" spans="1:8" x14ac:dyDescent="0.25">
      <c r="A81" s="127"/>
      <c r="B81" s="229"/>
      <c r="C81" s="229"/>
      <c r="D81" s="48"/>
      <c r="E81" s="48"/>
      <c r="F81" s="211">
        <f t="shared" si="2"/>
        <v>0</v>
      </c>
      <c r="G81" s="127"/>
      <c r="H81" s="127"/>
    </row>
    <row r="82" spans="1:8" x14ac:dyDescent="0.25">
      <c r="A82" s="127"/>
      <c r="B82" s="229"/>
      <c r="C82" s="229"/>
      <c r="D82" s="48"/>
      <c r="E82" s="48"/>
      <c r="F82" s="211">
        <f t="shared" si="2"/>
        <v>0</v>
      </c>
      <c r="G82" s="127"/>
      <c r="H82" s="127"/>
    </row>
    <row r="83" spans="1:8" x14ac:dyDescent="0.25">
      <c r="A83" s="127"/>
      <c r="B83" s="229"/>
      <c r="C83" s="229"/>
      <c r="D83" s="48"/>
      <c r="E83" s="48"/>
      <c r="F83" s="211">
        <f t="shared" si="2"/>
        <v>0</v>
      </c>
      <c r="G83" s="127"/>
      <c r="H83" s="127"/>
    </row>
    <row r="84" spans="1:8" x14ac:dyDescent="0.25">
      <c r="A84" s="127"/>
      <c r="B84" s="229"/>
      <c r="C84" s="229"/>
      <c r="D84" s="48"/>
      <c r="E84" s="48"/>
      <c r="F84" s="211">
        <f t="shared" si="2"/>
        <v>0</v>
      </c>
      <c r="G84" s="127"/>
      <c r="H84" s="127"/>
    </row>
    <row r="85" spans="1:8" x14ac:dyDescent="0.25">
      <c r="A85" s="127"/>
      <c r="B85" s="229"/>
      <c r="C85" s="229"/>
      <c r="D85" s="48"/>
      <c r="E85" s="48"/>
      <c r="F85" s="211">
        <f t="shared" si="2"/>
        <v>0</v>
      </c>
      <c r="G85" s="127"/>
      <c r="H85" s="127"/>
    </row>
    <row r="86" spans="1:8" x14ac:dyDescent="0.25">
      <c r="A86" s="127"/>
      <c r="B86" s="229"/>
      <c r="C86" s="229"/>
      <c r="D86" s="48"/>
      <c r="E86" s="48"/>
      <c r="F86" s="211">
        <f t="shared" si="2"/>
        <v>0</v>
      </c>
      <c r="G86" s="127"/>
      <c r="H86" s="127"/>
    </row>
    <row r="87" spans="1:8" x14ac:dyDescent="0.25">
      <c r="A87" s="127"/>
      <c r="B87" s="229"/>
      <c r="C87" s="229"/>
      <c r="D87" s="48"/>
      <c r="E87" s="48"/>
      <c r="F87" s="211">
        <f t="shared" si="2"/>
        <v>0</v>
      </c>
      <c r="G87" s="127"/>
      <c r="H87" s="127"/>
    </row>
    <row r="88" spans="1:8" x14ac:dyDescent="0.25">
      <c r="A88" s="127"/>
      <c r="B88" s="229"/>
      <c r="C88" s="229"/>
      <c r="D88" s="48"/>
      <c r="E88" s="48"/>
      <c r="F88" s="211">
        <f t="shared" si="2"/>
        <v>0</v>
      </c>
      <c r="G88" s="127"/>
      <c r="H88" s="127"/>
    </row>
    <row r="89" spans="1:8" x14ac:dyDescent="0.25">
      <c r="A89" s="127"/>
      <c r="B89" s="229"/>
      <c r="C89" s="229"/>
      <c r="D89" s="48"/>
      <c r="E89" s="48"/>
      <c r="F89" s="211">
        <f t="shared" si="2"/>
        <v>0</v>
      </c>
      <c r="G89" s="127"/>
      <c r="H89" s="127"/>
    </row>
    <row r="90" spans="1:8" x14ac:dyDescent="0.25">
      <c r="A90" s="127"/>
      <c r="B90" s="229"/>
      <c r="C90" s="229"/>
      <c r="D90" s="48"/>
      <c r="E90" s="48"/>
      <c r="F90" s="211">
        <f t="shared" si="2"/>
        <v>0</v>
      </c>
      <c r="G90" s="127"/>
      <c r="H90" s="127"/>
    </row>
    <row r="91" spans="1:8" x14ac:dyDescent="0.25">
      <c r="A91" s="127"/>
      <c r="B91" s="229"/>
      <c r="C91" s="229"/>
      <c r="D91" s="48"/>
      <c r="E91" s="48"/>
      <c r="F91" s="211">
        <f t="shared" si="2"/>
        <v>0</v>
      </c>
      <c r="G91" s="127"/>
      <c r="H91" s="127"/>
    </row>
    <row r="92" spans="1:8" x14ac:dyDescent="0.25">
      <c r="A92" s="127"/>
      <c r="B92" s="229"/>
      <c r="C92" s="229"/>
      <c r="D92" s="48"/>
      <c r="E92" s="48"/>
      <c r="F92" s="211">
        <f t="shared" si="2"/>
        <v>0</v>
      </c>
      <c r="G92" s="127"/>
      <c r="H92" s="127"/>
    </row>
    <row r="93" spans="1:8" x14ac:dyDescent="0.25">
      <c r="A93" s="127"/>
      <c r="B93" s="229"/>
      <c r="C93" s="229"/>
      <c r="D93" s="48"/>
      <c r="E93" s="48"/>
      <c r="F93" s="211">
        <f t="shared" si="2"/>
        <v>0</v>
      </c>
      <c r="G93" s="127"/>
      <c r="H93" s="127"/>
    </row>
    <row r="94" spans="1:8" x14ac:dyDescent="0.25">
      <c r="A94" s="127"/>
      <c r="B94" s="229"/>
      <c r="C94" s="229"/>
      <c r="D94" s="48"/>
      <c r="E94" s="48"/>
      <c r="F94" s="211">
        <f t="shared" si="2"/>
        <v>0</v>
      </c>
      <c r="G94" s="127"/>
      <c r="H94" s="127"/>
    </row>
  </sheetData>
  <autoFilter ref="A12:Q12" xr:uid="{00000000-0001-0000-0300-000000000000}"/>
  <mergeCells count="5">
    <mergeCell ref="A1:G1"/>
    <mergeCell ref="D10:E10"/>
    <mergeCell ref="G10:K10"/>
    <mergeCell ref="A5:H8"/>
    <mergeCell ref="A4:H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9"/>
  <sheetViews>
    <sheetView tabSelected="1" workbookViewId="0">
      <selection activeCell="B17" sqref="B17"/>
    </sheetView>
  </sheetViews>
  <sheetFormatPr defaultColWidth="8.85546875" defaultRowHeight="15" x14ac:dyDescent="0.25"/>
  <cols>
    <col min="1" max="1" width="38.28515625" style="23" bestFit="1" customWidth="1"/>
    <col min="2" max="2" width="21.85546875" style="23" customWidth="1"/>
    <col min="3" max="3" width="23.42578125" style="23" customWidth="1"/>
    <col min="4" max="4" width="15.5703125" style="23" customWidth="1"/>
    <col min="5" max="5" width="14.140625" style="23" customWidth="1"/>
    <col min="6" max="6" width="13.42578125" style="23" customWidth="1"/>
    <col min="7" max="7" width="19.85546875" style="23" customWidth="1"/>
    <col min="8" max="8" width="15.7109375" style="23" customWidth="1"/>
    <col min="9" max="9" width="15.28515625" style="23" customWidth="1"/>
    <col min="10" max="10" width="15.5703125" style="23" customWidth="1"/>
    <col min="11" max="16384" width="8.85546875" style="23"/>
  </cols>
  <sheetData>
    <row r="1" spans="1:10" x14ac:dyDescent="0.25">
      <c r="A1" s="54" t="s">
        <v>54</v>
      </c>
    </row>
    <row r="2" spans="1:10" x14ac:dyDescent="0.25">
      <c r="A2" s="128" t="s">
        <v>143</v>
      </c>
      <c r="B2" s="166" t="str">
        <f>Schedule!E13</f>
        <v>20xx/20xx</v>
      </c>
    </row>
    <row r="3" spans="1:10" x14ac:dyDescent="0.25">
      <c r="A3" s="54"/>
    </row>
    <row r="4" spans="1:10" x14ac:dyDescent="0.25">
      <c r="A4" s="54" t="s">
        <v>144</v>
      </c>
    </row>
    <row r="5" spans="1:10" ht="21.6" customHeight="1" x14ac:dyDescent="0.25">
      <c r="A5" s="253" t="s">
        <v>151</v>
      </c>
      <c r="B5" s="253"/>
      <c r="C5" s="253"/>
      <c r="D5" s="253"/>
      <c r="E5" s="253"/>
      <c r="F5" s="253"/>
      <c r="G5" s="253"/>
      <c r="H5" s="253"/>
    </row>
    <row r="6" spans="1:10" ht="21.6" customHeight="1" x14ac:dyDescent="0.25">
      <c r="A6" s="253"/>
      <c r="B6" s="253"/>
      <c r="C6" s="253"/>
      <c r="D6" s="253"/>
      <c r="E6" s="253"/>
      <c r="F6" s="253"/>
      <c r="G6" s="253"/>
      <c r="H6" s="253"/>
    </row>
    <row r="7" spans="1:10" ht="21.6" customHeight="1" x14ac:dyDescent="0.25">
      <c r="A7" s="253"/>
      <c r="B7" s="253"/>
      <c r="C7" s="253"/>
      <c r="D7" s="253"/>
      <c r="E7" s="253"/>
      <c r="F7" s="253"/>
      <c r="G7" s="253"/>
      <c r="H7" s="253"/>
    </row>
    <row r="8" spans="1:10" ht="21.6" customHeight="1" x14ac:dyDescent="0.25">
      <c r="A8" s="253"/>
      <c r="B8" s="253"/>
      <c r="C8" s="253"/>
      <c r="D8" s="253"/>
      <c r="E8" s="253"/>
      <c r="F8" s="253"/>
      <c r="G8" s="253"/>
      <c r="H8" s="253"/>
    </row>
    <row r="9" spans="1:10" ht="21.6" customHeight="1" x14ac:dyDescent="0.25">
      <c r="A9" s="253"/>
      <c r="B9" s="253"/>
      <c r="C9" s="253"/>
      <c r="D9" s="253"/>
      <c r="E9" s="253"/>
      <c r="F9" s="253"/>
      <c r="G9" s="253"/>
      <c r="H9" s="253"/>
    </row>
    <row r="10" spans="1:10" ht="21.6" customHeight="1" x14ac:dyDescent="0.25">
      <c r="A10" s="253"/>
      <c r="B10" s="253"/>
      <c r="C10" s="253"/>
      <c r="D10" s="253"/>
      <c r="E10" s="253"/>
      <c r="F10" s="253"/>
      <c r="G10" s="253"/>
      <c r="H10" s="253"/>
    </row>
    <row r="11" spans="1:10" ht="21.6" customHeight="1" x14ac:dyDescent="0.25">
      <c r="A11" s="253"/>
      <c r="B11" s="253"/>
      <c r="C11" s="253"/>
      <c r="D11" s="253"/>
      <c r="E11" s="253"/>
      <c r="F11" s="253"/>
      <c r="G11" s="253"/>
      <c r="H11" s="253"/>
    </row>
    <row r="12" spans="1:10" ht="21.6" customHeight="1" x14ac:dyDescent="0.25">
      <c r="A12" s="253"/>
      <c r="B12" s="253"/>
      <c r="C12" s="253"/>
      <c r="D12" s="253"/>
      <c r="E12" s="253"/>
      <c r="F12" s="253"/>
      <c r="G12" s="253"/>
      <c r="H12" s="253"/>
    </row>
    <row r="13" spans="1:10" ht="31.5" customHeight="1" x14ac:dyDescent="0.25">
      <c r="A13" s="253"/>
      <c r="B13" s="253"/>
      <c r="C13" s="253"/>
      <c r="D13" s="253"/>
      <c r="E13" s="253"/>
      <c r="F13" s="253"/>
      <c r="G13" s="253"/>
      <c r="H13" s="253"/>
      <c r="I13" s="176"/>
      <c r="J13" s="176"/>
    </row>
    <row r="14" spans="1:10" x14ac:dyDescent="0.25">
      <c r="A14" s="176"/>
      <c r="B14" s="176"/>
      <c r="C14" s="176"/>
      <c r="D14" s="176"/>
      <c r="E14" s="176"/>
      <c r="F14" s="176"/>
      <c r="G14" s="176"/>
      <c r="H14" s="176"/>
      <c r="I14" s="176"/>
      <c r="J14" s="176"/>
    </row>
    <row r="16" spans="1:10" s="43" customFormat="1" ht="105" x14ac:dyDescent="0.25">
      <c r="A16" s="181" t="s">
        <v>55</v>
      </c>
      <c r="B16" s="181" t="s">
        <v>61</v>
      </c>
      <c r="C16" s="181" t="s">
        <v>150</v>
      </c>
      <c r="D16" s="181" t="s">
        <v>56</v>
      </c>
      <c r="E16" s="181" t="s">
        <v>57</v>
      </c>
      <c r="F16" s="182" t="s">
        <v>62</v>
      </c>
      <c r="G16" s="181" t="s">
        <v>58</v>
      </c>
      <c r="H16" s="181" t="s">
        <v>59</v>
      </c>
      <c r="I16" s="182" t="s">
        <v>60</v>
      </c>
      <c r="J16" s="182" t="s">
        <v>115</v>
      </c>
    </row>
    <row r="17" spans="1:10" s="44" customFormat="1" ht="28.9" customHeight="1" x14ac:dyDescent="0.25">
      <c r="A17" s="183"/>
      <c r="B17" s="183"/>
      <c r="C17" s="183"/>
      <c r="D17" s="183"/>
      <c r="E17" s="183"/>
      <c r="F17" s="184">
        <f>D17+E17</f>
        <v>0</v>
      </c>
      <c r="G17" s="183"/>
      <c r="H17" s="183"/>
      <c r="I17" s="185">
        <f>IF(G17="",0,ROUND((H17/G17),4))</f>
        <v>0</v>
      </c>
      <c r="J17" s="184">
        <f>ROUND(F17*I17,0)</f>
        <v>0</v>
      </c>
    </row>
    <row r="18" spans="1:10" s="44" customFormat="1" ht="28.9" customHeight="1" x14ac:dyDescent="0.25">
      <c r="A18" s="183"/>
      <c r="B18" s="183"/>
      <c r="C18" s="183"/>
      <c r="D18" s="183"/>
      <c r="E18" s="183"/>
      <c r="F18" s="184">
        <f t="shared" ref="F18:F27" si="0">D18+E18</f>
        <v>0</v>
      </c>
      <c r="G18" s="183"/>
      <c r="H18" s="183"/>
      <c r="I18" s="185">
        <f t="shared" ref="I18:I27" si="1">IF(G18="",0,ROUND((H18/G18),4))</f>
        <v>0</v>
      </c>
      <c r="J18" s="184">
        <f t="shared" ref="J18:J27" si="2">ROUND(F18*I18,0)</f>
        <v>0</v>
      </c>
    </row>
    <row r="19" spans="1:10" s="44" customFormat="1" ht="28.9" customHeight="1" x14ac:dyDescent="0.25">
      <c r="A19" s="183"/>
      <c r="B19" s="183"/>
      <c r="C19" s="183"/>
      <c r="D19" s="183"/>
      <c r="E19" s="183"/>
      <c r="F19" s="184">
        <f t="shared" si="0"/>
        <v>0</v>
      </c>
      <c r="G19" s="183"/>
      <c r="H19" s="183"/>
      <c r="I19" s="185">
        <f t="shared" si="1"/>
        <v>0</v>
      </c>
      <c r="J19" s="184">
        <f t="shared" si="2"/>
        <v>0</v>
      </c>
    </row>
    <row r="20" spans="1:10" s="44" customFormat="1" ht="28.9" customHeight="1" x14ac:dyDescent="0.25">
      <c r="A20" s="183"/>
      <c r="B20" s="183"/>
      <c r="C20" s="183"/>
      <c r="D20" s="183"/>
      <c r="E20" s="183"/>
      <c r="F20" s="184">
        <f t="shared" si="0"/>
        <v>0</v>
      </c>
      <c r="G20" s="183"/>
      <c r="H20" s="183"/>
      <c r="I20" s="185">
        <f t="shared" si="1"/>
        <v>0</v>
      </c>
      <c r="J20" s="184">
        <f t="shared" si="2"/>
        <v>0</v>
      </c>
    </row>
    <row r="21" spans="1:10" s="44" customFormat="1" ht="28.9" customHeight="1" x14ac:dyDescent="0.25">
      <c r="A21" s="183"/>
      <c r="B21" s="183"/>
      <c r="C21" s="183"/>
      <c r="D21" s="183"/>
      <c r="E21" s="183"/>
      <c r="F21" s="184">
        <f>D21+E21</f>
        <v>0</v>
      </c>
      <c r="G21" s="183"/>
      <c r="H21" s="183"/>
      <c r="I21" s="185">
        <f t="shared" si="1"/>
        <v>0</v>
      </c>
      <c r="J21" s="184">
        <f t="shared" si="2"/>
        <v>0</v>
      </c>
    </row>
    <row r="22" spans="1:10" s="44" customFormat="1" ht="28.9" customHeight="1" x14ac:dyDescent="0.25">
      <c r="A22" s="183"/>
      <c r="B22" s="183"/>
      <c r="C22" s="183"/>
      <c r="D22" s="183"/>
      <c r="E22" s="183"/>
      <c r="F22" s="184">
        <f>D22+E22</f>
        <v>0</v>
      </c>
      <c r="G22" s="183"/>
      <c r="H22" s="183"/>
      <c r="I22" s="185">
        <f t="shared" si="1"/>
        <v>0</v>
      </c>
      <c r="J22" s="184">
        <f t="shared" si="2"/>
        <v>0</v>
      </c>
    </row>
    <row r="23" spans="1:10" s="44" customFormat="1" ht="28.9" customHeight="1" x14ac:dyDescent="0.25">
      <c r="A23" s="183"/>
      <c r="B23" s="183"/>
      <c r="C23" s="183"/>
      <c r="D23" s="183"/>
      <c r="E23" s="183"/>
      <c r="F23" s="184">
        <f>D23+E23</f>
        <v>0</v>
      </c>
      <c r="G23" s="183"/>
      <c r="H23" s="183"/>
      <c r="I23" s="185">
        <f t="shared" si="1"/>
        <v>0</v>
      </c>
      <c r="J23" s="184">
        <f t="shared" si="2"/>
        <v>0</v>
      </c>
    </row>
    <row r="24" spans="1:10" s="44" customFormat="1" ht="28.9" customHeight="1" x14ac:dyDescent="0.25">
      <c r="A24" s="183"/>
      <c r="B24" s="183"/>
      <c r="C24" s="183"/>
      <c r="D24" s="183"/>
      <c r="E24" s="183"/>
      <c r="F24" s="184">
        <f>D24+E24</f>
        <v>0</v>
      </c>
      <c r="G24" s="183"/>
      <c r="H24" s="183"/>
      <c r="I24" s="185">
        <f t="shared" si="1"/>
        <v>0</v>
      </c>
      <c r="J24" s="184">
        <f t="shared" si="2"/>
        <v>0</v>
      </c>
    </row>
    <row r="25" spans="1:10" s="44" customFormat="1" ht="28.9" customHeight="1" x14ac:dyDescent="0.25">
      <c r="A25" s="183"/>
      <c r="B25" s="183"/>
      <c r="C25" s="183"/>
      <c r="D25" s="183"/>
      <c r="E25" s="183"/>
      <c r="F25" s="184">
        <f t="shared" si="0"/>
        <v>0</v>
      </c>
      <c r="G25" s="183"/>
      <c r="H25" s="183"/>
      <c r="I25" s="185">
        <f t="shared" si="1"/>
        <v>0</v>
      </c>
      <c r="J25" s="184">
        <f t="shared" si="2"/>
        <v>0</v>
      </c>
    </row>
    <row r="26" spans="1:10" s="44" customFormat="1" ht="28.9" customHeight="1" x14ac:dyDescent="0.25">
      <c r="A26" s="183"/>
      <c r="B26" s="183"/>
      <c r="C26" s="183"/>
      <c r="D26" s="183"/>
      <c r="E26" s="183"/>
      <c r="F26" s="184">
        <f t="shared" si="0"/>
        <v>0</v>
      </c>
      <c r="G26" s="183"/>
      <c r="H26" s="183"/>
      <c r="I26" s="185">
        <f t="shared" si="1"/>
        <v>0</v>
      </c>
      <c r="J26" s="184">
        <f t="shared" si="2"/>
        <v>0</v>
      </c>
    </row>
    <row r="27" spans="1:10" s="44" customFormat="1" ht="28.9" customHeight="1" x14ac:dyDescent="0.25">
      <c r="A27" s="183"/>
      <c r="B27" s="183"/>
      <c r="C27" s="183"/>
      <c r="D27" s="183"/>
      <c r="E27" s="183"/>
      <c r="F27" s="184">
        <f t="shared" si="0"/>
        <v>0</v>
      </c>
      <c r="G27" s="183"/>
      <c r="H27" s="183"/>
      <c r="I27" s="185">
        <f t="shared" si="1"/>
        <v>0</v>
      </c>
      <c r="J27" s="184">
        <f t="shared" si="2"/>
        <v>0</v>
      </c>
    </row>
    <row r="28" spans="1:10" s="44" customFormat="1" x14ac:dyDescent="0.25"/>
    <row r="29" spans="1:10" x14ac:dyDescent="0.25">
      <c r="I29" s="175" t="s">
        <v>8</v>
      </c>
      <c r="J29" s="174">
        <f>SUM(J17:J28)</f>
        <v>0</v>
      </c>
    </row>
  </sheetData>
  <mergeCells count="1">
    <mergeCell ref="A5:H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Schedule</vt:lpstr>
      <vt:lpstr>Yearly Mileage</vt:lpstr>
      <vt:lpstr>Split Calendar</vt:lpstr>
      <vt:lpstr>Count Day Scheduled Routes</vt:lpstr>
      <vt:lpstr>Count Day Parent Mileage</vt:lpstr>
      <vt:lpstr>Support Costs</vt:lpstr>
      <vt:lpstr>Schedule!Print_Area</vt:lpstr>
      <vt:lpstr>'Yearly Mileage'!Print_Area</vt:lpstr>
      <vt:lpstr>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2020-08-12T15:11:50Z</dcterms:created>
  <dcterms:modified xsi:type="dcterms:W3CDTF">2024-03-26T19:17:38Z</dcterms:modified>
</cp:coreProperties>
</file>