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22023\Website\"/>
    </mc:Choice>
  </mc:AlternateContent>
  <xr:revisionPtr revIDLastSave="0" documentId="13_ncr:1_{EE8F9FA9-5A0A-4803-929C-6EA5BA24FE9E}" xr6:coauthVersionLast="47" xr6:coauthVersionMax="47" xr10:uidLastSave="{00000000-0000-0000-0000-000000000000}"/>
  <bookViews>
    <workbookView xWindow="825" yWindow="-120" windowWidth="28095" windowHeight="18240" tabRatio="749" xr2:uid="{00000000-000D-0000-FFFF-FFFF00000000}"/>
  </bookViews>
  <sheets>
    <sheet name="IIA" sheetId="10" r:id="rId1"/>
    <sheet name="IIB" sheetId="11" r:id="rId2"/>
  </sheets>
  <definedNames>
    <definedName name="_xlnm._FilterDatabase" localSheetId="0" hidden="1">IIA!$A$6:$P$1211</definedName>
    <definedName name="_xlnm._FilterDatabase" localSheetId="1" hidden="1">IIB!$A$6:$Q$1211</definedName>
    <definedName name="_xlnm.Print_Area" localSheetId="0">IIA!$C$4:$P$1242</definedName>
    <definedName name="_xlnm.Print_Area" localSheetId="1">IIB!$C$5:$Q$1244</definedName>
    <definedName name="_xlnm.Print_Titles" localSheetId="0">IIA!$4:$7</definedName>
    <definedName name="_xlnm.Print_Titles" localSheetId="1">IIB!$4:$7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1" l="1"/>
  <c r="B11" i="11"/>
  <c r="A11" i="11"/>
  <c r="F1220" i="10"/>
  <c r="C41" i="10"/>
  <c r="B41" i="10"/>
  <c r="A41" i="10"/>
  <c r="C47" i="10"/>
  <c r="B47" i="10"/>
  <c r="A47" i="10"/>
  <c r="C53" i="10"/>
  <c r="B53" i="10"/>
  <c r="A53" i="10"/>
  <c r="C59" i="10"/>
  <c r="B59" i="10"/>
  <c r="A59" i="10"/>
  <c r="C65" i="10"/>
  <c r="B65" i="10"/>
  <c r="A65" i="10"/>
  <c r="C71" i="10"/>
  <c r="B71" i="10"/>
  <c r="A71" i="10"/>
  <c r="C77" i="10"/>
  <c r="B77" i="10"/>
  <c r="A77" i="10"/>
  <c r="C83" i="10"/>
  <c r="B83" i="10"/>
  <c r="A83" i="10"/>
  <c r="C89" i="10"/>
  <c r="B89" i="10"/>
  <c r="A89" i="10"/>
  <c r="C95" i="10"/>
  <c r="B95" i="10"/>
  <c r="A95" i="10"/>
  <c r="C101" i="10"/>
  <c r="B101" i="10"/>
  <c r="A101" i="10"/>
  <c r="C107" i="10"/>
  <c r="B107" i="10"/>
  <c r="A107" i="10"/>
  <c r="C113" i="10"/>
  <c r="B113" i="10"/>
  <c r="A113" i="10"/>
  <c r="C119" i="10"/>
  <c r="B119" i="10"/>
  <c r="A119" i="10"/>
  <c r="C125" i="10"/>
  <c r="B125" i="10"/>
  <c r="A125" i="10"/>
  <c r="C131" i="10"/>
  <c r="B131" i="10"/>
  <c r="A131" i="10"/>
  <c r="C137" i="10"/>
  <c r="B137" i="10"/>
  <c r="A137" i="10"/>
  <c r="C143" i="10"/>
  <c r="B143" i="10"/>
  <c r="A143" i="10"/>
  <c r="C149" i="10"/>
  <c r="B149" i="10"/>
  <c r="A149" i="10"/>
  <c r="C155" i="10"/>
  <c r="B155" i="10"/>
  <c r="A155" i="10"/>
  <c r="C161" i="10"/>
  <c r="B161" i="10"/>
  <c r="A161" i="10"/>
  <c r="C167" i="10"/>
  <c r="B167" i="10"/>
  <c r="A167" i="10"/>
  <c r="C173" i="10"/>
  <c r="B173" i="10"/>
  <c r="A173" i="10"/>
  <c r="C179" i="10"/>
  <c r="B179" i="10"/>
  <c r="A179" i="10"/>
  <c r="C185" i="10"/>
  <c r="B185" i="10"/>
  <c r="A185" i="10"/>
  <c r="C191" i="10"/>
  <c r="B191" i="10"/>
  <c r="A191" i="10"/>
  <c r="C197" i="10"/>
  <c r="B197" i="10"/>
  <c r="A197" i="10"/>
  <c r="C203" i="10"/>
  <c r="B203" i="10"/>
  <c r="A203" i="10"/>
  <c r="C209" i="10"/>
  <c r="B209" i="10"/>
  <c r="A209" i="10"/>
  <c r="C215" i="10"/>
  <c r="B215" i="10"/>
  <c r="A215" i="10"/>
  <c r="C221" i="10"/>
  <c r="B221" i="10"/>
  <c r="A221" i="10"/>
  <c r="C227" i="10"/>
  <c r="B227" i="10"/>
  <c r="A227" i="10"/>
  <c r="C233" i="10"/>
  <c r="B233" i="10"/>
  <c r="A233" i="10"/>
  <c r="C239" i="10"/>
  <c r="B239" i="10"/>
  <c r="A239" i="10"/>
  <c r="C245" i="10"/>
  <c r="B245" i="10"/>
  <c r="A245" i="10"/>
  <c r="C251" i="10"/>
  <c r="B251" i="10"/>
  <c r="A251" i="10"/>
  <c r="C257" i="10"/>
  <c r="B257" i="10"/>
  <c r="A257" i="10"/>
  <c r="C263" i="10"/>
  <c r="B263" i="10"/>
  <c r="A263" i="10"/>
  <c r="C269" i="10"/>
  <c r="B269" i="10"/>
  <c r="A269" i="10"/>
  <c r="C275" i="10"/>
  <c r="B275" i="10"/>
  <c r="A275" i="10"/>
  <c r="C281" i="10"/>
  <c r="B281" i="10"/>
  <c r="A281" i="10"/>
  <c r="C287" i="10"/>
  <c r="B287" i="10"/>
  <c r="A287" i="10"/>
  <c r="C293" i="10"/>
  <c r="B293" i="10"/>
  <c r="A293" i="10"/>
  <c r="C299" i="10"/>
  <c r="B299" i="10"/>
  <c r="A299" i="10"/>
  <c r="C305" i="10"/>
  <c r="B305" i="10"/>
  <c r="A305" i="10"/>
  <c r="C311" i="10"/>
  <c r="B311" i="10"/>
  <c r="A311" i="10"/>
  <c r="C317" i="10"/>
  <c r="B317" i="10"/>
  <c r="A317" i="10"/>
  <c r="C323" i="10"/>
  <c r="B323" i="10"/>
  <c r="A323" i="10"/>
  <c r="C329" i="10"/>
  <c r="B329" i="10"/>
  <c r="A329" i="10"/>
  <c r="C335" i="10"/>
  <c r="B335" i="10"/>
  <c r="A335" i="10"/>
  <c r="C341" i="10"/>
  <c r="B341" i="10"/>
  <c r="A341" i="10"/>
  <c r="C347" i="10"/>
  <c r="B347" i="10"/>
  <c r="A347" i="10"/>
  <c r="C353" i="10"/>
  <c r="B353" i="10"/>
  <c r="A353" i="10"/>
  <c r="C359" i="10"/>
  <c r="B359" i="10"/>
  <c r="A359" i="10"/>
  <c r="C365" i="10"/>
  <c r="B365" i="10"/>
  <c r="A365" i="10"/>
  <c r="C371" i="10"/>
  <c r="B371" i="10"/>
  <c r="A371" i="10"/>
  <c r="C377" i="10"/>
  <c r="B377" i="10"/>
  <c r="A377" i="10"/>
  <c r="C383" i="10"/>
  <c r="B383" i="10"/>
  <c r="A383" i="10"/>
  <c r="C389" i="10"/>
  <c r="B389" i="10"/>
  <c r="A389" i="10"/>
  <c r="C395" i="10"/>
  <c r="B395" i="10"/>
  <c r="A395" i="10"/>
  <c r="C401" i="10"/>
  <c r="B401" i="10"/>
  <c r="A401" i="10"/>
  <c r="C407" i="10"/>
  <c r="B407" i="10"/>
  <c r="A407" i="10"/>
  <c r="C413" i="10"/>
  <c r="B413" i="10"/>
  <c r="A413" i="10"/>
  <c r="C419" i="10"/>
  <c r="B419" i="10"/>
  <c r="A419" i="10"/>
  <c r="C425" i="10"/>
  <c r="B425" i="10"/>
  <c r="A425" i="10"/>
  <c r="C431" i="10"/>
  <c r="B431" i="10"/>
  <c r="A431" i="10"/>
  <c r="C437" i="10"/>
  <c r="B437" i="10"/>
  <c r="A437" i="10"/>
  <c r="C443" i="10"/>
  <c r="B443" i="10"/>
  <c r="A443" i="10"/>
  <c r="C449" i="10"/>
  <c r="B449" i="10"/>
  <c r="A449" i="10"/>
  <c r="C455" i="10"/>
  <c r="B455" i="10"/>
  <c r="A455" i="10"/>
  <c r="C461" i="10"/>
  <c r="B461" i="10"/>
  <c r="A461" i="10"/>
  <c r="C467" i="10"/>
  <c r="B467" i="10"/>
  <c r="A467" i="10"/>
  <c r="C473" i="10"/>
  <c r="B473" i="10"/>
  <c r="A473" i="10"/>
  <c r="C479" i="10"/>
  <c r="B479" i="10"/>
  <c r="A479" i="10"/>
  <c r="C485" i="10"/>
  <c r="B485" i="10"/>
  <c r="A485" i="10"/>
  <c r="C491" i="10"/>
  <c r="B491" i="10"/>
  <c r="A491" i="10"/>
  <c r="C497" i="10"/>
  <c r="B497" i="10"/>
  <c r="A497" i="10"/>
  <c r="C503" i="10"/>
  <c r="B503" i="10"/>
  <c r="A503" i="10"/>
  <c r="C509" i="10"/>
  <c r="B509" i="10"/>
  <c r="A509" i="10"/>
  <c r="C515" i="10"/>
  <c r="B515" i="10"/>
  <c r="A515" i="10"/>
  <c r="C521" i="10"/>
  <c r="B521" i="10"/>
  <c r="A521" i="10"/>
  <c r="C527" i="10"/>
  <c r="B527" i="10"/>
  <c r="A527" i="10"/>
  <c r="C533" i="10"/>
  <c r="B533" i="10"/>
  <c r="A533" i="10"/>
  <c r="C539" i="10"/>
  <c r="B539" i="10"/>
  <c r="A539" i="10"/>
  <c r="C545" i="10"/>
  <c r="B545" i="10"/>
  <c r="A545" i="10"/>
  <c r="C551" i="10"/>
  <c r="B551" i="10"/>
  <c r="A551" i="10"/>
  <c r="C557" i="10"/>
  <c r="B557" i="10"/>
  <c r="A557" i="10"/>
  <c r="C563" i="10"/>
  <c r="B563" i="10"/>
  <c r="A563" i="10"/>
  <c r="C569" i="10"/>
  <c r="B569" i="10"/>
  <c r="A569" i="10"/>
  <c r="C575" i="10"/>
  <c r="B575" i="10"/>
  <c r="A575" i="10"/>
  <c r="C581" i="10"/>
  <c r="B581" i="10"/>
  <c r="A581" i="10"/>
  <c r="C587" i="10"/>
  <c r="B587" i="10"/>
  <c r="A587" i="10"/>
  <c r="C593" i="10"/>
  <c r="B593" i="10"/>
  <c r="A593" i="10"/>
  <c r="C599" i="10"/>
  <c r="B599" i="10"/>
  <c r="A599" i="10"/>
  <c r="C605" i="10"/>
  <c r="B605" i="10"/>
  <c r="A605" i="10"/>
  <c r="C611" i="10"/>
  <c r="B611" i="10"/>
  <c r="A611" i="10"/>
  <c r="C617" i="10"/>
  <c r="B617" i="10"/>
  <c r="A617" i="10"/>
  <c r="C623" i="10"/>
  <c r="B623" i="10"/>
  <c r="A623" i="10"/>
  <c r="C629" i="10"/>
  <c r="B629" i="10"/>
  <c r="A629" i="10"/>
  <c r="C635" i="10"/>
  <c r="B635" i="10"/>
  <c r="A635" i="10"/>
  <c r="C641" i="10"/>
  <c r="B641" i="10"/>
  <c r="A641" i="10"/>
  <c r="C647" i="10"/>
  <c r="B647" i="10"/>
  <c r="A647" i="10"/>
  <c r="C653" i="10"/>
  <c r="B653" i="10"/>
  <c r="A653" i="10"/>
  <c r="C659" i="10"/>
  <c r="B659" i="10"/>
  <c r="A659" i="10"/>
  <c r="C665" i="10"/>
  <c r="B665" i="10"/>
  <c r="A665" i="10"/>
  <c r="C671" i="10"/>
  <c r="B671" i="10"/>
  <c r="A671" i="10"/>
  <c r="C677" i="10"/>
  <c r="B677" i="10"/>
  <c r="A677" i="10"/>
  <c r="C683" i="10"/>
  <c r="B683" i="10"/>
  <c r="A683" i="10"/>
  <c r="C689" i="10"/>
  <c r="B689" i="10"/>
  <c r="A689" i="10"/>
  <c r="C695" i="10"/>
  <c r="B695" i="10"/>
  <c r="A695" i="10"/>
  <c r="C701" i="10"/>
  <c r="B701" i="10"/>
  <c r="A701" i="10"/>
  <c r="C707" i="10"/>
  <c r="B707" i="10"/>
  <c r="A707" i="10"/>
  <c r="C713" i="10"/>
  <c r="B713" i="10"/>
  <c r="A713" i="10"/>
  <c r="C719" i="10"/>
  <c r="B719" i="10"/>
  <c r="A719" i="10"/>
  <c r="C725" i="10"/>
  <c r="B725" i="10"/>
  <c r="A725" i="10"/>
  <c r="C731" i="10"/>
  <c r="B731" i="10"/>
  <c r="A731" i="10"/>
  <c r="C737" i="10"/>
  <c r="B737" i="10"/>
  <c r="A737" i="10"/>
  <c r="C743" i="10"/>
  <c r="B743" i="10"/>
  <c r="A743" i="10"/>
  <c r="C749" i="10"/>
  <c r="B749" i="10"/>
  <c r="A749" i="10"/>
  <c r="C755" i="10"/>
  <c r="B755" i="10"/>
  <c r="A755" i="10"/>
  <c r="C761" i="10"/>
  <c r="B761" i="10"/>
  <c r="A761" i="10"/>
  <c r="C767" i="10"/>
  <c r="B767" i="10"/>
  <c r="A767" i="10"/>
  <c r="C773" i="10"/>
  <c r="B773" i="10"/>
  <c r="A773" i="10"/>
  <c r="C779" i="10"/>
  <c r="B779" i="10"/>
  <c r="A779" i="10"/>
  <c r="C785" i="10"/>
  <c r="B785" i="10"/>
  <c r="A785" i="10"/>
  <c r="C791" i="10"/>
  <c r="B791" i="10"/>
  <c r="A791" i="10"/>
  <c r="C797" i="10"/>
  <c r="B797" i="10"/>
  <c r="A797" i="10"/>
  <c r="C803" i="10"/>
  <c r="B803" i="10"/>
  <c r="A803" i="10"/>
  <c r="C809" i="10"/>
  <c r="B809" i="10"/>
  <c r="A809" i="10"/>
  <c r="C815" i="10"/>
  <c r="B815" i="10"/>
  <c r="A815" i="10"/>
  <c r="C821" i="10"/>
  <c r="B821" i="10"/>
  <c r="A821" i="10"/>
  <c r="C827" i="10"/>
  <c r="B827" i="10"/>
  <c r="A827" i="10"/>
  <c r="C833" i="10"/>
  <c r="B833" i="10"/>
  <c r="A833" i="10"/>
  <c r="C839" i="10"/>
  <c r="B839" i="10"/>
  <c r="A839" i="10"/>
  <c r="C845" i="10"/>
  <c r="B845" i="10"/>
  <c r="A845" i="10"/>
  <c r="C1067" i="10"/>
  <c r="B1067" i="10"/>
  <c r="A1067" i="10"/>
  <c r="C1073" i="10"/>
  <c r="B1073" i="10"/>
  <c r="A1073" i="10"/>
  <c r="C1079" i="10"/>
  <c r="B1079" i="10"/>
  <c r="A1079" i="10"/>
  <c r="C851" i="10"/>
  <c r="B851" i="10"/>
  <c r="A851" i="10"/>
  <c r="C857" i="10"/>
  <c r="B857" i="10"/>
  <c r="A857" i="10"/>
  <c r="C863" i="10"/>
  <c r="B863" i="10"/>
  <c r="A863" i="10"/>
  <c r="C869" i="10"/>
  <c r="B869" i="10"/>
  <c r="A869" i="10"/>
  <c r="C875" i="10"/>
  <c r="B875" i="10"/>
  <c r="A875" i="10"/>
  <c r="C881" i="10"/>
  <c r="B881" i="10"/>
  <c r="A881" i="10"/>
  <c r="C887" i="10"/>
  <c r="B887" i="10"/>
  <c r="A887" i="10"/>
  <c r="C893" i="10"/>
  <c r="B893" i="10"/>
  <c r="A893" i="10"/>
  <c r="C899" i="10"/>
  <c r="B899" i="10"/>
  <c r="A899" i="10"/>
  <c r="C905" i="10"/>
  <c r="B905" i="10"/>
  <c r="A905" i="10"/>
  <c r="C911" i="10"/>
  <c r="B911" i="10"/>
  <c r="A911" i="10"/>
  <c r="C917" i="10"/>
  <c r="B917" i="10"/>
  <c r="A917" i="10"/>
  <c r="C923" i="10"/>
  <c r="B923" i="10"/>
  <c r="A923" i="10"/>
  <c r="C929" i="10"/>
  <c r="B929" i="10"/>
  <c r="A929" i="10"/>
  <c r="C935" i="10"/>
  <c r="B935" i="10"/>
  <c r="A935" i="10"/>
  <c r="C941" i="10"/>
  <c r="B941" i="10"/>
  <c r="A941" i="10"/>
  <c r="C947" i="10"/>
  <c r="B947" i="10"/>
  <c r="A947" i="10"/>
  <c r="C953" i="10"/>
  <c r="B953" i="10"/>
  <c r="A953" i="10"/>
  <c r="C959" i="10"/>
  <c r="B959" i="10"/>
  <c r="A959" i="10"/>
  <c r="C965" i="10"/>
  <c r="B965" i="10"/>
  <c r="A965" i="10"/>
  <c r="C971" i="10"/>
  <c r="B971" i="10"/>
  <c r="A971" i="10"/>
  <c r="C977" i="10"/>
  <c r="B977" i="10"/>
  <c r="A977" i="10"/>
  <c r="C983" i="10"/>
  <c r="B983" i="10"/>
  <c r="A983" i="10"/>
  <c r="C989" i="10"/>
  <c r="B989" i="10"/>
  <c r="A989" i="10"/>
  <c r="C995" i="10"/>
  <c r="B995" i="10"/>
  <c r="A995" i="10"/>
  <c r="C1001" i="10"/>
  <c r="B1001" i="10"/>
  <c r="A1001" i="10"/>
  <c r="C1007" i="10"/>
  <c r="B1007" i="10"/>
  <c r="A1007" i="10"/>
  <c r="C1013" i="10"/>
  <c r="B1013" i="10"/>
  <c r="A1013" i="10"/>
  <c r="C1019" i="10"/>
  <c r="B1019" i="10"/>
  <c r="A1019" i="10"/>
  <c r="C1025" i="10"/>
  <c r="B1025" i="10"/>
  <c r="A1025" i="10"/>
  <c r="C1031" i="10"/>
  <c r="B1031" i="10"/>
  <c r="A1031" i="10"/>
  <c r="C1037" i="10"/>
  <c r="B1037" i="10"/>
  <c r="A1037" i="10"/>
  <c r="C1043" i="10"/>
  <c r="B1043" i="10"/>
  <c r="A1043" i="10"/>
  <c r="C1049" i="10"/>
  <c r="B1049" i="10"/>
  <c r="A1049" i="10"/>
  <c r="C1055" i="10"/>
  <c r="B1055" i="10"/>
  <c r="A1055" i="10"/>
  <c r="C1061" i="10"/>
  <c r="B1061" i="10"/>
  <c r="A1061" i="10"/>
  <c r="C35" i="10"/>
  <c r="B35" i="10"/>
  <c r="A35" i="10"/>
  <c r="C29" i="10"/>
  <c r="B29" i="10"/>
  <c r="A29" i="10"/>
  <c r="C23" i="10"/>
  <c r="B23" i="10"/>
  <c r="A23" i="10"/>
  <c r="C17" i="10"/>
  <c r="B17" i="10"/>
  <c r="A17" i="10"/>
  <c r="C11" i="10"/>
  <c r="B11" i="10"/>
  <c r="A11" i="10"/>
  <c r="F1221" i="10" l="1"/>
  <c r="F1209" i="10"/>
  <c r="F1210" i="10"/>
  <c r="F1210" i="11" l="1"/>
  <c r="F1221" i="11" s="1"/>
  <c r="F1209" i="11" l="1"/>
  <c r="F1220" i="11" s="1"/>
  <c r="Q1214" i="11" l="1"/>
  <c r="Q1208" i="11"/>
  <c r="Q1219" i="11" s="1"/>
  <c r="O1208" i="11"/>
  <c r="O1210" i="11" s="1"/>
  <c r="P1214" i="10"/>
  <c r="J1214" i="10"/>
  <c r="O1214" i="10"/>
  <c r="N1208" i="10"/>
  <c r="P1208" i="10"/>
  <c r="M1208" i="11"/>
  <c r="M1210" i="11" s="1"/>
  <c r="M1214" i="11"/>
  <c r="N1214" i="10"/>
  <c r="J1214" i="11"/>
  <c r="I1208" i="10"/>
  <c r="K1208" i="10"/>
  <c r="J1208" i="11"/>
  <c r="J1210" i="11" s="1"/>
  <c r="O1214" i="11"/>
  <c r="P1208" i="11"/>
  <c r="P1210" i="11" s="1"/>
  <c r="I1214" i="10"/>
  <c r="I1214" i="11"/>
  <c r="N1214" i="11"/>
  <c r="M1208" i="10"/>
  <c r="O1208" i="10"/>
  <c r="N1208" i="11"/>
  <c r="N1210" i="11" s="1"/>
  <c r="P1214" i="11"/>
  <c r="L1214" i="10"/>
  <c r="M1214" i="10"/>
  <c r="K1214" i="10"/>
  <c r="J1208" i="10"/>
  <c r="L1208" i="10"/>
  <c r="I1208" i="11"/>
  <c r="I1210" i="11" s="1"/>
  <c r="Q1216" i="11" l="1"/>
  <c r="Q1209" i="11"/>
  <c r="Q1210" i="11"/>
  <c r="L1216" i="10"/>
  <c r="I1216" i="11"/>
  <c r="M1216" i="10"/>
  <c r="K1216" i="10"/>
  <c r="I1216" i="10"/>
  <c r="Q1220" i="11"/>
  <c r="Q1221" i="11"/>
  <c r="Q1211" i="11"/>
  <c r="P1216" i="11"/>
  <c r="N1216" i="11"/>
  <c r="M1216" i="11"/>
  <c r="J1219" i="10"/>
  <c r="J1211" i="10"/>
  <c r="H1214" i="10"/>
  <c r="H1216" i="10" s="1"/>
  <c r="M1211" i="11"/>
  <c r="M1219" i="11"/>
  <c r="M1221" i="11" s="1"/>
  <c r="M1209" i="11"/>
  <c r="H1208" i="11"/>
  <c r="H1210" i="11" s="1"/>
  <c r="N1219" i="10"/>
  <c r="N1211" i="10"/>
  <c r="L1211" i="10"/>
  <c r="L1219" i="10"/>
  <c r="G1208" i="10"/>
  <c r="P1211" i="11"/>
  <c r="P1219" i="11"/>
  <c r="P1221" i="11" s="1"/>
  <c r="P1209" i="11"/>
  <c r="O1216" i="11"/>
  <c r="I1219" i="10"/>
  <c r="I1211" i="10"/>
  <c r="O1219" i="11"/>
  <c r="O1221" i="11" s="1"/>
  <c r="O1209" i="11"/>
  <c r="O1211" i="11"/>
  <c r="J1216" i="10"/>
  <c r="H1214" i="11"/>
  <c r="H1216" i="11" s="1"/>
  <c r="I1211" i="11"/>
  <c r="I1219" i="11"/>
  <c r="I1221" i="11" s="1"/>
  <c r="I1209" i="11"/>
  <c r="N1219" i="11"/>
  <c r="N1221" i="11" s="1"/>
  <c r="N1209" i="11"/>
  <c r="N1211" i="11"/>
  <c r="O1211" i="10"/>
  <c r="O1219" i="10"/>
  <c r="K1211" i="10"/>
  <c r="K1219" i="10"/>
  <c r="J1216" i="11"/>
  <c r="N1216" i="10"/>
  <c r="G1214" i="11"/>
  <c r="G1216" i="11" s="1"/>
  <c r="P1216" i="10"/>
  <c r="G1214" i="10"/>
  <c r="G1216" i="10" s="1"/>
  <c r="G1208" i="11"/>
  <c r="M1219" i="10"/>
  <c r="M1211" i="10"/>
  <c r="J1219" i="11"/>
  <c r="J1221" i="11" s="1"/>
  <c r="J1209" i="11"/>
  <c r="J1211" i="11"/>
  <c r="P1211" i="10"/>
  <c r="P1219" i="10"/>
  <c r="H1208" i="10"/>
  <c r="O1216" i="10"/>
  <c r="Q1222" i="11" l="1"/>
  <c r="K1208" i="11"/>
  <c r="K1210" i="11" s="1"/>
  <c r="G1210" i="11"/>
  <c r="G1209" i="11"/>
  <c r="L1208" i="11"/>
  <c r="L1210" i="11" s="1"/>
  <c r="K1214" i="11"/>
  <c r="K1216" i="11" s="1"/>
  <c r="L1214" i="11"/>
  <c r="L1216" i="11" s="1"/>
  <c r="P1222" i="10"/>
  <c r="G1219" i="11"/>
  <c r="G1211" i="11"/>
  <c r="O1220" i="11"/>
  <c r="O1222" i="11"/>
  <c r="G1211" i="10"/>
  <c r="G1219" i="10"/>
  <c r="L1222" i="10"/>
  <c r="J1222" i="10"/>
  <c r="K1222" i="10"/>
  <c r="O1222" i="10"/>
  <c r="N1222" i="11"/>
  <c r="N1220" i="11"/>
  <c r="I1222" i="11"/>
  <c r="I1220" i="11"/>
  <c r="I1222" i="10"/>
  <c r="P1220" i="11"/>
  <c r="P1222" i="11"/>
  <c r="H1211" i="11"/>
  <c r="H1209" i="11"/>
  <c r="H1219" i="11"/>
  <c r="H1221" i="11" s="1"/>
  <c r="H1211" i="10"/>
  <c r="H1219" i="10"/>
  <c r="N1222" i="10"/>
  <c r="J1222" i="11"/>
  <c r="J1220" i="11"/>
  <c r="M1222" i="10"/>
  <c r="M1222" i="11"/>
  <c r="M1220" i="11"/>
  <c r="G1221" i="11" l="1"/>
  <c r="G1220" i="11"/>
  <c r="L1219" i="11"/>
  <c r="K1219" i="11"/>
  <c r="K1211" i="11"/>
  <c r="K1209" i="11"/>
  <c r="L1211" i="11"/>
  <c r="L1209" i="11"/>
  <c r="H1220" i="11"/>
  <c r="H1222" i="11"/>
  <c r="H1222" i="10"/>
  <c r="G1222" i="10"/>
  <c r="G1222" i="11"/>
  <c r="K1221" i="11" l="1"/>
  <c r="L1221" i="11"/>
  <c r="K1220" i="11"/>
  <c r="K1222" i="11"/>
  <c r="L1220" i="11"/>
  <c r="L1222" i="11"/>
  <c r="L1210" i="10" l="1"/>
  <c r="K1210" i="10"/>
  <c r="G1210" i="10"/>
  <c r="N1210" i="10"/>
  <c r="M1210" i="10"/>
  <c r="J1210" i="10"/>
  <c r="H1210" i="10"/>
  <c r="O1210" i="10"/>
  <c r="I1210" i="10"/>
  <c r="P1210" i="10"/>
  <c r="N1209" i="10"/>
  <c r="K1209" i="10"/>
  <c r="J1209" i="10"/>
  <c r="G1209" i="10"/>
  <c r="L1209" i="10"/>
  <c r="M1209" i="10"/>
  <c r="I1209" i="10"/>
  <c r="P1209" i="10"/>
  <c r="O1209" i="10"/>
  <c r="H1209" i="10"/>
  <c r="H1221" i="10"/>
  <c r="I1221" i="10"/>
  <c r="N1221" i="10"/>
  <c r="L1221" i="10"/>
  <c r="J1221" i="10"/>
  <c r="G1221" i="10"/>
  <c r="N1220" i="10"/>
  <c r="H1220" i="10"/>
  <c r="G1220" i="10"/>
  <c r="P1220" i="10"/>
  <c r="O1220" i="10"/>
  <c r="L1220" i="10"/>
  <c r="M1220" i="10"/>
  <c r="J1220" i="10"/>
  <c r="K1220" i="10"/>
  <c r="P1221" i="10" l="1"/>
  <c r="M1221" i="10"/>
  <c r="I1220" i="10"/>
  <c r="O1221" i="10"/>
  <c r="K1221" i="10"/>
</calcChain>
</file>

<file path=xl/sharedStrings.xml><?xml version="1.0" encoding="utf-8"?>
<sst xmlns="http://schemas.openxmlformats.org/spreadsheetml/2006/main" count="8227" uniqueCount="705">
  <si>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</si>
  <si>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</si>
  <si>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</si>
  <si>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</si>
  <si>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</si>
  <si>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</si>
  <si>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</si>
  <si>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</si>
  <si>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</si>
  <si>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</si>
  <si>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</si>
  <si>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</si>
  <si>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</si>
  <si>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</si>
  <si>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</si>
  <si>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</si>
  <si>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</si>
  <si>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</si>
  <si>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</si>
  <si>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</si>
  <si>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</si>
  <si>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</si>
  <si>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</si>
  <si>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</si>
  <si>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</si>
  <si>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</si>
  <si>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</si>
  <si>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</si>
  <si>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</si>
  <si>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</si>
  <si>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</si>
  <si>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</si>
  <si>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</si>
  <si>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</si>
  <si>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</si>
  <si>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</si>
  <si>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</si>
  <si>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</si>
  <si>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</si>
  <si>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</si>
  <si>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</si>
  <si>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</si>
  <si>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</si>
  <si>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</si>
  <si>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</si>
  <si>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</si>
  <si>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</si>
  <si>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</si>
  <si>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</si>
  <si>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</si>
  <si>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</si>
  <si>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</si>
  <si>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</si>
  <si>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</si>
  <si>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</si>
  <si>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</si>
  <si>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</si>
  <si>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</si>
  <si>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</si>
  <si>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</si>
  <si>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</si>
  <si>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</si>
  <si>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</si>
  <si>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</si>
  <si>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</si>
  <si>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</si>
  <si>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</si>
  <si>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</si>
  <si>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</si>
  <si>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</si>
  <si>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</si>
  <si>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</si>
  <si>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</si>
  <si>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</si>
  <si>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</si>
  <si>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</si>
  <si>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</si>
  <si>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</si>
  <si>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</si>
  <si>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</si>
  <si>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</si>
  <si>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</si>
  <si>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</si>
  <si>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</si>
  <si>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</si>
  <si>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</si>
  <si>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</si>
  <si>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</si>
  <si>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</si>
  <si>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</si>
  <si>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</si>
  <si>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</si>
  <si>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</si>
  <si>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</si>
  <si>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</si>
  <si>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</si>
  <si>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</si>
  <si>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</si>
  <si>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</si>
  <si>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</si>
  <si>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</si>
  <si>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</si>
  <si>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</si>
  <si>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</si>
  <si>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</si>
  <si>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</si>
  <si>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</si>
  <si>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</si>
  <si>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</si>
  <si>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</si>
  <si>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</si>
  <si>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</si>
  <si>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</si>
  <si>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</si>
  <si>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</si>
  <si>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</si>
  <si>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</si>
  <si>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</si>
  <si>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</si>
  <si>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</si>
  <si>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</si>
  <si>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</si>
  <si>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</si>
  <si>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</si>
  <si>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</si>
  <si>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</si>
  <si>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</si>
  <si>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</si>
  <si>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</si>
  <si>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</si>
  <si>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</si>
  <si>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</si>
  <si>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</si>
  <si>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</si>
  <si>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</si>
  <si>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</si>
  <si>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</si>
  <si>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</si>
  <si>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</si>
  <si>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</si>
  <si>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</si>
  <si>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</si>
  <si>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</si>
  <si>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</si>
  <si>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</si>
  <si>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</si>
  <si>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</si>
  <si>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</si>
  <si>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</si>
  <si>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</si>
  <si>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</si>
  <si>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</si>
  <si>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</si>
  <si>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</si>
  <si>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</si>
  <si>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</si>
  <si>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</si>
  <si>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</si>
  <si>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</si>
  <si>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</si>
  <si>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</si>
  <si>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</si>
  <si>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</si>
  <si>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</si>
  <si>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</si>
  <si>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</si>
  <si>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</si>
  <si>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</si>
  <si>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</si>
  <si>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</si>
  <si>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</si>
  <si>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</si>
  <si>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</si>
  <si>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</si>
  <si>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</si>
  <si>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</si>
  <si>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</si>
  <si>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</si>
  <si>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</si>
  <si>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</si>
  <si>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</si>
  <si>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</si>
  <si>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</si>
  <si>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</si>
  <si>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</si>
  <si>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</si>
  <si>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</si>
  <si>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</si>
  <si>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</si>
  <si>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</si>
  <si>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</si>
  <si>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</si>
  <si>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</si>
  <si>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</si>
  <si>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</si>
  <si>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</si>
  <si>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</si>
  <si>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</si>
  <si>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</si>
  <si>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</si>
  <si>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</si>
  <si>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</si>
  <si>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</si>
  <si>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</si>
  <si>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</si>
  <si>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</si>
  <si>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</si>
  <si>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</si>
  <si>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</si>
  <si>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</si>
  <si>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</si>
  <si>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</si>
  <si>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</si>
  <si>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</si>
  <si>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</si>
  <si>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</si>
  <si>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</si>
  <si>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</si>
  <si>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</si>
  <si>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</si>
  <si>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</si>
  <si>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</si>
  <si>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</si>
  <si>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</si>
  <si>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</si>
  <si>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</si>
  <si>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</si>
  <si>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</si>
  <si>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</si>
  <si>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</si>
  <si>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</si>
  <si>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</si>
  <si>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</si>
  <si>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</si>
  <si>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</si>
  <si>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</si>
  <si>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</si>
  <si>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</si>
  <si>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</si>
  <si>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</si>
  <si>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</si>
  <si>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</si>
  <si>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</si>
  <si>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</si>
  <si>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</si>
  <si>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</si>
  <si>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</si>
  <si>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</si>
  <si>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</si>
  <si>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</si>
  <si>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</si>
  <si>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</si>
  <si>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</si>
  <si>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</si>
  <si>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</si>
  <si>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</si>
  <si>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</si>
  <si>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</si>
  <si>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</si>
  <si>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</si>
  <si>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</si>
  <si>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</si>
  <si>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</si>
  <si>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</si>
  <si>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</si>
  <si>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</si>
  <si>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</si>
  <si>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</si>
  <si>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</si>
  <si>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</si>
  <si>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</si>
  <si>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</si>
  <si>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</si>
  <si>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</si>
  <si>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</si>
  <si>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</si>
  <si>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</si>
  <si>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</si>
  <si>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</si>
  <si>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</si>
  <si>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</si>
  <si>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</si>
  <si>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</si>
  <si>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</si>
  <si>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</si>
  <si>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</si>
  <si>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</si>
  <si>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</si>
  <si>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</si>
  <si>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</si>
  <si>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</si>
  <si>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</si>
  <si>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</si>
  <si>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</si>
  <si>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</si>
  <si>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</si>
  <si>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</si>
  <si>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</si>
  <si>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</si>
  <si>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</si>
  <si>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</si>
  <si>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</si>
  <si>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</si>
  <si>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</si>
  <si>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</si>
  <si>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</si>
  <si>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</si>
  <si>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</si>
  <si>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</si>
  <si>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</si>
  <si>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</si>
  <si>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</si>
  <si>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</si>
  <si>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</si>
  <si>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</si>
  <si>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</si>
  <si>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</si>
  <si>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</si>
  <si>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</si>
  <si>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</si>
  <si>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</si>
  <si>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</si>
  <si>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</si>
  <si>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</si>
  <si>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</si>
  <si>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</si>
  <si>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</si>
  <si>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</si>
  <si>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</si>
  <si>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</si>
  <si>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</si>
  <si>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</si>
  <si>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</si>
  <si>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</si>
  <si>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</si>
  <si>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</si>
  <si>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</si>
  <si>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</si>
  <si>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</si>
  <si>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</si>
  <si>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</si>
  <si>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</si>
  <si>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</si>
  <si>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</si>
  <si>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</si>
  <si>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</si>
  <si>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</si>
  <si>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</si>
  <si>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</si>
  <si>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</si>
  <si>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</si>
  <si>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</si>
  <si>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</si>
  <si>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</si>
  <si>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</si>
  <si>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</si>
  <si>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</si>
  <si>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</si>
  <si>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</si>
  <si>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</si>
  <si>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</si>
  <si>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</si>
  <si>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</si>
  <si>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</si>
  <si>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</si>
  <si>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</si>
  <si>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</si>
  <si>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</si>
  <si>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</si>
  <si>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</si>
  <si>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</si>
  <si>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</si>
  <si>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</si>
  <si>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</si>
  <si>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</si>
  <si>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</si>
  <si>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</si>
  <si>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</si>
  <si>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</si>
  <si>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</si>
  <si>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</si>
  <si>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</si>
  <si>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</si>
  <si>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</si>
  <si>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</si>
  <si>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</si>
  <si>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</si>
  <si>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</si>
  <si>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</si>
  <si>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</si>
  <si>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</si>
  <si>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</si>
  <si>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</si>
  <si>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</si>
  <si>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</si>
  <si>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</si>
  <si>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</si>
  <si>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</si>
  <si>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</si>
  <si>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</si>
  <si>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</si>
  <si>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</si>
  <si>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</si>
  <si>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</si>
  <si>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</si>
  <si>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</si>
  <si>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</si>
  <si>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</si>
  <si>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</si>
  <si>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</si>
  <si>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</si>
  <si>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</si>
  <si>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</si>
  <si>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</si>
  <si>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</si>
  <si>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</si>
  <si>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</si>
  <si>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</si>
  <si>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</si>
  <si>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</si>
  <si>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</si>
  <si>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</si>
  <si>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</si>
  <si>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</si>
  <si>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</si>
  <si>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</si>
  <si>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</si>
  <si>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</si>
  <si>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</si>
  <si>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</si>
  <si>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</si>
  <si>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</si>
  <si>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</si>
  <si>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</si>
  <si>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</si>
  <si>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</si>
  <si>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</si>
  <si>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</si>
  <si>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</si>
  <si>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</si>
  <si>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</si>
  <si>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</si>
  <si>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</si>
  <si>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</si>
  <si>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</si>
  <si>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</si>
  <si>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</si>
  <si>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</si>
  <si>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</si>
  <si>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</si>
  <si>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</si>
  <si>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</si>
  <si>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</si>
  <si>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</si>
  <si>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</si>
  <si>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</si>
  <si>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</si>
  <si>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</si>
  <si>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</si>
  <si>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</si>
  <si>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</si>
  <si>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</si>
  <si>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</si>
  <si>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</si>
  <si>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</si>
  <si>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</si>
  <si>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</si>
  <si>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</si>
  <si>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</si>
  <si>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</si>
  <si>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</si>
  <si>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</si>
  <si>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</si>
  <si>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</si>
  <si>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</si>
  <si>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</si>
  <si>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</si>
  <si>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</si>
  <si>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</si>
  <si>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</si>
  <si>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</si>
  <si>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</si>
  <si>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</si>
  <si>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</si>
  <si>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</si>
  <si>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</si>
  <si>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</si>
  <si>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</si>
  <si>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</si>
  <si>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</si>
  <si>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</si>
  <si>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</si>
  <si>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</si>
  <si>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</si>
  <si>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</si>
  <si>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</si>
  <si>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</si>
  <si>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</si>
  <si>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</si>
  <si>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</si>
  <si>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</si>
  <si>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</si>
  <si>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</si>
  <si>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</si>
  <si>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</si>
  <si>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</si>
  <si>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</si>
  <si>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</si>
  <si>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</si>
  <si>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</si>
  <si>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</si>
  <si>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</si>
  <si>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</si>
  <si>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</si>
  <si>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</si>
  <si>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</si>
  <si>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</si>
  <si>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</si>
  <si>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</si>
  <si>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</si>
  <si>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</si>
  <si>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</si>
  <si>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</si>
  <si>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</si>
  <si>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</si>
  <si>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</si>
  <si>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</si>
  <si>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</si>
  <si>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</si>
  <si>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</si>
  <si>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</si>
  <si>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</si>
  <si>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</si>
  <si>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</si>
  <si>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</si>
  <si>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</si>
  <si>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</si>
  <si>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</si>
  <si>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</si>
  <si>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</si>
  <si>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</si>
  <si>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</si>
  <si>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</si>
  <si>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</si>
  <si>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</si>
  <si>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</si>
  <si>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</si>
  <si>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</si>
  <si>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</si>
  <si>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</si>
  <si>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</si>
  <si>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</si>
  <si>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</si>
  <si>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</si>
  <si>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</si>
  <si>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</si>
  <si>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</si>
  <si>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</si>
  <si>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</si>
  <si>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</si>
  <si>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</si>
  <si>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</si>
  <si>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</si>
  <si>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</si>
  <si>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</si>
  <si>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</si>
  <si>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</si>
  <si>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</si>
  <si>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</si>
  <si>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</si>
  <si>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</si>
  <si>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</si>
  <si>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</si>
  <si>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</si>
  <si>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</si>
  <si>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</si>
  <si>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</si>
  <si>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</si>
  <si>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</si>
  <si>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</si>
  <si>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</si>
  <si>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</si>
  <si>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</si>
  <si>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</si>
  <si>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</si>
  <si>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</si>
  <si>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</si>
  <si>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</si>
  <si>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</si>
  <si>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</si>
  <si>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</si>
  <si>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</si>
  <si>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</si>
  <si>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</si>
  <si>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</si>
  <si>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</si>
  <si>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</si>
  <si>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</si>
  <si>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</si>
  <si>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</si>
  <si>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</si>
  <si>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</si>
  <si>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</si>
  <si>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</si>
  <si>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</si>
  <si>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</si>
  <si>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</si>
  <si>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</si>
  <si>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</si>
  <si>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</si>
  <si>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</si>
  <si>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</si>
  <si>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</si>
  <si>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</si>
  <si>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</si>
  <si>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</si>
  <si>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</si>
  <si>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</si>
  <si>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</si>
  <si>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</si>
  <si>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</si>
  <si>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</si>
  <si>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</si>
  <si>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</si>
  <si>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</si>
  <si>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</si>
  <si>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</si>
  <si>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</si>
  <si>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</si>
  <si>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</si>
  <si>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</si>
  <si>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</si>
  <si>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</si>
  <si>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</si>
  <si>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</si>
  <si>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</si>
  <si>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</si>
  <si>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</si>
  <si>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</si>
  <si>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</si>
  <si>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</si>
  <si>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</si>
  <si>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</si>
  <si>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</si>
  <si>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</si>
  <si>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</si>
  <si>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</si>
  <si>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</si>
  <si>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</si>
  <si>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</si>
  <si>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</si>
  <si>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</si>
  <si>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</si>
  <si>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</si>
  <si>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</si>
  <si>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</si>
  <si>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</si>
  <si>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</si>
  <si>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</si>
  <si>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</si>
  <si>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GENERAL FUND</t>
  </si>
  <si>
    <t xml:space="preserve"> PUPIL ACTIVITY</t>
  </si>
  <si>
    <t>FOOD SERVICE</t>
  </si>
  <si>
    <t>INSURANCE RESERVE</t>
  </si>
  <si>
    <t>CAPITAL RESERVE</t>
  </si>
  <si>
    <t>Revenues</t>
  </si>
  <si>
    <t>Expenditures</t>
  </si>
  <si>
    <t>BUILDING</t>
  </si>
  <si>
    <t>BOND REDEMPTION</t>
  </si>
  <si>
    <t>OTHER</t>
  </si>
  <si>
    <t>TOTAL ALL FUNDS</t>
  </si>
  <si>
    <t>CURRENT EXPENDITURES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</si>
  <si>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</si>
  <si>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</si>
  <si>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</si>
  <si>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</si>
  <si>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</si>
  <si>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</si>
  <si>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</si>
  <si>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</si>
  <si>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</si>
  <si>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</si>
  <si>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</si>
  <si>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</si>
  <si>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w/ Transportation 
w/ Private Sources</t>
  </si>
  <si>
    <t>w/o 
Transportation</t>
  </si>
  <si>
    <t>w/o 
Private Sources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</si>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</sst>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165" fontId="4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right"/>
    </xf>
    <xf numFmtId="0" fontId="5" fillId="0" borderId="0" xfId="1" applyFont="1"/>
    <xf numFmtId="3" fontId="7" fillId="0" borderId="0" xfId="1" applyNumberFormat="1" applyFont="1"/>
    <xf numFmtId="3" fontId="5" fillId="0" borderId="0" xfId="1" applyNumberFormat="1" applyFont="1" applyAlignment="1">
      <alignment horizontal="right"/>
    </xf>
    <xf numFmtId="0" fontId="8" fillId="0" borderId="0" xfId="0" applyFont="1"/>
    <xf numFmtId="0" fontId="8" fillId="0" borderId="0" xfId="1" applyFont="1"/>
    <xf numFmtId="37" fontId="9" fillId="0" borderId="0" xfId="1" applyNumberFormat="1" applyFont="1"/>
    <xf numFmtId="37" fontId="10" fillId="0" borderId="0" xfId="1" applyNumberFormat="1" applyFont="1" applyAlignment="1">
      <alignment horizontal="left"/>
    </xf>
    <xf numFmtId="37" fontId="1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left"/>
    </xf>
    <xf numFmtId="165" fontId="10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quotePrefix="1" applyFont="1"/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center" wrapText="1"/>
    </xf>
    <xf numFmtId="37" fontId="10" fillId="0" borderId="0" xfId="1" applyNumberFormat="1" applyFont="1" applyAlignment="1">
      <alignment horizontal="center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P1242"/>
  <sheetViews>
    <sheetView tabSelected="1" zoomScale="80" zoomScaleNormal="80" zoomScalePageLayoutView="67" workbookViewId="0">
      <pane ySplit="6" topLeftCell="A7" activePane="bottomLeft" state="frozen"/>
      <selection activeCell="E1202" sqref="E1202"/>
      <selection pane="bottomLeft" activeCell="E1" sqref="E1:O2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42578125" style="4" customWidth="1"/>
    <col min="6" max="6" width="12" style="4" bestFit="1" customWidth="1"/>
    <col min="7" max="16" width="16.42578125" style="4" customWidth="1"/>
    <col min="17" max="16384" width="8.7109375" style="4"/>
  </cols>
  <sheetData>
    <row r="1" spans="1:16" s="34" customFormat="1" ht="15.75" x14ac:dyDescent="0.25">
      <c r="A1" s="33"/>
      <c r="B1" s="33"/>
    </row>
    <row r="2" spans="1:16" s="24" customFormat="1" ht="15.75" x14ac:dyDescent="0.25">
      <c r="A2" s="23"/>
      <c r="B2" s="23"/>
      <c r="I2" s="34"/>
    </row>
    <row r="3" spans="1:16" s="24" customFormat="1" ht="15.75" x14ac:dyDescent="0.25">
      <c r="A3" s="23" t="s">
        <v>460</v>
      </c>
      <c r="B3" s="23" t="s">
        <v>461</v>
      </c>
    </row>
    <row r="4" spans="1:16" s="24" customFormat="1" ht="15.75" x14ac:dyDescent="0.25">
      <c r="A4" s="23"/>
      <c r="B4" s="23"/>
      <c r="C4" s="27"/>
      <c r="D4" s="27"/>
      <c r="E4" s="28"/>
      <c r="F4" s="3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24" customFormat="1" ht="15.75" x14ac:dyDescent="0.25">
      <c r="A5" s="23"/>
      <c r="B5" s="23"/>
      <c r="C5" s="27"/>
      <c r="D5" s="27"/>
      <c r="E5" s="28" t="s">
        <v>459</v>
      </c>
      <c r="F5" s="35"/>
      <c r="G5" s="37" t="s">
        <v>660</v>
      </c>
      <c r="H5" s="37"/>
      <c r="I5" s="37" t="s">
        <v>661</v>
      </c>
      <c r="J5" s="37"/>
      <c r="K5" s="37" t="s">
        <v>662</v>
      </c>
      <c r="L5" s="37"/>
      <c r="M5" s="37" t="s">
        <v>663</v>
      </c>
      <c r="N5" s="37"/>
      <c r="O5" s="37" t="s">
        <v>664</v>
      </c>
      <c r="P5" s="37"/>
    </row>
    <row r="6" spans="1:16" s="24" customFormat="1" ht="15.75" x14ac:dyDescent="0.25">
      <c r="A6" s="23"/>
      <c r="B6" s="23"/>
      <c r="C6" s="27"/>
      <c r="D6" s="26" t="s">
        <v>457</v>
      </c>
      <c r="E6" s="28" t="s">
        <v>458</v>
      </c>
      <c r="F6" s="31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27" t="s">
        <v>665</v>
      </c>
      <c r="P6" s="27" t="s">
        <v>666</v>
      </c>
    </row>
    <row r="7" spans="1:16" x14ac:dyDescent="0.2">
      <c r="C7" s="5"/>
      <c r="D7" s="8"/>
      <c r="E7" s="14"/>
      <c r="F7" s="2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7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F9" s="12"/>
      <c r="G9" s="13">
        <v>97982221.760000005</v>
      </c>
      <c r="H9" s="13">
        <v>88527613.269999996</v>
      </c>
      <c r="I9" s="13">
        <v>250360.6</v>
      </c>
      <c r="J9" s="13">
        <v>260766.52000000002</v>
      </c>
      <c r="K9" s="13">
        <v>3830068.34</v>
      </c>
      <c r="L9" s="13">
        <v>3629027.7399999998</v>
      </c>
      <c r="M9" s="13">
        <v>341734.89</v>
      </c>
      <c r="N9" s="13">
        <v>1174354.1099999999</v>
      </c>
      <c r="O9" s="13">
        <v>23478495.690000001</v>
      </c>
      <c r="P9" s="13">
        <v>1900548.3599999999</v>
      </c>
    </row>
    <row r="10" spans="1:16" x14ac:dyDescent="0.2">
      <c r="A10" s="3" t="s">
        <v>16</v>
      </c>
      <c r="B10" s="3" t="s">
        <v>462</v>
      </c>
      <c r="C10" s="5" t="s">
        <v>201</v>
      </c>
      <c r="D10" s="5" t="s">
        <v>682</v>
      </c>
      <c r="F10" s="14">
        <v>6796</v>
      </c>
      <c r="G10" s="5">
        <v>14417.631218363744</v>
      </c>
      <c r="H10" s="5">
        <v>13026.429262801648</v>
      </c>
      <c r="I10" s="5">
        <v>36.839405532666277</v>
      </c>
      <c r="J10" s="5">
        <v>38.37058858151854</v>
      </c>
      <c r="K10" s="5">
        <v>563.57685991759854</v>
      </c>
      <c r="L10" s="5">
        <v>533.99466450853436</v>
      </c>
      <c r="M10" s="5">
        <v>50.284710123602117</v>
      </c>
      <c r="N10" s="5">
        <v>172.80078134196583</v>
      </c>
      <c r="O10" s="5">
        <v>3454.7521615656269</v>
      </c>
      <c r="P10" s="5">
        <v>279.65690994702766</v>
      </c>
    </row>
    <row r="11" spans="1:16" x14ac:dyDescent="0.2">
      <c r="A11" s="3" t="str">
        <f>A10</f>
        <v>0010</v>
      </c>
      <c r="B11" s="3" t="str">
        <f t="shared" ref="B11:C11" si="0">B10</f>
        <v>ADAMSMAPLETON 1</v>
      </c>
      <c r="C11" s="5" t="str">
        <f t="shared" si="0"/>
        <v xml:space="preserve">$ </v>
      </c>
      <c r="D11" s="5" t="s">
        <v>683</v>
      </c>
      <c r="F11" s="14">
        <v>7088</v>
      </c>
      <c r="G11" s="5">
        <v>13823.676884875847</v>
      </c>
      <c r="H11" s="5">
        <v>12489.787425225733</v>
      </c>
      <c r="I11" s="5">
        <v>35.32175507900677</v>
      </c>
      <c r="J11" s="5">
        <v>36.789858916478558</v>
      </c>
      <c r="K11" s="5">
        <v>540.35952878103831</v>
      </c>
      <c r="L11" s="5">
        <v>511.99601297968394</v>
      </c>
      <c r="M11" s="5">
        <v>48.213161681715576</v>
      </c>
      <c r="N11" s="5">
        <v>165.68201326185101</v>
      </c>
      <c r="O11" s="5">
        <v>3312.4288501693004</v>
      </c>
      <c r="P11" s="5">
        <v>268.13605530474041</v>
      </c>
    </row>
    <row r="12" spans="1:16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2"/>
      <c r="G12" s="14">
        <v>64.378888281615005</v>
      </c>
      <c r="H12" s="14">
        <v>74.500025134905712</v>
      </c>
      <c r="I12" s="14">
        <v>0.16449858768254677</v>
      </c>
      <c r="J12" s="14">
        <v>0.21944692256743925</v>
      </c>
      <c r="K12" s="14">
        <v>2.5165334827350483</v>
      </c>
      <c r="L12" s="14">
        <v>3.0539923969337357</v>
      </c>
      <c r="M12" s="14">
        <v>0.22453575669194947</v>
      </c>
      <c r="N12" s="14">
        <v>0.98827255678345505</v>
      </c>
      <c r="O12" s="14">
        <v>15.426466392538451</v>
      </c>
      <c r="P12" s="14">
        <v>1.5993981466355174</v>
      </c>
    </row>
    <row r="13" spans="1:16" x14ac:dyDescent="0.2">
      <c r="A13" s="3" t="s">
        <v>16</v>
      </c>
      <c r="B13" s="3" t="s">
        <v>462</v>
      </c>
      <c r="C13" s="5"/>
      <c r="D13" s="8"/>
      <c r="E13" s="14"/>
      <c r="F13" s="2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7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F15" s="12"/>
      <c r="G15" s="13">
        <v>475842202.3599999</v>
      </c>
      <c r="H15" s="13">
        <v>482450570.47000074</v>
      </c>
      <c r="I15" s="13">
        <v>4093052.2</v>
      </c>
      <c r="J15" s="13">
        <v>3968530.54</v>
      </c>
      <c r="K15" s="13">
        <v>14445836.790000001</v>
      </c>
      <c r="L15" s="13">
        <v>12689228.74</v>
      </c>
      <c r="M15" s="13">
        <v>0</v>
      </c>
      <c r="N15" s="13">
        <v>0</v>
      </c>
      <c r="O15" s="13">
        <v>6415200.6999999993</v>
      </c>
      <c r="P15" s="13">
        <v>8377242.6900000013</v>
      </c>
    </row>
    <row r="16" spans="1:16" x14ac:dyDescent="0.2">
      <c r="A16" s="3" t="s">
        <v>19</v>
      </c>
      <c r="B16" s="3" t="s">
        <v>463</v>
      </c>
      <c r="C16" s="5" t="s">
        <v>201</v>
      </c>
      <c r="D16" s="5" t="s">
        <v>682</v>
      </c>
      <c r="E16" s="14"/>
      <c r="F16" s="14">
        <v>36272.800000000003</v>
      </c>
      <c r="G16" s="5">
        <v>13118.430404049312</v>
      </c>
      <c r="H16" s="5">
        <v>13300.615625758162</v>
      </c>
      <c r="I16" s="5">
        <v>112.84081184799629</v>
      </c>
      <c r="J16" s="5">
        <v>109.40789076112128</v>
      </c>
      <c r="K16" s="5">
        <v>398.25535359828854</v>
      </c>
      <c r="L16" s="5">
        <v>349.82765984429102</v>
      </c>
      <c r="M16" s="5">
        <v>0</v>
      </c>
      <c r="N16" s="5">
        <v>0</v>
      </c>
      <c r="O16" s="5">
        <v>176.85981506803992</v>
      </c>
      <c r="P16" s="5">
        <v>230.9510897973137</v>
      </c>
    </row>
    <row r="17" spans="1:16" x14ac:dyDescent="0.2">
      <c r="A17" s="3" t="str">
        <f>A16</f>
        <v>0020</v>
      </c>
      <c r="B17" s="3" t="str">
        <f t="shared" ref="B17" si="1">B16</f>
        <v>ADAMSADAMS 12 FIV</v>
      </c>
      <c r="C17" s="5" t="str">
        <f t="shared" ref="C17" si="2">C16</f>
        <v xml:space="preserve">$ </v>
      </c>
      <c r="D17" s="5" t="s">
        <v>683</v>
      </c>
      <c r="E17" s="14"/>
      <c r="F17" s="14">
        <v>35747</v>
      </c>
      <c r="G17" s="5">
        <v>13311.388434274202</v>
      </c>
      <c r="H17" s="5">
        <v>13496.253405041003</v>
      </c>
      <c r="I17" s="5">
        <v>114.50057906957228</v>
      </c>
      <c r="J17" s="5">
        <v>111.01716339832713</v>
      </c>
      <c r="K17" s="5">
        <v>404.11326237166759</v>
      </c>
      <c r="L17" s="5">
        <v>354.97324922371109</v>
      </c>
      <c r="M17" s="5">
        <v>0</v>
      </c>
      <c r="N17" s="5">
        <v>0</v>
      </c>
      <c r="O17" s="5">
        <v>179.4612331104708</v>
      </c>
      <c r="P17" s="5">
        <v>234.34813243069351</v>
      </c>
    </row>
    <row r="18" spans="1:16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2"/>
      <c r="G18" s="14">
        <v>74.588364962674675</v>
      </c>
      <c r="H18" s="14">
        <v>68.836901472133022</v>
      </c>
      <c r="I18" s="14">
        <v>0.64158679030723564</v>
      </c>
      <c r="J18" s="14">
        <v>0.56623696289756498</v>
      </c>
      <c r="K18" s="14">
        <v>2.2643879448686928</v>
      </c>
      <c r="L18" s="14">
        <v>1.8105216202393379</v>
      </c>
      <c r="M18" s="14">
        <v>0</v>
      </c>
      <c r="N18" s="14">
        <v>0</v>
      </c>
      <c r="O18" s="14">
        <v>1.0055840544349108</v>
      </c>
      <c r="P18" s="14">
        <v>1.1952798171590808</v>
      </c>
    </row>
    <row r="19" spans="1:16" x14ac:dyDescent="0.2">
      <c r="A19" s="3" t="s">
        <v>19</v>
      </c>
      <c r="B19" s="3" t="s">
        <v>463</v>
      </c>
      <c r="C19" s="5"/>
      <c r="D19" s="5"/>
      <c r="E19" s="14"/>
      <c r="F19" s="2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7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F21" s="12"/>
      <c r="G21" s="13">
        <v>78502447.25000003</v>
      </c>
      <c r="H21" s="13">
        <v>81804883.23999992</v>
      </c>
      <c r="I21" s="13">
        <v>371702.44</v>
      </c>
      <c r="J21" s="13">
        <v>391761.13999999996</v>
      </c>
      <c r="K21" s="13">
        <v>3392997.6599999997</v>
      </c>
      <c r="L21" s="13">
        <v>3984010.3099999982</v>
      </c>
      <c r="M21" s="13">
        <v>0</v>
      </c>
      <c r="N21" s="13">
        <v>0</v>
      </c>
      <c r="O21" s="13">
        <v>602313.99000000011</v>
      </c>
      <c r="P21" s="13">
        <v>8980618.6999999993</v>
      </c>
    </row>
    <row r="22" spans="1:16" x14ac:dyDescent="0.2">
      <c r="A22" s="3" t="s">
        <v>14</v>
      </c>
      <c r="B22" s="3" t="s">
        <v>464</v>
      </c>
      <c r="C22" s="5" t="s">
        <v>201</v>
      </c>
      <c r="D22" s="5" t="s">
        <v>682</v>
      </c>
      <c r="E22" s="14"/>
      <c r="F22" s="14">
        <v>6046.8</v>
      </c>
      <c r="G22" s="5">
        <v>12982.477880862609</v>
      </c>
      <c r="H22" s="5">
        <v>13528.623939935158</v>
      </c>
      <c r="I22" s="5">
        <v>61.470933386253883</v>
      </c>
      <c r="J22" s="5">
        <v>64.78817556393463</v>
      </c>
      <c r="K22" s="5">
        <v>561.12285175630075</v>
      </c>
      <c r="L22" s="5">
        <v>658.86259013031656</v>
      </c>
      <c r="M22" s="5">
        <v>0</v>
      </c>
      <c r="N22" s="5">
        <v>0</v>
      </c>
      <c r="O22" s="5">
        <v>99.608717007342747</v>
      </c>
      <c r="P22" s="5">
        <v>1485.1853376992788</v>
      </c>
    </row>
    <row r="23" spans="1:16" x14ac:dyDescent="0.2">
      <c r="A23" s="3" t="str">
        <f>A22</f>
        <v>0030</v>
      </c>
      <c r="B23" s="3" t="str">
        <f t="shared" ref="B23" si="3">B22</f>
        <v>ADAMSADAMS COUNTY</v>
      </c>
      <c r="C23" s="5" t="str">
        <f t="shared" ref="C23" si="4">C22</f>
        <v xml:space="preserve">$ </v>
      </c>
      <c r="D23" s="5" t="s">
        <v>683</v>
      </c>
      <c r="E23" s="14"/>
      <c r="F23" s="14">
        <v>5692</v>
      </c>
      <c r="G23" s="5">
        <v>13791.715960997897</v>
      </c>
      <c r="H23" s="5">
        <v>14371.904996486282</v>
      </c>
      <c r="I23" s="5">
        <v>65.302607167955031</v>
      </c>
      <c r="J23" s="5">
        <v>68.826623330990856</v>
      </c>
      <c r="K23" s="5">
        <v>596.09937807449046</v>
      </c>
      <c r="L23" s="5">
        <v>699.93153724525621</v>
      </c>
      <c r="M23" s="5">
        <v>0</v>
      </c>
      <c r="N23" s="5">
        <v>0</v>
      </c>
      <c r="O23" s="5">
        <v>105.81763703443431</v>
      </c>
      <c r="P23" s="5">
        <v>1577.7615425158115</v>
      </c>
    </row>
    <row r="24" spans="1:16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2"/>
      <c r="G24" s="14">
        <v>74.190718379441918</v>
      </c>
      <c r="H24" s="14">
        <v>69.353917501205061</v>
      </c>
      <c r="I24" s="14">
        <v>0.35128676892288091</v>
      </c>
      <c r="J24" s="14">
        <v>0.33213383734105395</v>
      </c>
      <c r="K24" s="14">
        <v>3.2066380434422102</v>
      </c>
      <c r="L24" s="14">
        <v>3.3776311562362249</v>
      </c>
      <c r="M24" s="14">
        <v>0</v>
      </c>
      <c r="N24" s="14">
        <v>0</v>
      </c>
      <c r="O24" s="14">
        <v>0.56923203254772403</v>
      </c>
      <c r="P24" s="14">
        <v>7.6137397152964876</v>
      </c>
    </row>
    <row r="25" spans="1:16" x14ac:dyDescent="0.2">
      <c r="A25" s="3" t="s">
        <v>14</v>
      </c>
      <c r="B25" s="3" t="s">
        <v>464</v>
      </c>
      <c r="C25" s="5"/>
      <c r="D25" s="5"/>
      <c r="E25" s="14"/>
      <c r="F25" s="2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9" t="s">
        <v>27</v>
      </c>
      <c r="B26" s="9" t="s">
        <v>692</v>
      </c>
      <c r="C26" s="10"/>
      <c r="D26" s="6" t="s">
        <v>451</v>
      </c>
      <c r="E26" s="15" t="s">
        <v>693</v>
      </c>
      <c r="F26" s="7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3" customFormat="1" x14ac:dyDescent="0.2">
      <c r="A27" s="3" t="s">
        <v>27</v>
      </c>
      <c r="B27" s="3" t="s">
        <v>692</v>
      </c>
      <c r="C27" s="11" t="s">
        <v>201</v>
      </c>
      <c r="D27" s="12" t="s">
        <v>202</v>
      </c>
      <c r="F27" s="12"/>
      <c r="G27" s="13">
        <v>255810881.87999994</v>
      </c>
      <c r="H27" s="13">
        <v>224566590.83000001</v>
      </c>
      <c r="I27" s="13">
        <v>3641014.7700000005</v>
      </c>
      <c r="J27" s="13">
        <v>3683756.0100000007</v>
      </c>
      <c r="K27" s="13">
        <v>10420878.699999999</v>
      </c>
      <c r="L27" s="13">
        <v>7594437.3600000022</v>
      </c>
      <c r="M27" s="13">
        <v>389701.49</v>
      </c>
      <c r="N27" s="13">
        <v>2878683.18</v>
      </c>
      <c r="O27" s="13">
        <v>0</v>
      </c>
      <c r="P27" s="13">
        <v>0</v>
      </c>
    </row>
    <row r="28" spans="1:16" x14ac:dyDescent="0.2">
      <c r="A28" s="3" t="s">
        <v>27</v>
      </c>
      <c r="B28" s="3" t="s">
        <v>692</v>
      </c>
      <c r="C28" s="5" t="s">
        <v>201</v>
      </c>
      <c r="D28" s="5" t="s">
        <v>682</v>
      </c>
      <c r="E28" s="14"/>
      <c r="F28" s="14">
        <v>22202</v>
      </c>
      <c r="G28" s="5">
        <v>11521.974681560218</v>
      </c>
      <c r="H28" s="5">
        <v>10114.700965228358</v>
      </c>
      <c r="I28" s="5">
        <v>163.99490000900821</v>
      </c>
      <c r="J28" s="5">
        <v>165.92000765696787</v>
      </c>
      <c r="K28" s="5">
        <v>469.36666516530039</v>
      </c>
      <c r="L28" s="5">
        <v>342.06095667057031</v>
      </c>
      <c r="M28" s="5">
        <v>17.552539861273758</v>
      </c>
      <c r="N28" s="5">
        <v>129.65873254661744</v>
      </c>
      <c r="O28" s="5">
        <v>0</v>
      </c>
      <c r="P28" s="5">
        <v>0</v>
      </c>
    </row>
    <row r="29" spans="1:16" x14ac:dyDescent="0.2">
      <c r="A29" s="3" t="str">
        <f>A28</f>
        <v>0040</v>
      </c>
      <c r="B29" s="3" t="str">
        <f t="shared" ref="B29" si="5">B28</f>
        <v>ADAMSSCHOOL DISTRICT 27J</v>
      </c>
      <c r="C29" s="5" t="str">
        <f t="shared" ref="C29" si="6">C28</f>
        <v xml:space="preserve">$ </v>
      </c>
      <c r="D29" s="5" t="s">
        <v>683</v>
      </c>
      <c r="E29" s="14"/>
      <c r="F29" s="14">
        <v>22687</v>
      </c>
      <c r="G29" s="5">
        <v>11275.659270948117</v>
      </c>
      <c r="H29" s="5">
        <v>9898.4700855115261</v>
      </c>
      <c r="I29" s="5">
        <v>160.48903645259401</v>
      </c>
      <c r="J29" s="5">
        <v>162.3729893771764</v>
      </c>
      <c r="K29" s="5">
        <v>459.33260016749676</v>
      </c>
      <c r="L29" s="5">
        <v>334.74841803676122</v>
      </c>
      <c r="M29" s="5">
        <v>17.177303742231235</v>
      </c>
      <c r="N29" s="5">
        <v>126.88690351302509</v>
      </c>
      <c r="O29" s="5">
        <v>0</v>
      </c>
      <c r="P29" s="5">
        <v>0</v>
      </c>
    </row>
    <row r="30" spans="1:16" x14ac:dyDescent="0.2">
      <c r="A30" s="3" t="s">
        <v>27</v>
      </c>
      <c r="B30" s="3" t="s">
        <v>692</v>
      </c>
      <c r="C30" s="14" t="s">
        <v>200</v>
      </c>
      <c r="D30" s="2" t="s">
        <v>199</v>
      </c>
      <c r="E30" s="14"/>
      <c r="F30" s="2"/>
      <c r="G30" s="14">
        <v>71.575216679752018</v>
      </c>
      <c r="H30" s="14">
        <v>51.295549105658324</v>
      </c>
      <c r="I30" s="14">
        <v>1.0187464238490727</v>
      </c>
      <c r="J30" s="14">
        <v>0.84144434221412978</v>
      </c>
      <c r="K30" s="14">
        <v>2.915734645314271</v>
      </c>
      <c r="L30" s="14">
        <v>1.7347230195279988</v>
      </c>
      <c r="M30" s="14">
        <v>0.10903745916585643</v>
      </c>
      <c r="N30" s="14">
        <v>0.65754943276983735</v>
      </c>
      <c r="O30" s="14">
        <v>0</v>
      </c>
      <c r="P30" s="14">
        <v>0</v>
      </c>
    </row>
    <row r="31" spans="1:16" x14ac:dyDescent="0.2">
      <c r="A31" s="3" t="s">
        <v>27</v>
      </c>
      <c r="B31" s="3" t="s">
        <v>692</v>
      </c>
      <c r="C31" s="5"/>
      <c r="D31" s="5"/>
      <c r="E31" s="14"/>
      <c r="F31" s="2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F33" s="12"/>
      <c r="G33" s="13">
        <v>14909015.15</v>
      </c>
      <c r="H33" s="13">
        <v>13944327.479999999</v>
      </c>
      <c r="I33" s="13">
        <v>305956.19</v>
      </c>
      <c r="J33" s="13">
        <v>292328.32999999996</v>
      </c>
      <c r="K33" s="13">
        <v>339393.77999999997</v>
      </c>
      <c r="L33" s="13">
        <v>403802.47000000003</v>
      </c>
      <c r="M33" s="13">
        <v>0</v>
      </c>
      <c r="N33" s="13">
        <v>0</v>
      </c>
      <c r="O33" s="13">
        <v>434.37</v>
      </c>
      <c r="P33" s="13">
        <v>1179521.8400000001</v>
      </c>
    </row>
    <row r="34" spans="1:16" x14ac:dyDescent="0.2">
      <c r="A34" s="3" t="s">
        <v>37</v>
      </c>
      <c r="B34" s="3" t="s">
        <v>465</v>
      </c>
      <c r="C34" s="5" t="s">
        <v>201</v>
      </c>
      <c r="D34" s="5" t="s">
        <v>682</v>
      </c>
      <c r="E34" s="14"/>
      <c r="F34" s="14">
        <v>1246.5</v>
      </c>
      <c r="G34" s="5">
        <v>11960.702085840354</v>
      </c>
      <c r="H34" s="5">
        <v>11186.784981949457</v>
      </c>
      <c r="I34" s="5">
        <v>245.45221821099076</v>
      </c>
      <c r="J34" s="5">
        <v>234.5193180906538</v>
      </c>
      <c r="K34" s="5">
        <v>272.27740072202164</v>
      </c>
      <c r="L34" s="5">
        <v>323.94903329322102</v>
      </c>
      <c r="M34" s="5">
        <v>0</v>
      </c>
      <c r="N34" s="5">
        <v>0</v>
      </c>
      <c r="O34" s="5">
        <v>0.3484717208182912</v>
      </c>
      <c r="P34" s="5">
        <v>946.26701965503412</v>
      </c>
    </row>
    <row r="35" spans="1:16" x14ac:dyDescent="0.2">
      <c r="A35" s="3" t="str">
        <f>A34</f>
        <v>0050</v>
      </c>
      <c r="B35" s="3" t="str">
        <f t="shared" ref="B35" si="7">B34</f>
        <v>ADAMSBENNETT 29J</v>
      </c>
      <c r="C35" s="5" t="str">
        <f t="shared" ref="C35" si="8">C34</f>
        <v xml:space="preserve">$ </v>
      </c>
      <c r="D35" s="5" t="s">
        <v>683</v>
      </c>
      <c r="E35" s="14"/>
      <c r="F35" s="14">
        <v>1296</v>
      </c>
      <c r="G35" s="5">
        <v>11503.869714506172</v>
      </c>
      <c r="H35" s="5">
        <v>10759.511944444443</v>
      </c>
      <c r="I35" s="5">
        <v>236.07730709876543</v>
      </c>
      <c r="J35" s="5">
        <v>225.56198302469133</v>
      </c>
      <c r="K35" s="5">
        <v>261.87791666666664</v>
      </c>
      <c r="L35" s="5">
        <v>311.57597993827164</v>
      </c>
      <c r="M35" s="5">
        <v>0</v>
      </c>
      <c r="N35" s="5">
        <v>0</v>
      </c>
      <c r="O35" s="5">
        <v>0.33516203703703706</v>
      </c>
      <c r="P35" s="5">
        <v>910.12487654320989</v>
      </c>
    </row>
    <row r="36" spans="1:16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2"/>
      <c r="G36" s="14">
        <v>93.362172511111865</v>
      </c>
      <c r="H36" s="14">
        <v>74.61682259825966</v>
      </c>
      <c r="I36" s="14">
        <v>1.9159370558170314</v>
      </c>
      <c r="J36" s="14">
        <v>1.5642641189645601</v>
      </c>
      <c r="K36" s="14">
        <v>2.1253275497247275</v>
      </c>
      <c r="L36" s="14">
        <v>2.160768047935222</v>
      </c>
      <c r="M36" s="14">
        <v>0</v>
      </c>
      <c r="N36" s="14">
        <v>0</v>
      </c>
      <c r="O36" s="14">
        <v>2.7200808682290231E-3</v>
      </c>
      <c r="P36" s="14">
        <v>6.3116827980615398</v>
      </c>
    </row>
    <row r="37" spans="1:16" x14ac:dyDescent="0.2">
      <c r="A37" s="3" t="s">
        <v>37</v>
      </c>
      <c r="B37" s="3" t="s">
        <v>465</v>
      </c>
      <c r="C37" s="5"/>
      <c r="D37" s="5"/>
      <c r="E37" s="14"/>
      <c r="F37" s="2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F39" s="12"/>
      <c r="G39" s="13">
        <v>13812144.83</v>
      </c>
      <c r="H39" s="13">
        <v>14094144.670000013</v>
      </c>
      <c r="I39" s="13">
        <v>350272.23</v>
      </c>
      <c r="J39" s="13">
        <v>366396.12000000005</v>
      </c>
      <c r="K39" s="13">
        <v>461745.91000000003</v>
      </c>
      <c r="L39" s="13">
        <v>561190.42000000004</v>
      </c>
      <c r="M39" s="13">
        <v>0</v>
      </c>
      <c r="N39" s="13">
        <v>0</v>
      </c>
      <c r="O39" s="13">
        <v>244998.38</v>
      </c>
      <c r="P39" s="13">
        <v>0</v>
      </c>
    </row>
    <row r="40" spans="1:16" x14ac:dyDescent="0.2">
      <c r="A40" s="3" t="s">
        <v>6</v>
      </c>
      <c r="B40" s="3" t="s">
        <v>466</v>
      </c>
      <c r="C40" s="5" t="s">
        <v>201</v>
      </c>
      <c r="D40" s="5" t="s">
        <v>682</v>
      </c>
      <c r="E40" s="14"/>
      <c r="F40" s="14">
        <v>1144.5</v>
      </c>
      <c r="G40" s="5">
        <v>12068.278575797291</v>
      </c>
      <c r="H40" s="5">
        <v>12314.674242027097</v>
      </c>
      <c r="I40" s="5">
        <v>306.0482568807339</v>
      </c>
      <c r="J40" s="5">
        <v>320.13640891218876</v>
      </c>
      <c r="K40" s="5">
        <v>403.44771515945831</v>
      </c>
      <c r="L40" s="5">
        <v>490.33675840978594</v>
      </c>
      <c r="M40" s="5">
        <v>0</v>
      </c>
      <c r="N40" s="5">
        <v>0</v>
      </c>
      <c r="O40" s="5">
        <v>214.06586282219311</v>
      </c>
      <c r="P40" s="5">
        <v>0</v>
      </c>
    </row>
    <row r="41" spans="1:16" x14ac:dyDescent="0.2">
      <c r="A41" s="3" t="str">
        <f>A40</f>
        <v>0060</v>
      </c>
      <c r="B41" s="3" t="str">
        <f t="shared" ref="B41" si="9">B40</f>
        <v>ADAMSSTRASBURG 31</v>
      </c>
      <c r="C41" s="5" t="str">
        <f t="shared" ref="C41" si="10">C40</f>
        <v xml:space="preserve">$ </v>
      </c>
      <c r="D41" s="5" t="s">
        <v>683</v>
      </c>
      <c r="E41" s="14"/>
      <c r="F41" s="14">
        <v>1209</v>
      </c>
      <c r="G41" s="5">
        <v>11424.43741108354</v>
      </c>
      <c r="H41" s="5">
        <v>11657.687899090168</v>
      </c>
      <c r="I41" s="5">
        <v>289.72062034739452</v>
      </c>
      <c r="J41" s="5">
        <v>303.05717121588094</v>
      </c>
      <c r="K41" s="5">
        <v>381.923829611249</v>
      </c>
      <c r="L41" s="5">
        <v>464.17735318445</v>
      </c>
      <c r="M41" s="5">
        <v>0</v>
      </c>
      <c r="N41" s="5">
        <v>0</v>
      </c>
      <c r="O41" s="5">
        <v>202.64547559966914</v>
      </c>
      <c r="P41" s="5">
        <v>0</v>
      </c>
    </row>
    <row r="42" spans="1:16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2"/>
      <c r="G42" s="14">
        <v>78.807737690024808</v>
      </c>
      <c r="H42" s="14">
        <v>60.487330466855603</v>
      </c>
      <c r="I42" s="14">
        <v>1.9985427579635391</v>
      </c>
      <c r="J42" s="14">
        <v>1.5724489645254696</v>
      </c>
      <c r="K42" s="14">
        <v>2.6345763820608452</v>
      </c>
      <c r="L42" s="14">
        <v>2.4084406102079172</v>
      </c>
      <c r="M42" s="14">
        <v>0</v>
      </c>
      <c r="N42" s="14">
        <v>0</v>
      </c>
      <c r="O42" s="14">
        <v>1.3978834064630221</v>
      </c>
      <c r="P42" s="14">
        <v>0</v>
      </c>
    </row>
    <row r="43" spans="1:16" x14ac:dyDescent="0.2">
      <c r="A43" s="3" t="s">
        <v>6</v>
      </c>
      <c r="B43" s="3" t="s">
        <v>466</v>
      </c>
      <c r="C43" s="5"/>
      <c r="D43" s="5"/>
      <c r="E43" s="14"/>
      <c r="F43" s="2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9" t="s">
        <v>11</v>
      </c>
      <c r="B44" s="9" t="s">
        <v>467</v>
      </c>
      <c r="C44" s="10"/>
      <c r="D44" s="6" t="s">
        <v>451</v>
      </c>
      <c r="E44" s="15" t="s">
        <v>694</v>
      </c>
      <c r="F44" s="7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F45" s="12"/>
      <c r="G45" s="13">
        <v>128419337.84999999</v>
      </c>
      <c r="H45" s="13">
        <v>116278503.76000009</v>
      </c>
      <c r="I45" s="13">
        <v>656913.71</v>
      </c>
      <c r="J45" s="13">
        <v>2209395.3999999994</v>
      </c>
      <c r="K45" s="13">
        <v>5719939.7199999979</v>
      </c>
      <c r="L45" s="13">
        <v>6215770.6799999997</v>
      </c>
      <c r="M45" s="13">
        <v>319050</v>
      </c>
      <c r="N45" s="13">
        <v>1701578.62</v>
      </c>
      <c r="O45" s="13">
        <v>2458.8200000000002</v>
      </c>
      <c r="P45" s="13">
        <v>12992908.59</v>
      </c>
    </row>
    <row r="46" spans="1:16" x14ac:dyDescent="0.2">
      <c r="A46" s="3" t="s">
        <v>11</v>
      </c>
      <c r="B46" s="3" t="s">
        <v>467</v>
      </c>
      <c r="C46" s="5" t="s">
        <v>201</v>
      </c>
      <c r="D46" s="5" t="s">
        <v>682</v>
      </c>
      <c r="E46" s="14"/>
      <c r="F46" s="14">
        <v>8419.7999999999993</v>
      </c>
      <c r="G46" s="5">
        <v>15252.065114373263</v>
      </c>
      <c r="H46" s="5">
        <v>13810.126577828465</v>
      </c>
      <c r="I46" s="5">
        <v>78.020108553647361</v>
      </c>
      <c r="J46" s="5">
        <v>262.40473645454756</v>
      </c>
      <c r="K46" s="5">
        <v>679.34389415425528</v>
      </c>
      <c r="L46" s="5">
        <v>738.23258034632659</v>
      </c>
      <c r="M46" s="5">
        <v>37.892824057578565</v>
      </c>
      <c r="N46" s="5">
        <v>202.0925223877052</v>
      </c>
      <c r="O46" s="5">
        <v>0.29202831421173903</v>
      </c>
      <c r="P46" s="5">
        <v>1543.1374367562175</v>
      </c>
    </row>
    <row r="47" spans="1:16" x14ac:dyDescent="0.2">
      <c r="A47" s="3" t="str">
        <f>A46</f>
        <v>0070</v>
      </c>
      <c r="B47" s="3" t="str">
        <f t="shared" ref="B47" si="11">B46</f>
        <v xml:space="preserve">ADAMSWESTMINSTER </v>
      </c>
      <c r="C47" s="5" t="str">
        <f t="shared" ref="C47" si="12">C46</f>
        <v xml:space="preserve">$ </v>
      </c>
      <c r="D47" s="5" t="s">
        <v>683</v>
      </c>
      <c r="E47" s="14"/>
      <c r="F47" s="14">
        <v>8004</v>
      </c>
      <c r="G47" s="5">
        <v>16044.395033733133</v>
      </c>
      <c r="H47" s="5">
        <v>14527.549195402311</v>
      </c>
      <c r="I47" s="5">
        <v>82.073177161419281</v>
      </c>
      <c r="J47" s="5">
        <v>276.03640679660163</v>
      </c>
      <c r="K47" s="5">
        <v>714.63514742628661</v>
      </c>
      <c r="L47" s="5">
        <v>776.58304347826083</v>
      </c>
      <c r="M47" s="5">
        <v>39.861319340329835</v>
      </c>
      <c r="N47" s="5">
        <v>212.591031984008</v>
      </c>
      <c r="O47" s="5">
        <v>0.30719890054972515</v>
      </c>
      <c r="P47" s="5">
        <v>1623.3019227886057</v>
      </c>
    </row>
    <row r="48" spans="1:16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2"/>
      <c r="G48" s="14">
        <v>78.269925853285173</v>
      </c>
      <c r="H48" s="14">
        <v>69.984801010547699</v>
      </c>
      <c r="I48" s="14">
        <v>0.40038041181744405</v>
      </c>
      <c r="J48" s="14">
        <v>1.3297737107261456</v>
      </c>
      <c r="K48" s="14">
        <v>3.4862292958759449</v>
      </c>
      <c r="L48" s="14">
        <v>3.7410996882524419</v>
      </c>
      <c r="M48" s="14">
        <v>0.19445684942449371</v>
      </c>
      <c r="N48" s="14">
        <v>1.024132898805562</v>
      </c>
      <c r="O48" s="14">
        <v>1.4986189954613184E-3</v>
      </c>
      <c r="P48" s="14">
        <v>7.8200707165634151</v>
      </c>
    </row>
    <row r="49" spans="1:16" x14ac:dyDescent="0.2">
      <c r="A49" s="3" t="s">
        <v>11</v>
      </c>
      <c r="B49" s="3" t="s">
        <v>467</v>
      </c>
      <c r="C49" s="5"/>
      <c r="D49" s="5"/>
      <c r="E49" s="14"/>
      <c r="F49" s="2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F51" s="12"/>
      <c r="G51" s="13">
        <v>23249054.139999997</v>
      </c>
      <c r="H51" s="13">
        <v>22976562.650000017</v>
      </c>
      <c r="I51" s="13">
        <v>435636.25000000006</v>
      </c>
      <c r="J51" s="13">
        <v>1147970.69</v>
      </c>
      <c r="K51" s="13">
        <v>1642877.5099999998</v>
      </c>
      <c r="L51" s="13">
        <v>1735450.8699999996</v>
      </c>
      <c r="M51" s="13">
        <v>8203.39</v>
      </c>
      <c r="N51" s="13">
        <v>325114.86</v>
      </c>
      <c r="O51" s="13">
        <v>4963289.71</v>
      </c>
      <c r="P51" s="13">
        <v>5502806.2699999996</v>
      </c>
    </row>
    <row r="52" spans="1:16" x14ac:dyDescent="0.2">
      <c r="A52" s="3" t="s">
        <v>15</v>
      </c>
      <c r="B52" s="3" t="s">
        <v>468</v>
      </c>
      <c r="C52" s="5" t="s">
        <v>201</v>
      </c>
      <c r="D52" s="5" t="s">
        <v>682</v>
      </c>
      <c r="E52" s="14"/>
      <c r="F52" s="14">
        <v>2311.1999999999998</v>
      </c>
      <c r="G52" s="5">
        <v>10059.299991346486</v>
      </c>
      <c r="H52" s="5">
        <v>9941.3995543440724</v>
      </c>
      <c r="I52" s="5">
        <v>188.48920474212534</v>
      </c>
      <c r="J52" s="5">
        <v>496.69898321218415</v>
      </c>
      <c r="K52" s="5">
        <v>710.83312132225683</v>
      </c>
      <c r="L52" s="5">
        <v>750.88736154378671</v>
      </c>
      <c r="M52" s="5">
        <v>3.5494072343371408</v>
      </c>
      <c r="N52" s="5">
        <v>140.66928868120456</v>
      </c>
      <c r="O52" s="5">
        <v>2147.4946824160611</v>
      </c>
      <c r="P52" s="5">
        <v>2380.9303695050189</v>
      </c>
    </row>
    <row r="53" spans="1:16" x14ac:dyDescent="0.2">
      <c r="A53" s="3" t="str">
        <f>A52</f>
        <v>0100</v>
      </c>
      <c r="B53" s="3" t="str">
        <f t="shared" ref="B53" si="13">B52</f>
        <v>ALAMOALAMOSA RE-1</v>
      </c>
      <c r="C53" s="5" t="str">
        <f t="shared" ref="C53" si="14">C52</f>
        <v xml:space="preserve">$ </v>
      </c>
      <c r="D53" s="5" t="s">
        <v>683</v>
      </c>
      <c r="E53" s="14"/>
      <c r="F53" s="14">
        <v>2116</v>
      </c>
      <c r="G53" s="5">
        <v>10987.265661625708</v>
      </c>
      <c r="H53" s="5">
        <v>10858.488965028364</v>
      </c>
      <c r="I53" s="5">
        <v>205.87724480151232</v>
      </c>
      <c r="J53" s="5">
        <v>542.51922967863891</v>
      </c>
      <c r="K53" s="5">
        <v>776.40714083175794</v>
      </c>
      <c r="L53" s="5">
        <v>820.15636578449892</v>
      </c>
      <c r="M53" s="5">
        <v>3.8768383742911152</v>
      </c>
      <c r="N53" s="5">
        <v>153.64596408317578</v>
      </c>
      <c r="O53" s="5">
        <v>2345.6000519848772</v>
      </c>
      <c r="P53" s="5">
        <v>2600.5700708884688</v>
      </c>
    </row>
    <row r="54" spans="1:16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2"/>
      <c r="G54" s="14">
        <v>62.970075952877501</v>
      </c>
      <c r="H54" s="14">
        <v>60.340035426737948</v>
      </c>
      <c r="I54" s="14">
        <v>1.1799210232441197</v>
      </c>
      <c r="J54" s="14">
        <v>3.0147499936617694</v>
      </c>
      <c r="K54" s="14">
        <v>4.4497346413755769</v>
      </c>
      <c r="L54" s="14">
        <v>4.5575645309662152</v>
      </c>
      <c r="M54" s="14">
        <v>2.2218886336641128E-2</v>
      </c>
      <c r="N54" s="14">
        <v>0.85380230581004379</v>
      </c>
      <c r="O54" s="14">
        <v>13.443072915259485</v>
      </c>
      <c r="P54" s="14">
        <v>14.451227119400102</v>
      </c>
    </row>
    <row r="55" spans="1:16" x14ac:dyDescent="0.2">
      <c r="A55" s="3" t="s">
        <v>15</v>
      </c>
      <c r="B55" s="3" t="s">
        <v>468</v>
      </c>
      <c r="C55" s="5"/>
      <c r="D55" s="5"/>
      <c r="E55" s="14"/>
      <c r="F55" s="2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F57" s="12"/>
      <c r="G57" s="13">
        <v>5039070.62</v>
      </c>
      <c r="H57" s="13">
        <v>5027364.3999999994</v>
      </c>
      <c r="I57" s="13">
        <v>121402</v>
      </c>
      <c r="J57" s="13">
        <v>108027.73000000001</v>
      </c>
      <c r="K57" s="13">
        <v>164212.67000000001</v>
      </c>
      <c r="L57" s="13">
        <v>277266.53000000003</v>
      </c>
      <c r="M57" s="13">
        <v>0</v>
      </c>
      <c r="N57" s="13">
        <v>0</v>
      </c>
      <c r="O57" s="13">
        <v>894.89</v>
      </c>
      <c r="P57" s="13">
        <v>0</v>
      </c>
    </row>
    <row r="58" spans="1:16" x14ac:dyDescent="0.2">
      <c r="A58" s="3" t="s">
        <v>150</v>
      </c>
      <c r="B58" s="3" t="s">
        <v>469</v>
      </c>
      <c r="C58" s="5" t="s">
        <v>201</v>
      </c>
      <c r="D58" s="5" t="s">
        <v>682</v>
      </c>
      <c r="E58" s="14"/>
      <c r="F58" s="14">
        <v>257.7</v>
      </c>
      <c r="G58" s="5">
        <v>19554.018703919286</v>
      </c>
      <c r="H58" s="5">
        <v>19508.592937524252</v>
      </c>
      <c r="I58" s="5">
        <v>471.09817617384556</v>
      </c>
      <c r="J58" s="5">
        <v>419.19957314707028</v>
      </c>
      <c r="K58" s="5">
        <v>637.22417539774938</v>
      </c>
      <c r="L58" s="5">
        <v>1075.9275514163758</v>
      </c>
      <c r="M58" s="5">
        <v>0</v>
      </c>
      <c r="N58" s="5">
        <v>0</v>
      </c>
      <c r="O58" s="5">
        <v>3.4726038028715562</v>
      </c>
      <c r="P58" s="5">
        <v>0</v>
      </c>
    </row>
    <row r="59" spans="1:16" x14ac:dyDescent="0.2">
      <c r="A59" s="3" t="str">
        <f>A58</f>
        <v>0110</v>
      </c>
      <c r="B59" s="3" t="str">
        <f t="shared" ref="B59" si="15">B58</f>
        <v>ALAMOSANGRE DE CR</v>
      </c>
      <c r="C59" s="5" t="str">
        <f t="shared" ref="C59" si="16">C58</f>
        <v xml:space="preserve">$ </v>
      </c>
      <c r="D59" s="5" t="s">
        <v>683</v>
      </c>
      <c r="E59" s="14"/>
      <c r="F59" s="14">
        <v>262</v>
      </c>
      <c r="G59" s="5">
        <v>19233.093969465648</v>
      </c>
      <c r="H59" s="5">
        <v>19188.413740458014</v>
      </c>
      <c r="I59" s="5">
        <v>463.36641221374043</v>
      </c>
      <c r="J59" s="5">
        <v>412.31958015267179</v>
      </c>
      <c r="K59" s="5">
        <v>626.76591603053441</v>
      </c>
      <c r="L59" s="5">
        <v>1058.2691984732826</v>
      </c>
      <c r="M59" s="5">
        <v>0</v>
      </c>
      <c r="N59" s="5">
        <v>0</v>
      </c>
      <c r="O59" s="5">
        <v>3.4156106870229008</v>
      </c>
      <c r="P59" s="5">
        <v>0</v>
      </c>
    </row>
    <row r="60" spans="1:16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2"/>
      <c r="G60" s="14">
        <v>88.997351573779909</v>
      </c>
      <c r="H60" s="14">
        <v>87.715926493637781</v>
      </c>
      <c r="I60" s="14">
        <v>2.1441367447555297</v>
      </c>
      <c r="J60" s="14">
        <v>1.8848350089670347</v>
      </c>
      <c r="K60" s="14">
        <v>2.9002357432448731</v>
      </c>
      <c r="L60" s="14">
        <v>4.8376621683970269</v>
      </c>
      <c r="M60" s="14">
        <v>0</v>
      </c>
      <c r="N60" s="14">
        <v>0</v>
      </c>
      <c r="O60" s="14">
        <v>1.5805065250278215E-2</v>
      </c>
      <c r="P60" s="14">
        <v>0</v>
      </c>
    </row>
    <row r="61" spans="1:16" x14ac:dyDescent="0.2">
      <c r="A61" s="3" t="s">
        <v>150</v>
      </c>
      <c r="B61" s="3" t="s">
        <v>469</v>
      </c>
      <c r="C61" s="5"/>
      <c r="D61" s="5"/>
      <c r="E61" s="14"/>
      <c r="F61" s="2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7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F63" s="12"/>
      <c r="G63" s="13">
        <v>37725788.899999999</v>
      </c>
      <c r="H63" s="13">
        <v>39188321.929999918</v>
      </c>
      <c r="I63" s="13">
        <v>295705.58999999997</v>
      </c>
      <c r="J63" s="13">
        <v>289180.55999999994</v>
      </c>
      <c r="K63" s="13">
        <v>1326657.55</v>
      </c>
      <c r="L63" s="13">
        <v>1419993.58</v>
      </c>
      <c r="M63" s="13">
        <v>0</v>
      </c>
      <c r="N63" s="13">
        <v>0</v>
      </c>
      <c r="O63" s="13">
        <v>1889017.12</v>
      </c>
      <c r="P63" s="13">
        <v>4310452.0199999996</v>
      </c>
    </row>
    <row r="64" spans="1:16" x14ac:dyDescent="0.2">
      <c r="A64" s="3" t="s">
        <v>52</v>
      </c>
      <c r="B64" s="3" t="s">
        <v>470</v>
      </c>
      <c r="C64" s="5" t="s">
        <v>201</v>
      </c>
      <c r="D64" s="5" t="s">
        <v>682</v>
      </c>
      <c r="E64" s="14"/>
      <c r="F64" s="14">
        <v>2387.9</v>
      </c>
      <c r="G64" s="5">
        <v>15798.730641986682</v>
      </c>
      <c r="H64" s="5">
        <v>16411.207307676166</v>
      </c>
      <c r="I64" s="5">
        <v>123.83499727794295</v>
      </c>
      <c r="J64" s="5">
        <v>121.10245822689389</v>
      </c>
      <c r="K64" s="5">
        <v>555.57500314083507</v>
      </c>
      <c r="L64" s="5">
        <v>594.66207965157673</v>
      </c>
      <c r="M64" s="5">
        <v>0</v>
      </c>
      <c r="N64" s="5">
        <v>0</v>
      </c>
      <c r="O64" s="5">
        <v>791.0788223962478</v>
      </c>
      <c r="P64" s="5">
        <v>1805.1225009422503</v>
      </c>
    </row>
    <row r="65" spans="1:16" x14ac:dyDescent="0.2">
      <c r="A65" s="3" t="str">
        <f>A64</f>
        <v>0120</v>
      </c>
      <c r="B65" s="3" t="str">
        <f t="shared" ref="B65" si="17">B64</f>
        <v>ARAPAENGLEWOOD 1</v>
      </c>
      <c r="C65" s="5" t="str">
        <f t="shared" ref="C65" si="18">C64</f>
        <v xml:space="preserve">$ </v>
      </c>
      <c r="D65" s="5" t="s">
        <v>683</v>
      </c>
      <c r="E65" s="14"/>
      <c r="F65" s="14">
        <v>2441</v>
      </c>
      <c r="G65" s="5">
        <v>15455.054854567799</v>
      </c>
      <c r="H65" s="5">
        <v>16054.208082752937</v>
      </c>
      <c r="I65" s="5">
        <v>121.14116755428103</v>
      </c>
      <c r="J65" s="5">
        <v>118.46807046292501</v>
      </c>
      <c r="K65" s="5">
        <v>543.4893691110201</v>
      </c>
      <c r="L65" s="5">
        <v>581.72616960262189</v>
      </c>
      <c r="M65" s="5">
        <v>0</v>
      </c>
      <c r="N65" s="5">
        <v>0</v>
      </c>
      <c r="O65" s="5">
        <v>773.87018435067603</v>
      </c>
      <c r="P65" s="5">
        <v>1765.8549856616139</v>
      </c>
    </row>
    <row r="66" spans="1:16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2"/>
      <c r="G66" s="14">
        <v>64.525570476606802</v>
      </c>
      <c r="H66" s="14">
        <v>64.208877279877456</v>
      </c>
      <c r="I66" s="14">
        <v>0.50576999034926995</v>
      </c>
      <c r="J66" s="14">
        <v>0.47381357951313213</v>
      </c>
      <c r="K66" s="14">
        <v>2.2690933108849451</v>
      </c>
      <c r="L66" s="14">
        <v>2.3266164261714803</v>
      </c>
      <c r="M66" s="14">
        <v>0</v>
      </c>
      <c r="N66" s="14">
        <v>0</v>
      </c>
      <c r="O66" s="14">
        <v>3.2309438944052631</v>
      </c>
      <c r="P66" s="14">
        <v>7.0625449404891221</v>
      </c>
    </row>
    <row r="67" spans="1:16" x14ac:dyDescent="0.2">
      <c r="A67" s="3" t="s">
        <v>52</v>
      </c>
      <c r="B67" s="3" t="s">
        <v>470</v>
      </c>
      <c r="C67" s="5"/>
      <c r="D67" s="5"/>
      <c r="E67" s="14"/>
      <c r="F67" s="2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7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F69" s="12"/>
      <c r="G69" s="13">
        <v>20338955.219999999</v>
      </c>
      <c r="H69" s="13">
        <v>19466711.630000006</v>
      </c>
      <c r="I69" s="13">
        <v>70034.78</v>
      </c>
      <c r="J69" s="13">
        <v>75720.889999999985</v>
      </c>
      <c r="K69" s="13">
        <v>738942.14999999991</v>
      </c>
      <c r="L69" s="13">
        <v>808645.32000000007</v>
      </c>
      <c r="M69" s="13">
        <v>0</v>
      </c>
      <c r="N69" s="13">
        <v>677946.38</v>
      </c>
      <c r="O69" s="13">
        <v>43121.95</v>
      </c>
      <c r="P69" s="13">
        <v>4375942</v>
      </c>
    </row>
    <row r="70" spans="1:16" x14ac:dyDescent="0.2">
      <c r="A70" s="3" t="s">
        <v>195</v>
      </c>
      <c r="B70" s="3" t="s">
        <v>471</v>
      </c>
      <c r="C70" s="5" t="s">
        <v>201</v>
      </c>
      <c r="D70" s="5" t="s">
        <v>682</v>
      </c>
      <c r="E70" s="14"/>
      <c r="F70" s="14">
        <v>1182.2</v>
      </c>
      <c r="G70" s="5">
        <v>17204.326865166637</v>
      </c>
      <c r="H70" s="5">
        <v>16466.512967349016</v>
      </c>
      <c r="I70" s="5">
        <v>59.241059042463199</v>
      </c>
      <c r="J70" s="5">
        <v>64.050828962950419</v>
      </c>
      <c r="K70" s="5">
        <v>625.05680087971564</v>
      </c>
      <c r="L70" s="5">
        <v>684.01735746912539</v>
      </c>
      <c r="M70" s="5">
        <v>0</v>
      </c>
      <c r="N70" s="5">
        <v>573.46166469294531</v>
      </c>
      <c r="O70" s="5">
        <v>36.476019286076799</v>
      </c>
      <c r="P70" s="5">
        <v>3701.5242767721197</v>
      </c>
    </row>
    <row r="71" spans="1:16" x14ac:dyDescent="0.2">
      <c r="A71" s="3" t="str">
        <f>A70</f>
        <v>0123</v>
      </c>
      <c r="B71" s="3" t="str">
        <f t="shared" ref="B71" si="19">B70</f>
        <v>ARAPASHERIDAN 2</v>
      </c>
      <c r="C71" s="5" t="str">
        <f t="shared" ref="C71" si="20">C70</f>
        <v xml:space="preserve">$ </v>
      </c>
      <c r="D71" s="5" t="s">
        <v>683</v>
      </c>
      <c r="E71" s="14"/>
      <c r="F71" s="14">
        <v>1125</v>
      </c>
      <c r="G71" s="5">
        <v>18079.071306666665</v>
      </c>
      <c r="H71" s="5">
        <v>17303.743671111119</v>
      </c>
      <c r="I71" s="5">
        <v>62.253137777777773</v>
      </c>
      <c r="J71" s="5">
        <v>67.307457777777771</v>
      </c>
      <c r="K71" s="5">
        <v>656.83746666666661</v>
      </c>
      <c r="L71" s="5">
        <v>718.79584000000011</v>
      </c>
      <c r="M71" s="5">
        <v>0</v>
      </c>
      <c r="N71" s="5">
        <v>602.6190044444445</v>
      </c>
      <c r="O71" s="5">
        <v>38.330622222222217</v>
      </c>
      <c r="P71" s="5">
        <v>3889.7262222222221</v>
      </c>
    </row>
    <row r="72" spans="1:16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2"/>
      <c r="G72" s="14">
        <v>63.413844259168492</v>
      </c>
      <c r="H72" s="14">
        <v>54.487423067538877</v>
      </c>
      <c r="I72" s="14">
        <v>0.21835805151279195</v>
      </c>
      <c r="J72" s="14">
        <v>0.2119431492539437</v>
      </c>
      <c r="K72" s="14">
        <v>2.3039119713758396</v>
      </c>
      <c r="L72" s="14">
        <v>2.2634022889887206</v>
      </c>
      <c r="M72" s="14">
        <v>0</v>
      </c>
      <c r="N72" s="14">
        <v>1.8975753032288827</v>
      </c>
      <c r="O72" s="14">
        <v>0.13444784119307632</v>
      </c>
      <c r="P72" s="14">
        <v>12.248283511097151</v>
      </c>
    </row>
    <row r="73" spans="1:16" x14ac:dyDescent="0.2">
      <c r="A73" s="3" t="s">
        <v>195</v>
      </c>
      <c r="B73" s="3" t="s">
        <v>471</v>
      </c>
      <c r="C73" s="5"/>
      <c r="D73" s="5"/>
      <c r="E73" s="14"/>
      <c r="F73" s="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7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F75" s="12"/>
      <c r="G75" s="13">
        <v>725681374.46999991</v>
      </c>
      <c r="H75" s="13">
        <v>709502298.97999859</v>
      </c>
      <c r="I75" s="13">
        <v>11937108.819999998</v>
      </c>
      <c r="J75" s="13">
        <v>10887061.470000001</v>
      </c>
      <c r="K75" s="13">
        <v>19577007.20999999</v>
      </c>
      <c r="L75" s="13">
        <v>21105372.100000024</v>
      </c>
      <c r="M75" s="13">
        <v>0</v>
      </c>
      <c r="N75" s="13">
        <v>0</v>
      </c>
      <c r="O75" s="13">
        <v>7282533.5499999998</v>
      </c>
      <c r="P75" s="13">
        <v>50118745.060000002</v>
      </c>
    </row>
    <row r="76" spans="1:16" x14ac:dyDescent="0.2">
      <c r="A76" s="3" t="s">
        <v>154</v>
      </c>
      <c r="B76" s="3" t="s">
        <v>472</v>
      </c>
      <c r="C76" s="5" t="s">
        <v>201</v>
      </c>
      <c r="D76" s="5" t="s">
        <v>682</v>
      </c>
      <c r="E76" s="14"/>
      <c r="F76" s="14">
        <v>53042</v>
      </c>
      <c r="G76" s="5">
        <v>13681.259652162436</v>
      </c>
      <c r="H76" s="5">
        <v>13376.235793899148</v>
      </c>
      <c r="I76" s="5">
        <v>225.05012669205533</v>
      </c>
      <c r="J76" s="5">
        <v>205.25360035443612</v>
      </c>
      <c r="K76" s="5">
        <v>369.08501206590984</v>
      </c>
      <c r="L76" s="5">
        <v>397.8992515365187</v>
      </c>
      <c r="M76" s="5">
        <v>0</v>
      </c>
      <c r="N76" s="5">
        <v>0</v>
      </c>
      <c r="O76" s="5">
        <v>137.29749161042193</v>
      </c>
      <c r="P76" s="5">
        <v>944.88792013875798</v>
      </c>
    </row>
    <row r="77" spans="1:16" x14ac:dyDescent="0.2">
      <c r="A77" s="3" t="str">
        <f>A76</f>
        <v>0130</v>
      </c>
      <c r="B77" s="3" t="str">
        <f t="shared" ref="B77" si="21">B76</f>
        <v>ARAPACHERRY CREEK</v>
      </c>
      <c r="C77" s="5" t="str">
        <f t="shared" ref="C77" si="22">C76</f>
        <v xml:space="preserve">$ </v>
      </c>
      <c r="D77" s="5" t="s">
        <v>683</v>
      </c>
      <c r="E77" s="14"/>
      <c r="F77" s="14">
        <v>52948</v>
      </c>
      <c r="G77" s="5">
        <v>13705.548358200496</v>
      </c>
      <c r="H77" s="5">
        <v>13399.982982926618</v>
      </c>
      <c r="I77" s="5">
        <v>225.44966419883656</v>
      </c>
      <c r="J77" s="5">
        <v>205.61799255873689</v>
      </c>
      <c r="K77" s="5">
        <v>369.74025855556374</v>
      </c>
      <c r="L77" s="5">
        <v>398.60565271587262</v>
      </c>
      <c r="M77" s="5">
        <v>0</v>
      </c>
      <c r="N77" s="5">
        <v>0</v>
      </c>
      <c r="O77" s="5">
        <v>137.54123951801768</v>
      </c>
      <c r="P77" s="5">
        <v>946.56540492558736</v>
      </c>
    </row>
    <row r="78" spans="1:16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2"/>
      <c r="G78" s="14">
        <v>81.655195797213509</v>
      </c>
      <c r="H78" s="14">
        <v>73.70557288777006</v>
      </c>
      <c r="I78" s="14">
        <v>1.3431886117535183</v>
      </c>
      <c r="J78" s="14">
        <v>1.1309859092272505</v>
      </c>
      <c r="K78" s="14">
        <v>2.2028460603987785</v>
      </c>
      <c r="L78" s="14">
        <v>2.1924996492279352</v>
      </c>
      <c r="M78" s="14">
        <v>0</v>
      </c>
      <c r="N78" s="14">
        <v>0</v>
      </c>
      <c r="O78" s="14">
        <v>0.81944600460406303</v>
      </c>
      <c r="P78" s="14">
        <v>5.2065100033841238</v>
      </c>
    </row>
    <row r="79" spans="1:16" x14ac:dyDescent="0.2">
      <c r="A79" s="3" t="s">
        <v>154</v>
      </c>
      <c r="B79" s="3" t="s">
        <v>472</v>
      </c>
      <c r="C79" s="5"/>
      <c r="D79" s="5"/>
      <c r="E79" s="14"/>
      <c r="F79" s="2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7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F81" s="12"/>
      <c r="G81" s="13">
        <v>183264942.78999993</v>
      </c>
      <c r="H81" s="13">
        <v>179663720.46000007</v>
      </c>
      <c r="I81" s="13">
        <v>2504352.66</v>
      </c>
      <c r="J81" s="13">
        <v>4641715.9200000018</v>
      </c>
      <c r="K81" s="13">
        <v>4998798</v>
      </c>
      <c r="L81" s="13">
        <v>4040147.7699999986</v>
      </c>
      <c r="M81" s="13">
        <v>2044605.8</v>
      </c>
      <c r="N81" s="13">
        <v>3746574.8499999992</v>
      </c>
      <c r="O81" s="13">
        <v>68844</v>
      </c>
      <c r="P81" s="13">
        <v>6490700.3499999996</v>
      </c>
    </row>
    <row r="82" spans="1:16" x14ac:dyDescent="0.2">
      <c r="A82" s="3" t="s">
        <v>192</v>
      </c>
      <c r="B82" s="3" t="s">
        <v>473</v>
      </c>
      <c r="C82" s="5" t="s">
        <v>201</v>
      </c>
      <c r="D82" s="5" t="s">
        <v>682</v>
      </c>
      <c r="E82" s="14"/>
      <c r="F82" s="14">
        <v>13947.5</v>
      </c>
      <c r="G82" s="5">
        <v>13139.62665639003</v>
      </c>
      <c r="H82" s="5">
        <v>12881.428245922214</v>
      </c>
      <c r="I82" s="5">
        <v>179.55566660691881</v>
      </c>
      <c r="J82" s="5">
        <v>332.7991338949634</v>
      </c>
      <c r="K82" s="5">
        <v>358.40100376411544</v>
      </c>
      <c r="L82" s="5">
        <v>289.66823946943884</v>
      </c>
      <c r="M82" s="5">
        <v>146.59299516042302</v>
      </c>
      <c r="N82" s="5">
        <v>268.61981358666424</v>
      </c>
      <c r="O82" s="5">
        <v>4.9359383402043377</v>
      </c>
      <c r="P82" s="5">
        <v>465.3665782398279</v>
      </c>
    </row>
    <row r="83" spans="1:16" x14ac:dyDescent="0.2">
      <c r="A83" s="3" t="str">
        <f>A82</f>
        <v>0140</v>
      </c>
      <c r="B83" s="3" t="str">
        <f t="shared" ref="B83" si="23">B82</f>
        <v>ARAPALITTLETON 6</v>
      </c>
      <c r="C83" s="5" t="str">
        <f t="shared" ref="C83" si="24">C82</f>
        <v xml:space="preserve">$ </v>
      </c>
      <c r="D83" s="5" t="s">
        <v>683</v>
      </c>
      <c r="E83" s="14"/>
      <c r="F83" s="14">
        <v>13450</v>
      </c>
      <c r="G83" s="5">
        <v>13625.646304089214</v>
      </c>
      <c r="H83" s="5">
        <v>13357.897431970265</v>
      </c>
      <c r="I83" s="5">
        <v>186.19722379182159</v>
      </c>
      <c r="J83" s="5">
        <v>345.10899033457264</v>
      </c>
      <c r="K83" s="5">
        <v>371.65784386617099</v>
      </c>
      <c r="L83" s="5">
        <v>300.38273382899615</v>
      </c>
      <c r="M83" s="5">
        <v>152.01530111524164</v>
      </c>
      <c r="N83" s="5">
        <v>278.55575092936795</v>
      </c>
      <c r="O83" s="5">
        <v>5.118513011152416</v>
      </c>
      <c r="P83" s="5">
        <v>482.57995167286242</v>
      </c>
    </row>
    <row r="84" spans="1:16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2"/>
      <c r="G84" s="14">
        <v>73.746817992066056</v>
      </c>
      <c r="H84" s="14">
        <v>51.514152477311889</v>
      </c>
      <c r="I84" s="14">
        <v>1.0077652440957965</v>
      </c>
      <c r="J84" s="14">
        <v>1.3308978632248794</v>
      </c>
      <c r="K84" s="14">
        <v>2.0115437282924762</v>
      </c>
      <c r="L84" s="14">
        <v>1.1584129935736691</v>
      </c>
      <c r="M84" s="14">
        <v>0.82276058640905692</v>
      </c>
      <c r="N84" s="14">
        <v>1.0742381800644685</v>
      </c>
      <c r="O84" s="14">
        <v>2.7703203136147374E-2</v>
      </c>
      <c r="P84" s="14">
        <v>1.8610486672454469</v>
      </c>
    </row>
    <row r="85" spans="1:16" x14ac:dyDescent="0.2">
      <c r="A85" s="3" t="s">
        <v>192</v>
      </c>
      <c r="B85" s="3" t="s">
        <v>473</v>
      </c>
      <c r="C85" s="5"/>
      <c r="D85" s="5"/>
      <c r="E85" s="14"/>
      <c r="F85" s="2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7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F87" s="12"/>
      <c r="G87" s="13">
        <v>5104291.96</v>
      </c>
      <c r="H87" s="13">
        <v>4348857.2499999991</v>
      </c>
      <c r="I87" s="13">
        <v>122572.29</v>
      </c>
      <c r="J87" s="13">
        <v>93469.790000000008</v>
      </c>
      <c r="K87" s="13">
        <v>106910.42</v>
      </c>
      <c r="L87" s="13">
        <v>149847.04999999999</v>
      </c>
      <c r="M87" s="13">
        <v>0</v>
      </c>
      <c r="N87" s="13">
        <v>0</v>
      </c>
      <c r="O87" s="13">
        <v>1175.07</v>
      </c>
      <c r="P87" s="13">
        <v>70000</v>
      </c>
    </row>
    <row r="88" spans="1:16" x14ac:dyDescent="0.2">
      <c r="A88" s="3" t="s">
        <v>103</v>
      </c>
      <c r="B88" s="3" t="s">
        <v>474</v>
      </c>
      <c r="C88" s="5" t="s">
        <v>201</v>
      </c>
      <c r="D88" s="5" t="s">
        <v>682</v>
      </c>
      <c r="E88" s="14"/>
      <c r="F88" s="14">
        <v>306.5</v>
      </c>
      <c r="G88" s="5">
        <v>16653.481109298533</v>
      </c>
      <c r="H88" s="5">
        <v>14188.767536704729</v>
      </c>
      <c r="I88" s="5">
        <v>399.9095921696574</v>
      </c>
      <c r="J88" s="5">
        <v>304.95853181076677</v>
      </c>
      <c r="K88" s="5">
        <v>348.81050570962481</v>
      </c>
      <c r="L88" s="5">
        <v>488.89738988580746</v>
      </c>
      <c r="M88" s="5">
        <v>0</v>
      </c>
      <c r="N88" s="5">
        <v>0</v>
      </c>
      <c r="O88" s="5">
        <v>3.833833605220228</v>
      </c>
      <c r="P88" s="5">
        <v>228.38499184339315</v>
      </c>
    </row>
    <row r="89" spans="1:16" x14ac:dyDescent="0.2">
      <c r="A89" s="3" t="str">
        <f>A88</f>
        <v>0170</v>
      </c>
      <c r="B89" s="3" t="str">
        <f t="shared" ref="B89" si="25">B88</f>
        <v>ARAPADEER TRAIL 2</v>
      </c>
      <c r="C89" s="5" t="str">
        <f t="shared" ref="C89" si="26">C88</f>
        <v xml:space="preserve">$ </v>
      </c>
      <c r="D89" s="5" t="s">
        <v>683</v>
      </c>
      <c r="E89" s="14"/>
      <c r="F89" s="14">
        <v>325</v>
      </c>
      <c r="G89" s="5">
        <v>15705.513723076923</v>
      </c>
      <c r="H89" s="5">
        <v>13381.099230769229</v>
      </c>
      <c r="I89" s="5">
        <v>377.14550769230766</v>
      </c>
      <c r="J89" s="5">
        <v>287.59935384615386</v>
      </c>
      <c r="K89" s="5">
        <v>328.95513846153847</v>
      </c>
      <c r="L89" s="5">
        <v>461.06784615384612</v>
      </c>
      <c r="M89" s="5">
        <v>0</v>
      </c>
      <c r="N89" s="5">
        <v>0</v>
      </c>
      <c r="O89" s="5">
        <v>3.6155999999999997</v>
      </c>
      <c r="P89" s="5">
        <v>215.38461538461539</v>
      </c>
    </row>
    <row r="90" spans="1:16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2"/>
      <c r="G90" s="14">
        <v>86.828037380319117</v>
      </c>
      <c r="H90" s="14">
        <v>83.694520047190977</v>
      </c>
      <c r="I90" s="14">
        <v>2.0850514549938315</v>
      </c>
      <c r="J90" s="14">
        <v>1.7988424920044761</v>
      </c>
      <c r="K90" s="14">
        <v>1.8186306772517802</v>
      </c>
      <c r="L90" s="14">
        <v>2.8838327425526398</v>
      </c>
      <c r="M90" s="14">
        <v>0</v>
      </c>
      <c r="N90" s="14">
        <v>0</v>
      </c>
      <c r="O90" s="14">
        <v>1.9988868717551098E-2</v>
      </c>
      <c r="P90" s="14">
        <v>1.3471622696521872</v>
      </c>
    </row>
    <row r="91" spans="1:16" x14ac:dyDescent="0.2">
      <c r="A91" s="3" t="s">
        <v>103</v>
      </c>
      <c r="B91" s="3" t="s">
        <v>474</v>
      </c>
      <c r="C91" s="5"/>
      <c r="D91" s="5"/>
      <c r="E91" s="14"/>
      <c r="F91" s="2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7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F93" s="12"/>
      <c r="G93" s="13">
        <v>569544835.63000011</v>
      </c>
      <c r="H93" s="13">
        <v>635685744.73999953</v>
      </c>
      <c r="I93" s="13">
        <v>2047260.4300000006</v>
      </c>
      <c r="J93" s="13">
        <v>2088886.6800000006</v>
      </c>
      <c r="K93" s="13">
        <v>23781414.039999992</v>
      </c>
      <c r="L93" s="13">
        <v>24404829.06999997</v>
      </c>
      <c r="M93" s="13">
        <v>924415.97</v>
      </c>
      <c r="N93" s="13">
        <v>7496895.120000001</v>
      </c>
      <c r="O93" s="13">
        <v>4060891.84</v>
      </c>
      <c r="P93" s="13">
        <v>15696673.040000003</v>
      </c>
    </row>
    <row r="94" spans="1:16" x14ac:dyDescent="0.2">
      <c r="A94" s="3" t="s">
        <v>197</v>
      </c>
      <c r="B94" s="3" t="s">
        <v>475</v>
      </c>
      <c r="C94" s="5" t="s">
        <v>201</v>
      </c>
      <c r="D94" s="5" t="s">
        <v>682</v>
      </c>
      <c r="E94" s="14"/>
      <c r="F94" s="14">
        <v>37726.6</v>
      </c>
      <c r="G94" s="5">
        <v>15096.638330249747</v>
      </c>
      <c r="H94" s="5">
        <v>16849.802122110119</v>
      </c>
      <c r="I94" s="5">
        <v>54.265701918540252</v>
      </c>
      <c r="J94" s="5">
        <v>55.369067978561567</v>
      </c>
      <c r="K94" s="5">
        <v>630.36197377977328</v>
      </c>
      <c r="L94" s="5">
        <v>646.88652224160069</v>
      </c>
      <c r="M94" s="5">
        <v>24.503028897382748</v>
      </c>
      <c r="N94" s="5">
        <v>198.71642607603127</v>
      </c>
      <c r="O94" s="5">
        <v>107.64001632800199</v>
      </c>
      <c r="P94" s="5">
        <v>416.0638128005175</v>
      </c>
    </row>
    <row r="95" spans="1:16" x14ac:dyDescent="0.2">
      <c r="A95" s="3" t="str">
        <f>A94</f>
        <v>0180</v>
      </c>
      <c r="B95" s="3" t="str">
        <f t="shared" ref="B95" si="27">B94</f>
        <v>ARAPAADAMS-ARAPAH</v>
      </c>
      <c r="C95" s="5" t="str">
        <f t="shared" ref="C95" si="28">C94</f>
        <v xml:space="preserve">$ </v>
      </c>
      <c r="D95" s="5" t="s">
        <v>683</v>
      </c>
      <c r="E95" s="14"/>
      <c r="F95" s="14">
        <v>39051</v>
      </c>
      <c r="G95" s="5">
        <v>14584.641510588721</v>
      </c>
      <c r="H95" s="5">
        <v>16278.347410821734</v>
      </c>
      <c r="I95" s="5">
        <v>52.425301016619308</v>
      </c>
      <c r="J95" s="5">
        <v>53.49124683106708</v>
      </c>
      <c r="K95" s="5">
        <v>608.98348416173701</v>
      </c>
      <c r="L95" s="5">
        <v>624.94760876802059</v>
      </c>
      <c r="M95" s="5">
        <v>23.672017874062124</v>
      </c>
      <c r="N95" s="5">
        <v>191.97703311054778</v>
      </c>
      <c r="O95" s="5">
        <v>103.9894455967837</v>
      </c>
      <c r="P95" s="5">
        <v>401.9531648357277</v>
      </c>
    </row>
    <row r="96" spans="1:16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2"/>
      <c r="G96" s="14">
        <v>60.337663197305517</v>
      </c>
      <c r="H96" s="14">
        <v>59.16319339253279</v>
      </c>
      <c r="I96" s="14">
        <v>0.21688706941898969</v>
      </c>
      <c r="J96" s="14">
        <v>0.19441242413650967</v>
      </c>
      <c r="K96" s="14">
        <v>2.5194064820445008</v>
      </c>
      <c r="L96" s="14">
        <v>2.2713544136036394</v>
      </c>
      <c r="M96" s="14">
        <v>9.7932763081545318E-2</v>
      </c>
      <c r="N96" s="14">
        <v>0.69773509866814276</v>
      </c>
      <c r="O96" s="14">
        <v>0.43021147554006517</v>
      </c>
      <c r="P96" s="14">
        <v>1.460887412324634</v>
      </c>
    </row>
    <row r="97" spans="1:16" x14ac:dyDescent="0.2">
      <c r="A97" s="3" t="s">
        <v>197</v>
      </c>
      <c r="B97" s="3" t="s">
        <v>475</v>
      </c>
      <c r="C97" s="5"/>
      <c r="D97" s="5"/>
      <c r="E97" s="14"/>
      <c r="F97" s="2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7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F99" s="12"/>
      <c r="G99" s="13">
        <v>54515856.230000004</v>
      </c>
      <c r="H99" s="13">
        <v>54952996.310000025</v>
      </c>
      <c r="I99" s="13">
        <v>213476.35000000003</v>
      </c>
      <c r="J99" s="13">
        <v>199873.07</v>
      </c>
      <c r="K99" s="13">
        <v>288380.07</v>
      </c>
      <c r="L99" s="13">
        <v>316158.00000000006</v>
      </c>
      <c r="M99" s="13">
        <v>0</v>
      </c>
      <c r="N99" s="13">
        <v>0</v>
      </c>
      <c r="O99" s="13">
        <v>0</v>
      </c>
      <c r="P99" s="13">
        <v>0</v>
      </c>
    </row>
    <row r="100" spans="1:16" x14ac:dyDescent="0.2">
      <c r="A100" s="3" t="s">
        <v>51</v>
      </c>
      <c r="B100" s="3" t="s">
        <v>476</v>
      </c>
      <c r="C100" s="5" t="s">
        <v>201</v>
      </c>
      <c r="D100" s="5" t="s">
        <v>682</v>
      </c>
      <c r="E100" s="14"/>
      <c r="F100" s="14">
        <v>5356.3</v>
      </c>
      <c r="G100" s="5">
        <v>10177.894484998973</v>
      </c>
      <c r="H100" s="5">
        <v>10259.506806937628</v>
      </c>
      <c r="I100" s="5">
        <v>39.855189216436727</v>
      </c>
      <c r="J100" s="5">
        <v>37.315510707017907</v>
      </c>
      <c r="K100" s="5">
        <v>53.839417134962567</v>
      </c>
      <c r="L100" s="5">
        <v>59.025446670276132</v>
      </c>
      <c r="M100" s="5">
        <v>0</v>
      </c>
      <c r="N100" s="5">
        <v>0</v>
      </c>
      <c r="O100" s="5">
        <v>0</v>
      </c>
      <c r="P100" s="5">
        <v>0</v>
      </c>
    </row>
    <row r="101" spans="1:16" x14ac:dyDescent="0.2">
      <c r="A101" s="3" t="str">
        <f>A100</f>
        <v>0190</v>
      </c>
      <c r="B101" s="3" t="str">
        <f t="shared" ref="B101" si="29">B100</f>
        <v>ARAPABYERS 32J</v>
      </c>
      <c r="C101" s="5" t="str">
        <f t="shared" ref="C101" si="30">C100</f>
        <v xml:space="preserve">$ </v>
      </c>
      <c r="D101" s="5" t="s">
        <v>683</v>
      </c>
      <c r="E101" s="14"/>
      <c r="F101" s="14">
        <v>5671</v>
      </c>
      <c r="G101" s="5">
        <v>9613.0940275083758</v>
      </c>
      <c r="H101" s="5">
        <v>9690.1774484218004</v>
      </c>
      <c r="I101" s="5">
        <v>37.643510844648219</v>
      </c>
      <c r="J101" s="5">
        <v>35.244766355140186</v>
      </c>
      <c r="K101" s="5">
        <v>50.851713983424439</v>
      </c>
      <c r="L101" s="5">
        <v>55.749955916064195</v>
      </c>
      <c r="M101" s="5">
        <v>0</v>
      </c>
      <c r="N101" s="5">
        <v>0</v>
      </c>
      <c r="O101" s="5">
        <v>0</v>
      </c>
      <c r="P101" s="5">
        <v>0</v>
      </c>
    </row>
    <row r="102" spans="1:16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2"/>
      <c r="G102" s="14">
        <v>96.690661594681231</v>
      </c>
      <c r="H102" s="14">
        <v>97.687174127578587</v>
      </c>
      <c r="I102" s="14">
        <v>0.3786268976356813</v>
      </c>
      <c r="J102" s="14">
        <v>0.35530429100461353</v>
      </c>
      <c r="K102" s="14">
        <v>0.51147797516708804</v>
      </c>
      <c r="L102" s="14">
        <v>0.56201815499925334</v>
      </c>
      <c r="M102" s="14">
        <v>0</v>
      </c>
      <c r="N102" s="14">
        <v>0</v>
      </c>
      <c r="O102" s="14">
        <v>0</v>
      </c>
      <c r="P102" s="14">
        <v>0</v>
      </c>
    </row>
    <row r="103" spans="1:16" x14ac:dyDescent="0.2">
      <c r="A103" s="3" t="s">
        <v>51</v>
      </c>
      <c r="B103" s="3" t="s">
        <v>476</v>
      </c>
      <c r="C103" s="5"/>
      <c r="D103" s="5"/>
      <c r="E103" s="14"/>
      <c r="F103" s="2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F105" s="12"/>
      <c r="G105" s="13">
        <v>20763398.639999993</v>
      </c>
      <c r="H105" s="13">
        <v>21316302.649999972</v>
      </c>
      <c r="I105" s="13">
        <v>191947.75999999998</v>
      </c>
      <c r="J105" s="13">
        <v>186773.51000000004</v>
      </c>
      <c r="K105" s="13">
        <v>725487.84000000008</v>
      </c>
      <c r="L105" s="13">
        <v>763740.82999999984</v>
      </c>
      <c r="M105" s="13">
        <v>0</v>
      </c>
      <c r="N105" s="13">
        <v>0</v>
      </c>
      <c r="O105" s="13">
        <v>0</v>
      </c>
      <c r="P105" s="13">
        <v>724864.64000000013</v>
      </c>
    </row>
    <row r="106" spans="1:16" x14ac:dyDescent="0.2">
      <c r="A106" s="3" t="s">
        <v>85</v>
      </c>
      <c r="B106" s="3" t="s">
        <v>477</v>
      </c>
      <c r="C106" s="5" t="s">
        <v>201</v>
      </c>
      <c r="D106" s="5" t="s">
        <v>682</v>
      </c>
      <c r="E106" s="14"/>
      <c r="F106" s="14">
        <v>1693.5</v>
      </c>
      <c r="G106" s="5">
        <v>12260.642834366692</v>
      </c>
      <c r="H106" s="5">
        <v>12587.128816061395</v>
      </c>
      <c r="I106" s="5">
        <v>113.34382049010922</v>
      </c>
      <c r="J106" s="5">
        <v>110.28846176557428</v>
      </c>
      <c r="K106" s="5">
        <v>428.39553587245354</v>
      </c>
      <c r="L106" s="5">
        <v>450.9836610569825</v>
      </c>
      <c r="M106" s="5">
        <v>0</v>
      </c>
      <c r="N106" s="5">
        <v>0</v>
      </c>
      <c r="O106" s="5">
        <v>0</v>
      </c>
      <c r="P106" s="5">
        <v>428.02754059639807</v>
      </c>
    </row>
    <row r="107" spans="1:16" x14ac:dyDescent="0.2">
      <c r="A107" s="3" t="str">
        <f>A106</f>
        <v>0220</v>
      </c>
      <c r="B107" s="3" t="str">
        <f t="shared" ref="B107" si="31">B106</f>
        <v>ARCHUARCHULETA CO</v>
      </c>
      <c r="C107" s="5" t="str">
        <f t="shared" ref="C107" si="32">C106</f>
        <v xml:space="preserve">$ </v>
      </c>
      <c r="D107" s="5" t="s">
        <v>683</v>
      </c>
      <c r="E107" s="14"/>
      <c r="F107" s="14">
        <v>1678</v>
      </c>
      <c r="G107" s="5">
        <v>12373.896686531582</v>
      </c>
      <c r="H107" s="5">
        <v>12703.398480333713</v>
      </c>
      <c r="I107" s="5">
        <v>114.39079856972585</v>
      </c>
      <c r="J107" s="5">
        <v>111.30721692491063</v>
      </c>
      <c r="K107" s="5">
        <v>432.35270560190708</v>
      </c>
      <c r="L107" s="5">
        <v>455.14948152562567</v>
      </c>
      <c r="M107" s="5">
        <v>0</v>
      </c>
      <c r="N107" s="5">
        <v>0</v>
      </c>
      <c r="O107" s="5">
        <v>0</v>
      </c>
      <c r="P107" s="5">
        <v>431.98131108462462</v>
      </c>
    </row>
    <row r="108" spans="1:16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2"/>
      <c r="G108" s="14">
        <v>83.24283138761605</v>
      </c>
      <c r="H108" s="14">
        <v>83.724929271830845</v>
      </c>
      <c r="I108" s="14">
        <v>0.7695404446037547</v>
      </c>
      <c r="J108" s="14">
        <v>0.73359809022047329</v>
      </c>
      <c r="K108" s="14">
        <v>2.9085634286548472</v>
      </c>
      <c r="L108" s="14">
        <v>2.9997766509362007</v>
      </c>
      <c r="M108" s="14">
        <v>0</v>
      </c>
      <c r="N108" s="14">
        <v>0</v>
      </c>
      <c r="O108" s="14">
        <v>0</v>
      </c>
      <c r="P108" s="14">
        <v>2.8470810211381203</v>
      </c>
    </row>
    <row r="109" spans="1:16" x14ac:dyDescent="0.2">
      <c r="A109" s="3" t="s">
        <v>85</v>
      </c>
      <c r="B109" s="3" t="s">
        <v>477</v>
      </c>
      <c r="C109" s="5"/>
      <c r="D109" s="5"/>
      <c r="E109" s="14"/>
      <c r="F109" s="2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F111" s="12"/>
      <c r="G111" s="13">
        <v>3442926.77</v>
      </c>
      <c r="H111" s="13">
        <v>3090875.8200000003</v>
      </c>
      <c r="I111" s="13">
        <v>106899.03</v>
      </c>
      <c r="J111" s="13">
        <v>140216.81</v>
      </c>
      <c r="K111" s="13">
        <v>142213.32</v>
      </c>
      <c r="L111" s="13">
        <v>199315</v>
      </c>
      <c r="M111" s="13">
        <v>13.46</v>
      </c>
      <c r="N111" s="13">
        <v>88483.55</v>
      </c>
      <c r="O111" s="13">
        <v>0</v>
      </c>
      <c r="P111" s="13">
        <v>0</v>
      </c>
    </row>
    <row r="112" spans="1:16" x14ac:dyDescent="0.2">
      <c r="A112" s="3" t="s">
        <v>68</v>
      </c>
      <c r="B112" s="3" t="s">
        <v>478</v>
      </c>
      <c r="C112" s="5" t="s">
        <v>201</v>
      </c>
      <c r="D112" s="5" t="s">
        <v>682</v>
      </c>
      <c r="E112" s="14"/>
      <c r="F112" s="14">
        <v>170</v>
      </c>
      <c r="G112" s="5">
        <v>20252.510411764706</v>
      </c>
      <c r="H112" s="5">
        <v>18181.622470588238</v>
      </c>
      <c r="I112" s="5">
        <v>628.81782352941173</v>
      </c>
      <c r="J112" s="5">
        <v>824.80476470588235</v>
      </c>
      <c r="K112" s="5">
        <v>836.54894117647063</v>
      </c>
      <c r="L112" s="5">
        <v>1172.4411764705883</v>
      </c>
      <c r="M112" s="5">
        <v>7.9176470588235293E-2</v>
      </c>
      <c r="N112" s="5">
        <v>520.4914705882353</v>
      </c>
      <c r="O112" s="5">
        <v>0</v>
      </c>
      <c r="P112" s="5">
        <v>0</v>
      </c>
    </row>
    <row r="113" spans="1:16" x14ac:dyDescent="0.2">
      <c r="A113" s="3" t="str">
        <f>A112</f>
        <v>0230</v>
      </c>
      <c r="B113" s="3" t="str">
        <f t="shared" ref="B113" si="33">B112</f>
        <v>BACAWALSH RE-1</v>
      </c>
      <c r="C113" s="5" t="str">
        <f t="shared" ref="C113" si="34">C112</f>
        <v xml:space="preserve">$ </v>
      </c>
      <c r="D113" s="5" t="s">
        <v>683</v>
      </c>
      <c r="E113" s="14"/>
      <c r="F113" s="14">
        <v>183</v>
      </c>
      <c r="G113" s="5">
        <v>18813.807486338799</v>
      </c>
      <c r="H113" s="5">
        <v>16890.031803278689</v>
      </c>
      <c r="I113" s="5">
        <v>584.14770491803279</v>
      </c>
      <c r="J113" s="5">
        <v>766.2120765027322</v>
      </c>
      <c r="K113" s="5">
        <v>777.12196721311477</v>
      </c>
      <c r="L113" s="5">
        <v>1089.1530054644809</v>
      </c>
      <c r="M113" s="5">
        <v>7.355191256830601E-2</v>
      </c>
      <c r="N113" s="5">
        <v>483.51666666666671</v>
      </c>
      <c r="O113" s="5">
        <v>0</v>
      </c>
      <c r="P113" s="5">
        <v>0</v>
      </c>
    </row>
    <row r="114" spans="1:16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2"/>
      <c r="G114" s="14">
        <v>35.087591906324768</v>
      </c>
      <c r="H114" s="14">
        <v>28.768464423241891</v>
      </c>
      <c r="I114" s="14">
        <v>1.0894305311704229</v>
      </c>
      <c r="J114" s="14">
        <v>1.3050742070981898</v>
      </c>
      <c r="K114" s="14">
        <v>1.4493258989076825</v>
      </c>
      <c r="L114" s="14">
        <v>1.8551332439225774</v>
      </c>
      <c r="M114" s="14">
        <v>1.3717369511728864E-4</v>
      </c>
      <c r="N114" s="14">
        <v>0.82356458442809422</v>
      </c>
      <c r="O114" s="14">
        <v>0</v>
      </c>
      <c r="P114" s="14">
        <v>0</v>
      </c>
    </row>
    <row r="115" spans="1:16" x14ac:dyDescent="0.2">
      <c r="A115" s="3" t="s">
        <v>68</v>
      </c>
      <c r="B115" s="3" t="s">
        <v>478</v>
      </c>
      <c r="C115" s="5"/>
      <c r="D115" s="5"/>
      <c r="E115" s="14"/>
      <c r="F115" s="2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F117" s="12"/>
      <c r="G117" s="13">
        <v>1681062.73</v>
      </c>
      <c r="H117" s="13">
        <v>1421914.0100000002</v>
      </c>
      <c r="I117" s="13">
        <v>4083.85</v>
      </c>
      <c r="J117" s="13">
        <v>23481.87</v>
      </c>
      <c r="K117" s="13">
        <v>52116.28</v>
      </c>
      <c r="L117" s="13">
        <v>57412.58</v>
      </c>
      <c r="M117" s="13">
        <v>0</v>
      </c>
      <c r="N117" s="13">
        <v>0</v>
      </c>
      <c r="O117" s="13">
        <v>0</v>
      </c>
      <c r="P117" s="13">
        <v>0</v>
      </c>
    </row>
    <row r="118" spans="1:16" x14ac:dyDescent="0.2">
      <c r="A118" s="3" t="s">
        <v>94</v>
      </c>
      <c r="B118" s="3" t="s">
        <v>479</v>
      </c>
      <c r="C118" s="5" t="s">
        <v>201</v>
      </c>
      <c r="D118" s="5" t="s">
        <v>682</v>
      </c>
      <c r="E118" s="14"/>
      <c r="F118" s="14">
        <v>56.4</v>
      </c>
      <c r="G118" s="5">
        <v>29806.076773049645</v>
      </c>
      <c r="H118" s="5">
        <v>25211.241312056743</v>
      </c>
      <c r="I118" s="5">
        <v>72.408687943262407</v>
      </c>
      <c r="J118" s="5">
        <v>416.34521276595746</v>
      </c>
      <c r="K118" s="5">
        <v>924.04751773049645</v>
      </c>
      <c r="L118" s="5">
        <v>1017.9535460992909</v>
      </c>
      <c r="M118" s="5">
        <v>0</v>
      </c>
      <c r="N118" s="5">
        <v>0</v>
      </c>
      <c r="O118" s="5">
        <v>0</v>
      </c>
      <c r="P118" s="5">
        <v>0</v>
      </c>
    </row>
    <row r="119" spans="1:16" x14ac:dyDescent="0.2">
      <c r="A119" s="3" t="str">
        <f>A118</f>
        <v>0240</v>
      </c>
      <c r="B119" s="3" t="str">
        <f t="shared" ref="B119" si="35">B118</f>
        <v>BACAPRITCHETT RE</v>
      </c>
      <c r="C119" s="5" t="str">
        <f t="shared" ref="C119" si="36">C118</f>
        <v xml:space="preserve">$ </v>
      </c>
      <c r="D119" s="5" t="s">
        <v>683</v>
      </c>
      <c r="E119" s="14"/>
      <c r="F119" s="14">
        <v>59</v>
      </c>
      <c r="G119" s="5">
        <v>28492.588644067797</v>
      </c>
      <c r="H119" s="5">
        <v>24100.237457627121</v>
      </c>
      <c r="I119" s="5">
        <v>69.217796610169486</v>
      </c>
      <c r="J119" s="5">
        <v>397.99779661016947</v>
      </c>
      <c r="K119" s="5">
        <v>883.32677966101699</v>
      </c>
      <c r="L119" s="5">
        <v>973.0945762711865</v>
      </c>
      <c r="M119" s="5">
        <v>0</v>
      </c>
      <c r="N119" s="5">
        <v>0</v>
      </c>
      <c r="O119" s="5">
        <v>0</v>
      </c>
      <c r="P119" s="5">
        <v>0</v>
      </c>
    </row>
    <row r="120" spans="1:16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2"/>
      <c r="G120" s="14">
        <v>95.773695305575401</v>
      </c>
      <c r="H120" s="14">
        <v>93.594189531967899</v>
      </c>
      <c r="I120" s="14">
        <v>0.23266556244077463</v>
      </c>
      <c r="J120" s="14">
        <v>1.545639592752188</v>
      </c>
      <c r="K120" s="14">
        <v>2.9691745775483658</v>
      </c>
      <c r="L120" s="14">
        <v>3.7790498273796942</v>
      </c>
      <c r="M120" s="14">
        <v>0</v>
      </c>
      <c r="N120" s="14">
        <v>0</v>
      </c>
      <c r="O120" s="14">
        <v>0</v>
      </c>
      <c r="P120" s="14">
        <v>0</v>
      </c>
    </row>
    <row r="121" spans="1:16" x14ac:dyDescent="0.2">
      <c r="A121" s="3" t="s">
        <v>94</v>
      </c>
      <c r="B121" s="3" t="s">
        <v>479</v>
      </c>
      <c r="C121" s="5"/>
      <c r="D121" s="5"/>
      <c r="E121" s="14"/>
      <c r="F121" s="2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F123" s="12"/>
      <c r="G123" s="13">
        <v>4535397.7699999996</v>
      </c>
      <c r="H123" s="13">
        <v>3769579.2200000007</v>
      </c>
      <c r="I123" s="13">
        <v>109884.6</v>
      </c>
      <c r="J123" s="13">
        <v>99410.450000000012</v>
      </c>
      <c r="K123" s="13">
        <v>198276.46</v>
      </c>
      <c r="L123" s="13">
        <v>200270.51</v>
      </c>
      <c r="M123" s="13">
        <v>166026.70000000001</v>
      </c>
      <c r="N123" s="13">
        <v>246780.94</v>
      </c>
      <c r="O123" s="13">
        <v>269374.12</v>
      </c>
      <c r="P123" s="13">
        <v>263578.87</v>
      </c>
    </row>
    <row r="124" spans="1:16" x14ac:dyDescent="0.2">
      <c r="A124" s="3" t="s">
        <v>196</v>
      </c>
      <c r="B124" s="3" t="s">
        <v>480</v>
      </c>
      <c r="C124" s="5" t="s">
        <v>201</v>
      </c>
      <c r="D124" s="5" t="s">
        <v>682</v>
      </c>
      <c r="E124" s="14"/>
      <c r="F124" s="14">
        <v>276.39999999999998</v>
      </c>
      <c r="G124" s="5">
        <v>16408.819717800288</v>
      </c>
      <c r="H124" s="5">
        <v>13638.130318379164</v>
      </c>
      <c r="I124" s="5">
        <v>397.55643994211295</v>
      </c>
      <c r="J124" s="5">
        <v>359.66154124457313</v>
      </c>
      <c r="K124" s="5">
        <v>717.35332850940665</v>
      </c>
      <c r="L124" s="5">
        <v>724.56769175108548</v>
      </c>
      <c r="M124" s="5">
        <v>600.67547033285098</v>
      </c>
      <c r="N124" s="5">
        <v>892.83986975397977</v>
      </c>
      <c r="O124" s="5">
        <v>974.58075253256152</v>
      </c>
      <c r="P124" s="5">
        <v>953.61385672937774</v>
      </c>
    </row>
    <row r="125" spans="1:16" x14ac:dyDescent="0.2">
      <c r="A125" s="3" t="str">
        <f>A124</f>
        <v>0250</v>
      </c>
      <c r="B125" s="3" t="str">
        <f t="shared" ref="B125" si="37">B124</f>
        <v xml:space="preserve">BACASPRINGFIELD </v>
      </c>
      <c r="C125" s="5" t="str">
        <f t="shared" ref="C125" si="38">C124</f>
        <v xml:space="preserve">$ </v>
      </c>
      <c r="D125" s="5" t="s">
        <v>683</v>
      </c>
      <c r="E125" s="14"/>
      <c r="F125" s="14">
        <v>304</v>
      </c>
      <c r="G125" s="5">
        <v>14919.071611842104</v>
      </c>
      <c r="H125" s="5">
        <v>12399.931644736844</v>
      </c>
      <c r="I125" s="5">
        <v>361.46250000000003</v>
      </c>
      <c r="J125" s="5">
        <v>327.00805921052637</v>
      </c>
      <c r="K125" s="5">
        <v>652.22519736842105</v>
      </c>
      <c r="L125" s="5">
        <v>658.7845723684211</v>
      </c>
      <c r="M125" s="5">
        <v>546.14046052631579</v>
      </c>
      <c r="N125" s="5">
        <v>811.77940789473689</v>
      </c>
      <c r="O125" s="5">
        <v>886.09907894736841</v>
      </c>
      <c r="P125" s="5">
        <v>867.03575657894737</v>
      </c>
    </row>
    <row r="126" spans="1:16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2"/>
      <c r="G126" s="14">
        <v>23.565498787185224</v>
      </c>
      <c r="H126" s="14">
        <v>18.113165605084642</v>
      </c>
      <c r="I126" s="14">
        <v>0.57095001129974399</v>
      </c>
      <c r="J126" s="14">
        <v>0.4776761114801526</v>
      </c>
      <c r="K126" s="14">
        <v>1.0302257739253111</v>
      </c>
      <c r="L126" s="14">
        <v>0.96231772877948951</v>
      </c>
      <c r="M126" s="14">
        <v>0.86265906451913377</v>
      </c>
      <c r="N126" s="14">
        <v>1.1858045085463031</v>
      </c>
      <c r="O126" s="14">
        <v>1.3996425054817379</v>
      </c>
      <c r="P126" s="14">
        <v>1.2665200659481235</v>
      </c>
    </row>
    <row r="127" spans="1:16" x14ac:dyDescent="0.2">
      <c r="A127" s="3" t="s">
        <v>196</v>
      </c>
      <c r="B127" s="3" t="s">
        <v>480</v>
      </c>
      <c r="C127" s="5"/>
      <c r="D127" s="5"/>
      <c r="E127" s="14"/>
      <c r="F127" s="2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F129" s="12"/>
      <c r="G129" s="13">
        <v>3075390.2399999998</v>
      </c>
      <c r="H129" s="13">
        <v>2570353.6099999994</v>
      </c>
      <c r="I129" s="13">
        <v>24632.57</v>
      </c>
      <c r="J129" s="13">
        <v>12275.330000000002</v>
      </c>
      <c r="K129" s="13">
        <v>71820.340000000011</v>
      </c>
      <c r="L129" s="13">
        <v>103777.96</v>
      </c>
      <c r="M129" s="13">
        <v>0</v>
      </c>
      <c r="N129" s="13">
        <v>0</v>
      </c>
      <c r="O129" s="13">
        <v>5302354.47</v>
      </c>
      <c r="P129" s="13">
        <v>5215729.21</v>
      </c>
    </row>
    <row r="130" spans="1:16" x14ac:dyDescent="0.2">
      <c r="A130" s="3" t="s">
        <v>193</v>
      </c>
      <c r="B130" s="3" t="s">
        <v>481</v>
      </c>
      <c r="C130" s="5" t="s">
        <v>201</v>
      </c>
      <c r="D130" s="5" t="s">
        <v>682</v>
      </c>
      <c r="E130" s="14"/>
      <c r="F130" s="14">
        <v>139.19999999999999</v>
      </c>
      <c r="G130" s="5">
        <v>22093.320689655171</v>
      </c>
      <c r="H130" s="5">
        <v>18465.183979885056</v>
      </c>
      <c r="I130" s="5">
        <v>176.95811781609197</v>
      </c>
      <c r="J130" s="5">
        <v>88.184841954023014</v>
      </c>
      <c r="K130" s="5">
        <v>515.9507183908047</v>
      </c>
      <c r="L130" s="5">
        <v>745.53132183908053</v>
      </c>
      <c r="M130" s="5">
        <v>0</v>
      </c>
      <c r="N130" s="5">
        <v>0</v>
      </c>
      <c r="O130" s="5">
        <v>38091.626939655172</v>
      </c>
      <c r="P130" s="5">
        <v>37469.319037356327</v>
      </c>
    </row>
    <row r="131" spans="1:16" x14ac:dyDescent="0.2">
      <c r="A131" s="3" t="str">
        <f>A130</f>
        <v>0260</v>
      </c>
      <c r="B131" s="3" t="str">
        <f t="shared" ref="B131" si="39">B130</f>
        <v>BACAVILAS RE-5</v>
      </c>
      <c r="C131" s="5" t="str">
        <f t="shared" ref="C131" si="40">C130</f>
        <v xml:space="preserve">$ </v>
      </c>
      <c r="D131" s="5" t="s">
        <v>683</v>
      </c>
      <c r="E131" s="14"/>
      <c r="F131" s="14">
        <v>201</v>
      </c>
      <c r="G131" s="5">
        <v>15300.448955223879</v>
      </c>
      <c r="H131" s="5">
        <v>12787.828905472634</v>
      </c>
      <c r="I131" s="5">
        <v>122.55009950248756</v>
      </c>
      <c r="J131" s="5">
        <v>61.071293532338316</v>
      </c>
      <c r="K131" s="5">
        <v>357.31512437810949</v>
      </c>
      <c r="L131" s="5">
        <v>516.30825870646765</v>
      </c>
      <c r="M131" s="5">
        <v>0</v>
      </c>
      <c r="N131" s="5">
        <v>0</v>
      </c>
      <c r="O131" s="5">
        <v>26379.872985074624</v>
      </c>
      <c r="P131" s="5">
        <v>25948.901542288557</v>
      </c>
    </row>
    <row r="132" spans="1:16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2"/>
      <c r="G132" s="14">
        <v>36.291226354478155</v>
      </c>
      <c r="H132" s="14">
        <v>32.329783066485504</v>
      </c>
      <c r="I132" s="14">
        <v>0.29067731370654548</v>
      </c>
      <c r="J132" s="14">
        <v>0.15439850549182671</v>
      </c>
      <c r="K132" s="14">
        <v>0.84751787981078541</v>
      </c>
      <c r="L132" s="14">
        <v>1.3053141485394339</v>
      </c>
      <c r="M132" s="14">
        <v>0</v>
      </c>
      <c r="N132" s="14">
        <v>0</v>
      </c>
      <c r="O132" s="14">
        <v>62.570578452004533</v>
      </c>
      <c r="P132" s="14">
        <v>65.603189085268241</v>
      </c>
    </row>
    <row r="133" spans="1:16" x14ac:dyDescent="0.2">
      <c r="A133" s="3" t="s">
        <v>193</v>
      </c>
      <c r="B133" s="3" t="s">
        <v>481</v>
      </c>
      <c r="C133" s="5"/>
      <c r="D133" s="5"/>
      <c r="E133" s="14"/>
      <c r="F133" s="2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F135" s="12"/>
      <c r="G135" s="13">
        <v>1739919.1300000001</v>
      </c>
      <c r="H135" s="13">
        <v>1487280.3400000003</v>
      </c>
      <c r="I135" s="13">
        <v>44593.599999999999</v>
      </c>
      <c r="J135" s="13">
        <v>65639.47</v>
      </c>
      <c r="K135" s="13">
        <v>31779.739999999998</v>
      </c>
      <c r="L135" s="13">
        <v>79816.149999999994</v>
      </c>
      <c r="M135" s="13">
        <v>0</v>
      </c>
      <c r="N135" s="13">
        <v>0</v>
      </c>
      <c r="O135" s="13">
        <v>115.13</v>
      </c>
      <c r="P135" s="13">
        <v>0</v>
      </c>
    </row>
    <row r="136" spans="1:16" x14ac:dyDescent="0.2">
      <c r="A136" s="3" t="s">
        <v>95</v>
      </c>
      <c r="B136" s="3" t="s">
        <v>482</v>
      </c>
      <c r="C136" s="5" t="s">
        <v>201</v>
      </c>
      <c r="D136" s="5" t="s">
        <v>682</v>
      </c>
      <c r="E136" s="14"/>
      <c r="F136" s="14">
        <v>50</v>
      </c>
      <c r="G136" s="5">
        <v>34798.382600000004</v>
      </c>
      <c r="H136" s="5">
        <v>29745.606800000005</v>
      </c>
      <c r="I136" s="5">
        <v>891.87199999999996</v>
      </c>
      <c r="J136" s="5">
        <v>1312.7894000000001</v>
      </c>
      <c r="K136" s="5">
        <v>635.59479999999996</v>
      </c>
      <c r="L136" s="5">
        <v>1596.3229999999999</v>
      </c>
      <c r="M136" s="5">
        <v>0</v>
      </c>
      <c r="N136" s="5">
        <v>0</v>
      </c>
      <c r="O136" s="5">
        <v>2.3026</v>
      </c>
      <c r="P136" s="5">
        <v>0</v>
      </c>
    </row>
    <row r="137" spans="1:16" x14ac:dyDescent="0.2">
      <c r="A137" s="3" t="str">
        <f>A136</f>
        <v>0270</v>
      </c>
      <c r="B137" s="3" t="str">
        <f t="shared" ref="B137" si="41">B136</f>
        <v>BACACAMPO RE-6</v>
      </c>
      <c r="C137" s="5" t="str">
        <f t="shared" ref="C137" si="42">C136</f>
        <v xml:space="preserve">$ </v>
      </c>
      <c r="D137" s="5" t="s">
        <v>683</v>
      </c>
      <c r="E137" s="14"/>
      <c r="F137" s="14">
        <v>33</v>
      </c>
      <c r="G137" s="5">
        <v>52724.822121212128</v>
      </c>
      <c r="H137" s="5">
        <v>45069.101212121219</v>
      </c>
      <c r="I137" s="5">
        <v>1351.3212121212121</v>
      </c>
      <c r="J137" s="5">
        <v>1989.0748484848484</v>
      </c>
      <c r="K137" s="5">
        <v>963.02242424242422</v>
      </c>
      <c r="L137" s="5">
        <v>2418.6712121212117</v>
      </c>
      <c r="M137" s="5">
        <v>0</v>
      </c>
      <c r="N137" s="5">
        <v>0</v>
      </c>
      <c r="O137" s="5">
        <v>3.4887878787878788</v>
      </c>
      <c r="P137" s="5">
        <v>0</v>
      </c>
    </row>
    <row r="138" spans="1:16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2"/>
      <c r="G138" s="14">
        <v>77.867045605013018</v>
      </c>
      <c r="H138" s="14">
        <v>72.546210639831415</v>
      </c>
      <c r="I138" s="14">
        <v>1.9957087803797573</v>
      </c>
      <c r="J138" s="14">
        <v>3.2017466303003062</v>
      </c>
      <c r="K138" s="14">
        <v>1.4222468281588792</v>
      </c>
      <c r="L138" s="14">
        <v>3.8932533932105753</v>
      </c>
      <c r="M138" s="14">
        <v>0</v>
      </c>
      <c r="N138" s="14">
        <v>0</v>
      </c>
      <c r="O138" s="14">
        <v>5.1524423209860035E-3</v>
      </c>
      <c r="P138" s="14">
        <v>0</v>
      </c>
    </row>
    <row r="139" spans="1:16" x14ac:dyDescent="0.2">
      <c r="A139" s="3" t="s">
        <v>95</v>
      </c>
      <c r="B139" s="3" t="s">
        <v>482</v>
      </c>
      <c r="C139" s="5"/>
      <c r="D139" s="5"/>
      <c r="E139" s="14"/>
      <c r="F139" s="2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F141" s="12"/>
      <c r="G141" s="13">
        <v>9677219.0499999989</v>
      </c>
      <c r="H141" s="13">
        <v>9999158.0700000022</v>
      </c>
      <c r="I141" s="13">
        <v>132921.60000000001</v>
      </c>
      <c r="J141" s="13">
        <v>163501.59</v>
      </c>
      <c r="K141" s="13">
        <v>208979.65000000002</v>
      </c>
      <c r="L141" s="13">
        <v>499933.96</v>
      </c>
      <c r="M141" s="13">
        <v>0</v>
      </c>
      <c r="N141" s="13">
        <v>0</v>
      </c>
      <c r="O141" s="13">
        <v>687247.77</v>
      </c>
      <c r="P141" s="13">
        <v>1267588.8500000001</v>
      </c>
    </row>
    <row r="142" spans="1:16" x14ac:dyDescent="0.2">
      <c r="A142" s="3" t="s">
        <v>126</v>
      </c>
      <c r="B142" s="3" t="s">
        <v>483</v>
      </c>
      <c r="C142" s="5" t="s">
        <v>201</v>
      </c>
      <c r="D142" s="5" t="s">
        <v>682</v>
      </c>
      <c r="E142" s="14"/>
      <c r="F142" s="14">
        <v>811.5</v>
      </c>
      <c r="G142" s="5">
        <v>11925.100492914355</v>
      </c>
      <c r="H142" s="5">
        <v>12321.821404805918</v>
      </c>
      <c r="I142" s="5">
        <v>163.79741219963032</v>
      </c>
      <c r="J142" s="5">
        <v>201.48070240295749</v>
      </c>
      <c r="K142" s="5">
        <v>257.52267406038203</v>
      </c>
      <c r="L142" s="5">
        <v>616.06156500308077</v>
      </c>
      <c r="M142" s="5">
        <v>0</v>
      </c>
      <c r="N142" s="5">
        <v>0</v>
      </c>
      <c r="O142" s="5">
        <v>846.88573012939003</v>
      </c>
      <c r="P142" s="5">
        <v>1562.0318545902651</v>
      </c>
    </row>
    <row r="143" spans="1:16" x14ac:dyDescent="0.2">
      <c r="A143" s="3" t="str">
        <f>A142</f>
        <v>0290</v>
      </c>
      <c r="B143" s="3" t="str">
        <f t="shared" ref="B143" si="43">B142</f>
        <v>BENTLAS ANIMAS R</v>
      </c>
      <c r="C143" s="5" t="str">
        <f t="shared" ref="C143" si="44">C142</f>
        <v xml:space="preserve">$ </v>
      </c>
      <c r="D143" s="5" t="s">
        <v>683</v>
      </c>
      <c r="E143" s="14"/>
      <c r="F143" s="14">
        <v>822</v>
      </c>
      <c r="G143" s="5">
        <v>11772.772566909975</v>
      </c>
      <c r="H143" s="5">
        <v>12164.425875912411</v>
      </c>
      <c r="I143" s="5">
        <v>161.7051094890511</v>
      </c>
      <c r="J143" s="5">
        <v>198.90704379562044</v>
      </c>
      <c r="K143" s="5">
        <v>254.23315085158154</v>
      </c>
      <c r="L143" s="5">
        <v>608.19216545012171</v>
      </c>
      <c r="M143" s="5">
        <v>0</v>
      </c>
      <c r="N143" s="5">
        <v>0</v>
      </c>
      <c r="O143" s="5">
        <v>836.06784671532853</v>
      </c>
      <c r="P143" s="5">
        <v>1542.0788929440391</v>
      </c>
    </row>
    <row r="144" spans="1:16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2"/>
      <c r="G144" s="14">
        <v>70.701663385376165</v>
      </c>
      <c r="H144" s="14">
        <v>66.171814649997842</v>
      </c>
      <c r="I144" s="14">
        <v>0.97112384986734568</v>
      </c>
      <c r="J144" s="14">
        <v>1.0820107885803167</v>
      </c>
      <c r="K144" s="14">
        <v>1.5268031851251451</v>
      </c>
      <c r="L144" s="14">
        <v>3.3084322806749498</v>
      </c>
      <c r="M144" s="14">
        <v>0</v>
      </c>
      <c r="N144" s="14">
        <v>0</v>
      </c>
      <c r="O144" s="14">
        <v>5.0210251773613033</v>
      </c>
      <c r="P144" s="14">
        <v>8.3885717024777371</v>
      </c>
    </row>
    <row r="145" spans="1:16" x14ac:dyDescent="0.2">
      <c r="A145" s="3" t="s">
        <v>126</v>
      </c>
      <c r="B145" s="3" t="s">
        <v>483</v>
      </c>
      <c r="C145" s="5"/>
      <c r="D145" s="5"/>
      <c r="E145" s="14"/>
      <c r="F145" s="2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7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F147" s="12"/>
      <c r="G147" s="13">
        <v>4705531.32</v>
      </c>
      <c r="H147" s="13">
        <v>4586544.8299999982</v>
      </c>
      <c r="I147" s="13">
        <v>182521.46999999997</v>
      </c>
      <c r="J147" s="13">
        <v>161315.53999999998</v>
      </c>
      <c r="K147" s="13">
        <v>197403.97999999998</v>
      </c>
      <c r="L147" s="13">
        <v>225031.4</v>
      </c>
      <c r="M147" s="13">
        <v>0</v>
      </c>
      <c r="N147" s="13">
        <v>0</v>
      </c>
      <c r="O147" s="13">
        <v>0</v>
      </c>
      <c r="P147" s="13">
        <v>0</v>
      </c>
    </row>
    <row r="148" spans="1:16" x14ac:dyDescent="0.2">
      <c r="A148" s="3" t="s">
        <v>71</v>
      </c>
      <c r="B148" s="3" t="s">
        <v>484</v>
      </c>
      <c r="C148" s="5" t="s">
        <v>201</v>
      </c>
      <c r="D148" s="5" t="s">
        <v>682</v>
      </c>
      <c r="E148" s="14"/>
      <c r="F148" s="14">
        <v>241</v>
      </c>
      <c r="G148" s="5">
        <v>19525.026224066391</v>
      </c>
      <c r="H148" s="5">
        <v>19031.306348547711</v>
      </c>
      <c r="I148" s="5">
        <v>757.35049792531106</v>
      </c>
      <c r="J148" s="5">
        <v>669.35908713692936</v>
      </c>
      <c r="K148" s="5">
        <v>819.10365145228207</v>
      </c>
      <c r="L148" s="5">
        <v>933.74024896265553</v>
      </c>
      <c r="M148" s="5">
        <v>0</v>
      </c>
      <c r="N148" s="5">
        <v>0</v>
      </c>
      <c r="O148" s="5">
        <v>0</v>
      </c>
      <c r="P148" s="5">
        <v>0</v>
      </c>
    </row>
    <row r="149" spans="1:16" x14ac:dyDescent="0.2">
      <c r="A149" s="3" t="str">
        <f>A148</f>
        <v>0310</v>
      </c>
      <c r="B149" s="3" t="str">
        <f t="shared" ref="B149" si="45">B148</f>
        <v>BENTMCCLAVE RE-2</v>
      </c>
      <c r="C149" s="5" t="str">
        <f t="shared" ref="C149" si="46">C148</f>
        <v xml:space="preserve">$ </v>
      </c>
      <c r="D149" s="5" t="s">
        <v>683</v>
      </c>
      <c r="E149" s="14"/>
      <c r="F149" s="14">
        <v>258</v>
      </c>
      <c r="G149" s="5">
        <v>18238.493488372093</v>
      </c>
      <c r="H149" s="5">
        <v>17777.305542635651</v>
      </c>
      <c r="I149" s="5">
        <v>707.44755813953475</v>
      </c>
      <c r="J149" s="5">
        <v>625.25403100775191</v>
      </c>
      <c r="K149" s="5">
        <v>765.13170542635646</v>
      </c>
      <c r="L149" s="5">
        <v>872.21472868217052</v>
      </c>
      <c r="M149" s="5">
        <v>0</v>
      </c>
      <c r="N149" s="5">
        <v>0</v>
      </c>
      <c r="O149" s="5">
        <v>0</v>
      </c>
      <c r="P149" s="5">
        <v>0</v>
      </c>
    </row>
    <row r="150" spans="1:16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2"/>
      <c r="G150" s="14">
        <v>91.526155486146081</v>
      </c>
      <c r="H150" s="14">
        <v>92.197568051537814</v>
      </c>
      <c r="I150" s="14">
        <v>3.5501811180761504</v>
      </c>
      <c r="J150" s="14">
        <v>3.2427243225965756</v>
      </c>
      <c r="K150" s="14">
        <v>3.8396572328125678</v>
      </c>
      <c r="L150" s="14">
        <v>4.5235244795880112</v>
      </c>
      <c r="M150" s="14">
        <v>0</v>
      </c>
      <c r="N150" s="14">
        <v>0</v>
      </c>
      <c r="O150" s="14">
        <v>0</v>
      </c>
      <c r="P150" s="14">
        <v>0</v>
      </c>
    </row>
    <row r="151" spans="1:16" x14ac:dyDescent="0.2">
      <c r="A151" s="3" t="s">
        <v>71</v>
      </c>
      <c r="B151" s="3" t="s">
        <v>484</v>
      </c>
      <c r="C151" s="5"/>
      <c r="D151" s="5"/>
      <c r="E151" s="14"/>
      <c r="F151" s="2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7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F153" s="12"/>
      <c r="G153" s="13">
        <v>446659501.75</v>
      </c>
      <c r="H153" s="13">
        <v>421912689.90999943</v>
      </c>
      <c r="I153" s="13">
        <v>9583055.0499999952</v>
      </c>
      <c r="J153" s="13">
        <v>7798778.7799999975</v>
      </c>
      <c r="K153" s="13">
        <v>13021008.119999999</v>
      </c>
      <c r="L153" s="13">
        <v>13293775.970000001</v>
      </c>
      <c r="M153" s="13">
        <v>286207.25</v>
      </c>
      <c r="N153" s="13">
        <v>4675820.3899999997</v>
      </c>
      <c r="O153" s="13">
        <v>400037.56</v>
      </c>
      <c r="P153" s="13">
        <v>16170675.189999999</v>
      </c>
    </row>
    <row r="154" spans="1:16" x14ac:dyDescent="0.2">
      <c r="A154" s="3" t="s">
        <v>73</v>
      </c>
      <c r="B154" s="3" t="s">
        <v>485</v>
      </c>
      <c r="C154" s="5" t="s">
        <v>201</v>
      </c>
      <c r="D154" s="5" t="s">
        <v>682</v>
      </c>
      <c r="E154" s="14"/>
      <c r="F154" s="14">
        <v>31269.200000000001</v>
      </c>
      <c r="G154" s="5">
        <v>14284.327765021171</v>
      </c>
      <c r="H154" s="5">
        <v>13492.916029511449</v>
      </c>
      <c r="I154" s="5">
        <v>306.46946675962272</v>
      </c>
      <c r="J154" s="5">
        <v>249.40768487841061</v>
      </c>
      <c r="K154" s="5">
        <v>416.41641359548692</v>
      </c>
      <c r="L154" s="5">
        <v>425.13962525424381</v>
      </c>
      <c r="M154" s="5">
        <v>9.1530083916441729</v>
      </c>
      <c r="N154" s="5">
        <v>149.53437855781405</v>
      </c>
      <c r="O154" s="5">
        <v>12.793341690865132</v>
      </c>
      <c r="P154" s="5">
        <v>517.14387288449973</v>
      </c>
    </row>
    <row r="155" spans="1:16" x14ac:dyDescent="0.2">
      <c r="A155" s="3" t="str">
        <f>A154</f>
        <v>0470</v>
      </c>
      <c r="B155" s="3" t="str">
        <f t="shared" ref="B155" si="47">B154</f>
        <v>BOULDST VRAIN VAL</v>
      </c>
      <c r="C155" s="5" t="str">
        <f t="shared" ref="C155" si="48">C154</f>
        <v xml:space="preserve">$ </v>
      </c>
      <c r="D155" s="5" t="s">
        <v>683</v>
      </c>
      <c r="E155" s="14"/>
      <c r="F155" s="14">
        <v>32639</v>
      </c>
      <c r="G155" s="5">
        <v>13684.84027543736</v>
      </c>
      <c r="H155" s="5">
        <v>12926.642663990913</v>
      </c>
      <c r="I155" s="5">
        <v>293.60749563405727</v>
      </c>
      <c r="J155" s="5">
        <v>238.9404938876803</v>
      </c>
      <c r="K155" s="5">
        <v>398.94016728453687</v>
      </c>
      <c r="L155" s="5">
        <v>407.29728147308435</v>
      </c>
      <c r="M155" s="5">
        <v>8.7688731272404183</v>
      </c>
      <c r="N155" s="5">
        <v>143.2586902172248</v>
      </c>
      <c r="O155" s="5">
        <v>12.256428199393364</v>
      </c>
      <c r="P155" s="5">
        <v>495.44027666288792</v>
      </c>
    </row>
    <row r="156" spans="1:16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2"/>
      <c r="G156" s="14">
        <v>74.60619396576223</v>
      </c>
      <c r="H156" s="14">
        <v>71.151842199562424</v>
      </c>
      <c r="I156" s="14">
        <v>1.6006717892347557</v>
      </c>
      <c r="J156" s="14">
        <v>1.315195040050168</v>
      </c>
      <c r="K156" s="14">
        <v>2.1749181504577386</v>
      </c>
      <c r="L156" s="14">
        <v>2.241877698098024</v>
      </c>
      <c r="M156" s="14">
        <v>4.7805618204129929E-2</v>
      </c>
      <c r="N156" s="14">
        <v>0.78853573855231762</v>
      </c>
      <c r="O156" s="14">
        <v>6.6818862417607233E-2</v>
      </c>
      <c r="P156" s="14">
        <v>2.7270412976312572</v>
      </c>
    </row>
    <row r="157" spans="1:16" x14ac:dyDescent="0.2">
      <c r="A157" s="3" t="s">
        <v>73</v>
      </c>
      <c r="B157" s="3" t="s">
        <v>485</v>
      </c>
      <c r="C157" s="5"/>
      <c r="D157" s="5"/>
      <c r="E157" s="14"/>
      <c r="F157" s="2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F159" s="12"/>
      <c r="G159" s="13">
        <v>409714448.62999994</v>
      </c>
      <c r="H159" s="13">
        <v>423541889.45000219</v>
      </c>
      <c r="I159" s="13">
        <v>10591890.999999994</v>
      </c>
      <c r="J159" s="13">
        <v>10104203.629999997</v>
      </c>
      <c r="K159" s="13">
        <v>11685521.000000004</v>
      </c>
      <c r="L159" s="13">
        <v>12183330.959999995</v>
      </c>
      <c r="M159" s="13">
        <v>643509</v>
      </c>
      <c r="N159" s="13">
        <v>6403708.8899999997</v>
      </c>
      <c r="O159" s="13">
        <v>2245905</v>
      </c>
      <c r="P159" s="13">
        <v>4908314</v>
      </c>
    </row>
    <row r="160" spans="1:16" x14ac:dyDescent="0.2">
      <c r="A160" s="3" t="s">
        <v>56</v>
      </c>
      <c r="B160" s="3" t="s">
        <v>486</v>
      </c>
      <c r="C160" s="5" t="s">
        <v>201</v>
      </c>
      <c r="D160" s="5" t="s">
        <v>682</v>
      </c>
      <c r="E160" s="14"/>
      <c r="F160" s="14">
        <v>28765.599999999999</v>
      </c>
      <c r="G160" s="5">
        <v>14243.208854673636</v>
      </c>
      <c r="H160" s="5">
        <v>14723.902489431899</v>
      </c>
      <c r="I160" s="5">
        <v>368.21380398809674</v>
      </c>
      <c r="J160" s="5">
        <v>351.25996433239692</v>
      </c>
      <c r="K160" s="5">
        <v>406.23247907222532</v>
      </c>
      <c r="L160" s="5">
        <v>423.53821787134621</v>
      </c>
      <c r="M160" s="5">
        <v>22.37078315766054</v>
      </c>
      <c r="N160" s="5">
        <v>222.61690665239036</v>
      </c>
      <c r="O160" s="5">
        <v>78.076070028089106</v>
      </c>
      <c r="P160" s="5">
        <v>170.63137914731485</v>
      </c>
    </row>
    <row r="161" spans="1:16" x14ac:dyDescent="0.2">
      <c r="A161" s="3" t="str">
        <f>A160</f>
        <v>0480</v>
      </c>
      <c r="B161" s="3" t="str">
        <f t="shared" ref="B161" si="49">B160</f>
        <v>BOULDBOULDER VALL</v>
      </c>
      <c r="C161" s="5" t="str">
        <f t="shared" ref="C161" si="50">C160</f>
        <v xml:space="preserve">$ </v>
      </c>
      <c r="D161" s="5" t="s">
        <v>683</v>
      </c>
      <c r="E161" s="14"/>
      <c r="F161" s="14">
        <v>28487</v>
      </c>
      <c r="G161" s="5">
        <v>14382.506007301574</v>
      </c>
      <c r="H161" s="5">
        <v>14867.900777547731</v>
      </c>
      <c r="I161" s="5">
        <v>371.81489802365974</v>
      </c>
      <c r="J161" s="5">
        <v>354.69525151823626</v>
      </c>
      <c r="K161" s="5">
        <v>410.20539193316262</v>
      </c>
      <c r="L161" s="5">
        <v>427.6803791203003</v>
      </c>
      <c r="M161" s="5">
        <v>22.589567170990275</v>
      </c>
      <c r="N161" s="5">
        <v>224.79407764945412</v>
      </c>
      <c r="O161" s="5">
        <v>78.839646154386216</v>
      </c>
      <c r="P161" s="5">
        <v>172.30013690455294</v>
      </c>
    </row>
    <row r="162" spans="1:16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2"/>
      <c r="G162" s="14">
        <v>54.600715359117778</v>
      </c>
      <c r="H162" s="14">
        <v>70.602615693767774</v>
      </c>
      <c r="I162" s="14">
        <v>1.4115314398591488</v>
      </c>
      <c r="J162" s="14">
        <v>1.6843273913398256</v>
      </c>
      <c r="K162" s="14">
        <v>1.5572743604172603</v>
      </c>
      <c r="L162" s="14">
        <v>2.0309089964061355</v>
      </c>
      <c r="M162" s="14">
        <v>8.5757414358996087E-2</v>
      </c>
      <c r="N162" s="14">
        <v>1.0674707957754561</v>
      </c>
      <c r="O162" s="14">
        <v>0.29930118412631546</v>
      </c>
      <c r="P162" s="14">
        <v>0.81819488385516115</v>
      </c>
    </row>
    <row r="163" spans="1:16" x14ac:dyDescent="0.2">
      <c r="A163" s="3" t="s">
        <v>56</v>
      </c>
      <c r="B163" s="3" t="s">
        <v>486</v>
      </c>
      <c r="C163" s="5"/>
      <c r="D163" s="5"/>
      <c r="E163" s="14"/>
      <c r="F163" s="2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F165" s="12"/>
      <c r="G165" s="13">
        <v>15848191.289999999</v>
      </c>
      <c r="H165" s="13">
        <v>14190916.029999992</v>
      </c>
      <c r="I165" s="13">
        <v>501625.61</v>
      </c>
      <c r="J165" s="13">
        <v>567550.18999999994</v>
      </c>
      <c r="K165" s="13">
        <v>621546.37</v>
      </c>
      <c r="L165" s="13">
        <v>665969.33999999985</v>
      </c>
      <c r="M165" s="13">
        <v>0</v>
      </c>
      <c r="N165" s="13">
        <v>249064.01</v>
      </c>
      <c r="O165" s="13">
        <v>1262201.51</v>
      </c>
      <c r="P165" s="13">
        <v>2235756.41</v>
      </c>
    </row>
    <row r="166" spans="1:16" x14ac:dyDescent="0.2">
      <c r="A166" s="3" t="s">
        <v>44</v>
      </c>
      <c r="B166" s="3" t="s">
        <v>487</v>
      </c>
      <c r="C166" s="5" t="s">
        <v>201</v>
      </c>
      <c r="D166" s="5" t="s">
        <v>682</v>
      </c>
      <c r="E166" s="14"/>
      <c r="F166" s="14">
        <v>1004</v>
      </c>
      <c r="G166" s="5">
        <v>15785.051085657369</v>
      </c>
      <c r="H166" s="5">
        <v>14134.378515936247</v>
      </c>
      <c r="I166" s="5">
        <v>499.62710159362547</v>
      </c>
      <c r="J166" s="5">
        <v>565.28903386454181</v>
      </c>
      <c r="K166" s="5">
        <v>619.07008964143427</v>
      </c>
      <c r="L166" s="5">
        <v>663.31607569721098</v>
      </c>
      <c r="M166" s="5">
        <v>0</v>
      </c>
      <c r="N166" s="5">
        <v>248.07172310756974</v>
      </c>
      <c r="O166" s="5">
        <v>1257.1728187250997</v>
      </c>
      <c r="P166" s="5">
        <v>2226.8490139442233</v>
      </c>
    </row>
    <row r="167" spans="1:16" x14ac:dyDescent="0.2">
      <c r="A167" s="3" t="str">
        <f>A166</f>
        <v>0490</v>
      </c>
      <c r="B167" s="3" t="str">
        <f t="shared" ref="B167" si="51">B166</f>
        <v xml:space="preserve">CHAFFBUENA VISTA </v>
      </c>
      <c r="C167" s="5" t="str">
        <f t="shared" ref="C167" si="52">C166</f>
        <v xml:space="preserve">$ </v>
      </c>
      <c r="D167" s="5" t="s">
        <v>683</v>
      </c>
      <c r="E167" s="14"/>
      <c r="F167" s="14">
        <v>1032</v>
      </c>
      <c r="G167" s="5">
        <v>15356.774505813954</v>
      </c>
      <c r="H167" s="5">
        <v>13750.887625968984</v>
      </c>
      <c r="I167" s="5">
        <v>486.07132751937985</v>
      </c>
      <c r="J167" s="5">
        <v>549.951734496124</v>
      </c>
      <c r="K167" s="5">
        <v>602.27361434108525</v>
      </c>
      <c r="L167" s="5">
        <v>645.31912790697663</v>
      </c>
      <c r="M167" s="5">
        <v>0</v>
      </c>
      <c r="N167" s="5">
        <v>241.34109496124032</v>
      </c>
      <c r="O167" s="5">
        <v>1223.0634786821706</v>
      </c>
      <c r="P167" s="5">
        <v>2166.4306298449615</v>
      </c>
    </row>
    <row r="168" spans="1:16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2"/>
      <c r="G168" s="14">
        <v>76.110119021078404</v>
      </c>
      <c r="H168" s="14">
        <v>69.804895544720381</v>
      </c>
      <c r="I168" s="14">
        <v>2.4090310485595521</v>
      </c>
      <c r="J168" s="14">
        <v>2.7917705696787372</v>
      </c>
      <c r="K168" s="14">
        <v>2.9849442963039374</v>
      </c>
      <c r="L168" s="14">
        <v>3.2758928399272893</v>
      </c>
      <c r="M168" s="14">
        <v>0</v>
      </c>
      <c r="N168" s="14">
        <v>1.2251419968411443</v>
      </c>
      <c r="O168" s="14">
        <v>6.0616574722505696</v>
      </c>
      <c r="P168" s="14">
        <v>10.997651056038919</v>
      </c>
    </row>
    <row r="169" spans="1:16" x14ac:dyDescent="0.2">
      <c r="A169" s="3" t="s">
        <v>44</v>
      </c>
      <c r="B169" s="3" t="s">
        <v>487</v>
      </c>
      <c r="C169" s="5"/>
      <c r="D169" s="5"/>
      <c r="E169" s="14"/>
      <c r="F169" s="2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F171" s="12"/>
      <c r="G171" s="13">
        <v>17689286.109999999</v>
      </c>
      <c r="H171" s="13">
        <v>17653539.199999999</v>
      </c>
      <c r="I171" s="13">
        <v>971527.01</v>
      </c>
      <c r="J171" s="13">
        <v>1090307.93</v>
      </c>
      <c r="K171" s="13">
        <v>516963.36</v>
      </c>
      <c r="L171" s="13">
        <v>831563.27999999991</v>
      </c>
      <c r="M171" s="13">
        <v>0</v>
      </c>
      <c r="N171" s="13">
        <v>0</v>
      </c>
      <c r="O171" s="13">
        <v>22454.16</v>
      </c>
      <c r="P171" s="13">
        <v>1107995.3</v>
      </c>
    </row>
    <row r="172" spans="1:16" x14ac:dyDescent="0.2">
      <c r="A172" s="3" t="s">
        <v>2</v>
      </c>
      <c r="B172" s="3" t="s">
        <v>488</v>
      </c>
      <c r="C172" s="5" t="s">
        <v>201</v>
      </c>
      <c r="D172" s="5" t="s">
        <v>682</v>
      </c>
      <c r="E172" s="14"/>
      <c r="F172" s="14">
        <v>1302</v>
      </c>
      <c r="G172" s="5">
        <v>13586.241251920123</v>
      </c>
      <c r="H172" s="5">
        <v>13558.785867895545</v>
      </c>
      <c r="I172" s="5">
        <v>746.18049923195088</v>
      </c>
      <c r="J172" s="5">
        <v>837.41008448540697</v>
      </c>
      <c r="K172" s="5">
        <v>397.05327188940089</v>
      </c>
      <c r="L172" s="5">
        <v>638.68147465437778</v>
      </c>
      <c r="M172" s="5">
        <v>0</v>
      </c>
      <c r="N172" s="5">
        <v>0</v>
      </c>
      <c r="O172" s="5">
        <v>17.245898617511521</v>
      </c>
      <c r="P172" s="5">
        <v>850.99485407066061</v>
      </c>
    </row>
    <row r="173" spans="1:16" x14ac:dyDescent="0.2">
      <c r="A173" s="3" t="str">
        <f>A172</f>
        <v>0500</v>
      </c>
      <c r="B173" s="3" t="str">
        <f t="shared" ref="B173" si="53">B172</f>
        <v>CHAFFSALIDA R-32</v>
      </c>
      <c r="C173" s="5" t="str">
        <f t="shared" ref="C173" si="54">C172</f>
        <v xml:space="preserve">$ </v>
      </c>
      <c r="D173" s="5" t="s">
        <v>683</v>
      </c>
      <c r="E173" s="14"/>
      <c r="F173" s="14">
        <v>1329</v>
      </c>
      <c r="G173" s="5">
        <v>13310.222806621519</v>
      </c>
      <c r="H173" s="5">
        <v>13283.325206922498</v>
      </c>
      <c r="I173" s="5">
        <v>731.02107599699025</v>
      </c>
      <c r="J173" s="5">
        <v>820.39723852520683</v>
      </c>
      <c r="K173" s="5">
        <v>388.98672686230248</v>
      </c>
      <c r="L173" s="5">
        <v>625.7060045146726</v>
      </c>
      <c r="M173" s="5">
        <v>0</v>
      </c>
      <c r="N173" s="5">
        <v>0</v>
      </c>
      <c r="O173" s="5">
        <v>16.895530474040633</v>
      </c>
      <c r="P173" s="5">
        <v>833.70601956358166</v>
      </c>
    </row>
    <row r="174" spans="1:16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2"/>
      <c r="G174" s="14">
        <v>71.98562494127458</v>
      </c>
      <c r="H174" s="14">
        <v>69.046216457473051</v>
      </c>
      <c r="I174" s="14">
        <v>3.9535783709576688</v>
      </c>
      <c r="J174" s="14">
        <v>4.2643934730141462</v>
      </c>
      <c r="K174" s="14">
        <v>2.103755364118598</v>
      </c>
      <c r="L174" s="14">
        <v>3.2523958838217704</v>
      </c>
      <c r="M174" s="14">
        <v>0</v>
      </c>
      <c r="N174" s="14">
        <v>0</v>
      </c>
      <c r="O174" s="14">
        <v>9.1376030105455169E-2</v>
      </c>
      <c r="P174" s="14">
        <v>4.3335720079100515</v>
      </c>
    </row>
    <row r="175" spans="1:16" x14ac:dyDescent="0.2">
      <c r="A175" s="3" t="s">
        <v>2</v>
      </c>
      <c r="B175" s="3" t="s">
        <v>488</v>
      </c>
      <c r="C175" s="5"/>
      <c r="D175" s="5"/>
      <c r="E175" s="14"/>
      <c r="F175" s="2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7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F177" s="12"/>
      <c r="G177" s="13">
        <v>2741169.68</v>
      </c>
      <c r="H177" s="13">
        <v>2721495.2100000004</v>
      </c>
      <c r="I177" s="13">
        <v>122560</v>
      </c>
      <c r="J177" s="13">
        <v>151906.90999999997</v>
      </c>
      <c r="K177" s="13">
        <v>55311.35</v>
      </c>
      <c r="L177" s="13">
        <v>97996.809999999983</v>
      </c>
      <c r="M177" s="13">
        <v>0</v>
      </c>
      <c r="N177" s="13">
        <v>0</v>
      </c>
      <c r="O177" s="13">
        <v>4006.93</v>
      </c>
      <c r="P177" s="13">
        <v>58274.74</v>
      </c>
    </row>
    <row r="178" spans="1:16" x14ac:dyDescent="0.2">
      <c r="A178" s="3" t="s">
        <v>86</v>
      </c>
      <c r="B178" s="3" t="s">
        <v>489</v>
      </c>
      <c r="C178" s="5" t="s">
        <v>201</v>
      </c>
      <c r="D178" s="5" t="s">
        <v>682</v>
      </c>
      <c r="E178" s="14"/>
      <c r="F178" s="14">
        <v>100.4</v>
      </c>
      <c r="G178" s="5">
        <v>27302.486852589642</v>
      </c>
      <c r="H178" s="5">
        <v>27106.525996015938</v>
      </c>
      <c r="I178" s="5">
        <v>1220.7171314741036</v>
      </c>
      <c r="J178" s="5">
        <v>1513.0170318725095</v>
      </c>
      <c r="K178" s="5">
        <v>550.90986055776887</v>
      </c>
      <c r="L178" s="5">
        <v>976.06384462151368</v>
      </c>
      <c r="M178" s="5">
        <v>0</v>
      </c>
      <c r="N178" s="5">
        <v>0</v>
      </c>
      <c r="O178" s="5">
        <v>39.909661354581672</v>
      </c>
      <c r="P178" s="5">
        <v>580.42569721115535</v>
      </c>
    </row>
    <row r="179" spans="1:16" x14ac:dyDescent="0.2">
      <c r="A179" s="3" t="str">
        <f>A178</f>
        <v>0510</v>
      </c>
      <c r="B179" s="3" t="str">
        <f t="shared" ref="B179" si="55">B178</f>
        <v>CHEYEKIT CARSON R</v>
      </c>
      <c r="C179" s="5" t="str">
        <f t="shared" ref="C179" si="56">C178</f>
        <v xml:space="preserve">$ </v>
      </c>
      <c r="D179" s="5" t="s">
        <v>683</v>
      </c>
      <c r="E179" s="14"/>
      <c r="F179" s="14">
        <v>101</v>
      </c>
      <c r="G179" s="5">
        <v>27140.293861386141</v>
      </c>
      <c r="H179" s="5">
        <v>26945.497128712876</v>
      </c>
      <c r="I179" s="5">
        <v>1213.4653465346535</v>
      </c>
      <c r="J179" s="5">
        <v>1504.0288118811879</v>
      </c>
      <c r="K179" s="5">
        <v>547.63712871287123</v>
      </c>
      <c r="L179" s="5">
        <v>970.26544554455427</v>
      </c>
      <c r="M179" s="5">
        <v>0</v>
      </c>
      <c r="N179" s="5">
        <v>0</v>
      </c>
      <c r="O179" s="5">
        <v>39.672574257425744</v>
      </c>
      <c r="P179" s="5">
        <v>576.9776237623762</v>
      </c>
    </row>
    <row r="180" spans="1:16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2"/>
      <c r="G180" s="14">
        <v>77.44463268361875</v>
      </c>
      <c r="H180" s="14">
        <v>75.386602443391709</v>
      </c>
      <c r="I180" s="14">
        <v>3.4626146097254047</v>
      </c>
      <c r="J180" s="14">
        <v>4.2078875577275339</v>
      </c>
      <c r="K180" s="14">
        <v>1.5626785949219588</v>
      </c>
      <c r="L180" s="14">
        <v>2.714554311558238</v>
      </c>
      <c r="M180" s="14">
        <v>0</v>
      </c>
      <c r="N180" s="14">
        <v>0</v>
      </c>
      <c r="O180" s="14">
        <v>0.11320540435824915</v>
      </c>
      <c r="P180" s="14">
        <v>1.6142356748340616</v>
      </c>
    </row>
    <row r="181" spans="1:16" x14ac:dyDescent="0.2">
      <c r="A181" s="3" t="s">
        <v>86</v>
      </c>
      <c r="B181" s="3" t="s">
        <v>489</v>
      </c>
      <c r="C181" s="5"/>
      <c r="D181" s="5"/>
      <c r="E181" s="14"/>
      <c r="F181" s="2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F183" s="12"/>
      <c r="G183" s="13">
        <v>4379951.29</v>
      </c>
      <c r="H183" s="13">
        <v>3428089.4400000013</v>
      </c>
      <c r="I183" s="13">
        <v>148037.49000000002</v>
      </c>
      <c r="J183" s="13">
        <v>167273.13</v>
      </c>
      <c r="K183" s="13">
        <v>138089.53</v>
      </c>
      <c r="L183" s="13">
        <v>141308.24999999997</v>
      </c>
      <c r="M183" s="13">
        <v>0</v>
      </c>
      <c r="N183" s="13">
        <v>0</v>
      </c>
      <c r="O183" s="13">
        <v>0</v>
      </c>
      <c r="P183" s="13">
        <v>0</v>
      </c>
    </row>
    <row r="184" spans="1:16" x14ac:dyDescent="0.2">
      <c r="A184" s="3" t="s">
        <v>8</v>
      </c>
      <c r="B184" s="3" t="s">
        <v>490</v>
      </c>
      <c r="C184" s="5" t="s">
        <v>201</v>
      </c>
      <c r="D184" s="5" t="s">
        <v>682</v>
      </c>
      <c r="E184" s="14"/>
      <c r="F184" s="14">
        <v>174.8</v>
      </c>
      <c r="G184" s="5">
        <v>25056.929576659037</v>
      </c>
      <c r="H184" s="5">
        <v>19611.495652173919</v>
      </c>
      <c r="I184" s="5">
        <v>846.89639588100692</v>
      </c>
      <c r="J184" s="5">
        <v>956.94010297482839</v>
      </c>
      <c r="K184" s="5">
        <v>789.98586956521729</v>
      </c>
      <c r="L184" s="5">
        <v>808.39959954233393</v>
      </c>
      <c r="M184" s="5">
        <v>0</v>
      </c>
      <c r="N184" s="5">
        <v>0</v>
      </c>
      <c r="O184" s="5">
        <v>0</v>
      </c>
      <c r="P184" s="5">
        <v>0</v>
      </c>
    </row>
    <row r="185" spans="1:16" x14ac:dyDescent="0.2">
      <c r="A185" s="3" t="str">
        <f>A184</f>
        <v>0520</v>
      </c>
      <c r="B185" s="3" t="str">
        <f t="shared" ref="B185" si="57">B184</f>
        <v>CHEYECHEYENNE COU</v>
      </c>
      <c r="C185" s="5" t="str">
        <f t="shared" ref="C185" si="58">C184</f>
        <v xml:space="preserve">$ </v>
      </c>
      <c r="D185" s="5" t="s">
        <v>683</v>
      </c>
      <c r="E185" s="14"/>
      <c r="F185" s="14">
        <v>178</v>
      </c>
      <c r="G185" s="5">
        <v>24606.467921348314</v>
      </c>
      <c r="H185" s="5">
        <v>19258.929438202256</v>
      </c>
      <c r="I185" s="5">
        <v>831.67129213483156</v>
      </c>
      <c r="J185" s="5">
        <v>939.73668539325843</v>
      </c>
      <c r="K185" s="5">
        <v>775.78387640449432</v>
      </c>
      <c r="L185" s="5">
        <v>793.86657303370771</v>
      </c>
      <c r="M185" s="5">
        <v>0</v>
      </c>
      <c r="N185" s="5">
        <v>0</v>
      </c>
      <c r="O185" s="5">
        <v>0</v>
      </c>
      <c r="P185" s="5">
        <v>0</v>
      </c>
    </row>
    <row r="186" spans="1:16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2"/>
      <c r="G186" s="14">
        <v>93.867933605254933</v>
      </c>
      <c r="H186" s="14">
        <v>91.741809892689446</v>
      </c>
      <c r="I186" s="14">
        <v>3.1726319226734119</v>
      </c>
      <c r="J186" s="14">
        <v>4.4765283873734409</v>
      </c>
      <c r="K186" s="14">
        <v>2.9594344720716879</v>
      </c>
      <c r="L186" s="14">
        <v>3.7816617199371043</v>
      </c>
      <c r="M186" s="14">
        <v>0</v>
      </c>
      <c r="N186" s="14">
        <v>0</v>
      </c>
      <c r="O186" s="14">
        <v>0</v>
      </c>
      <c r="P186" s="14">
        <v>0</v>
      </c>
    </row>
    <row r="187" spans="1:16" x14ac:dyDescent="0.2">
      <c r="A187" s="3" t="s">
        <v>8</v>
      </c>
      <c r="B187" s="3" t="s">
        <v>490</v>
      </c>
      <c r="C187" s="5"/>
      <c r="D187" s="5"/>
      <c r="E187" s="14"/>
      <c r="F187" s="2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F189" s="12"/>
      <c r="G189" s="13">
        <v>12303631.239999998</v>
      </c>
      <c r="H189" s="13">
        <v>12200504.009999996</v>
      </c>
      <c r="I189" s="13">
        <v>345660.68000000005</v>
      </c>
      <c r="J189" s="13">
        <v>309524.90999999997</v>
      </c>
      <c r="K189" s="13">
        <v>256875.7</v>
      </c>
      <c r="L189" s="13">
        <v>334141.82</v>
      </c>
      <c r="M189" s="13">
        <v>0</v>
      </c>
      <c r="N189" s="13">
        <v>0</v>
      </c>
      <c r="O189" s="13">
        <v>215352.84</v>
      </c>
      <c r="P189" s="13">
        <v>1241449.9700000002</v>
      </c>
    </row>
    <row r="190" spans="1:16" x14ac:dyDescent="0.2">
      <c r="A190" s="3" t="s">
        <v>66</v>
      </c>
      <c r="B190" s="3" t="s">
        <v>491</v>
      </c>
      <c r="C190" s="5" t="s">
        <v>201</v>
      </c>
      <c r="D190" s="5" t="s">
        <v>682</v>
      </c>
      <c r="E190" s="14"/>
      <c r="F190" s="14">
        <v>660.1</v>
      </c>
      <c r="G190" s="5">
        <v>18639.041417966971</v>
      </c>
      <c r="H190" s="5">
        <v>18482.811710346912</v>
      </c>
      <c r="I190" s="5">
        <v>523.6489622784427</v>
      </c>
      <c r="J190" s="5">
        <v>468.90608998636566</v>
      </c>
      <c r="K190" s="5">
        <v>389.14664444781096</v>
      </c>
      <c r="L190" s="5">
        <v>506.19878806241479</v>
      </c>
      <c r="M190" s="5">
        <v>0</v>
      </c>
      <c r="N190" s="5">
        <v>0</v>
      </c>
      <c r="O190" s="5">
        <v>326.24275109831842</v>
      </c>
      <c r="P190" s="5">
        <v>1880.699848507802</v>
      </c>
    </row>
    <row r="191" spans="1:16" x14ac:dyDescent="0.2">
      <c r="A191" s="3" t="str">
        <f>A190</f>
        <v>0540</v>
      </c>
      <c r="B191" s="3" t="str">
        <f t="shared" ref="B191" si="59">B190</f>
        <v xml:space="preserve">CLEARCLEAR CREEK </v>
      </c>
      <c r="C191" s="5" t="str">
        <f t="shared" ref="C191" si="60">C190</f>
        <v xml:space="preserve">$ </v>
      </c>
      <c r="D191" s="5" t="s">
        <v>683</v>
      </c>
      <c r="E191" s="14"/>
      <c r="F191" s="14">
        <v>680</v>
      </c>
      <c r="G191" s="5">
        <v>18093.575352941174</v>
      </c>
      <c r="H191" s="5">
        <v>17941.917661764699</v>
      </c>
      <c r="I191" s="5">
        <v>508.32452941176479</v>
      </c>
      <c r="J191" s="5">
        <v>455.18369117647057</v>
      </c>
      <c r="K191" s="5">
        <v>377.75838235294117</v>
      </c>
      <c r="L191" s="5">
        <v>491.38502941176472</v>
      </c>
      <c r="M191" s="5">
        <v>0</v>
      </c>
      <c r="N191" s="5">
        <v>0</v>
      </c>
      <c r="O191" s="5">
        <v>316.69535294117645</v>
      </c>
      <c r="P191" s="5">
        <v>1825.6617205882355</v>
      </c>
    </row>
    <row r="192" spans="1:16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2"/>
      <c r="G192" s="14">
        <v>65.454719159661153</v>
      </c>
      <c r="H192" s="14">
        <v>50.312933871203391</v>
      </c>
      <c r="I192" s="14">
        <v>1.8388979881306575</v>
      </c>
      <c r="J192" s="14">
        <v>1.2764313929617883</v>
      </c>
      <c r="K192" s="14">
        <v>1.3665662172789057</v>
      </c>
      <c r="L192" s="14">
        <v>1.3779476060566085</v>
      </c>
      <c r="M192" s="14">
        <v>0</v>
      </c>
      <c r="N192" s="14">
        <v>0</v>
      </c>
      <c r="O192" s="14">
        <v>1.1456666237369646</v>
      </c>
      <c r="P192" s="14">
        <v>5.1195417987504488</v>
      </c>
    </row>
    <row r="193" spans="1:16" x14ac:dyDescent="0.2">
      <c r="A193" s="3" t="s">
        <v>66</v>
      </c>
      <c r="B193" s="3" t="s">
        <v>491</v>
      </c>
      <c r="C193" s="5"/>
      <c r="D193" s="5"/>
      <c r="E193" s="14"/>
      <c r="F193" s="2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F195" s="12"/>
      <c r="G195" s="13">
        <v>12747901.300000001</v>
      </c>
      <c r="H195" s="13">
        <v>10727481.189999998</v>
      </c>
      <c r="I195" s="13">
        <v>374867.38</v>
      </c>
      <c r="J195" s="13">
        <v>414920.15</v>
      </c>
      <c r="K195" s="13">
        <v>572614.3600000001</v>
      </c>
      <c r="L195" s="13">
        <v>691186.8</v>
      </c>
      <c r="M195" s="13">
        <v>0</v>
      </c>
      <c r="N195" s="13">
        <v>0</v>
      </c>
      <c r="O195" s="13">
        <v>20459.89</v>
      </c>
      <c r="P195" s="13">
        <v>170459.89</v>
      </c>
    </row>
    <row r="196" spans="1:16" x14ac:dyDescent="0.2">
      <c r="A196" s="3" t="s">
        <v>123</v>
      </c>
      <c r="B196" s="3" t="s">
        <v>492</v>
      </c>
      <c r="C196" s="5" t="s">
        <v>201</v>
      </c>
      <c r="D196" s="5" t="s">
        <v>682</v>
      </c>
      <c r="E196" s="14"/>
      <c r="F196" s="14">
        <v>1052.0999999999999</v>
      </c>
      <c r="G196" s="5">
        <v>12116.625130691</v>
      </c>
      <c r="H196" s="5">
        <v>10196.256239901149</v>
      </c>
      <c r="I196" s="5">
        <v>356.30394449196848</v>
      </c>
      <c r="J196" s="5">
        <v>394.37330101701366</v>
      </c>
      <c r="K196" s="5">
        <v>544.25849253873218</v>
      </c>
      <c r="L196" s="5">
        <v>656.95922440832635</v>
      </c>
      <c r="M196" s="5">
        <v>0</v>
      </c>
      <c r="N196" s="5">
        <v>0</v>
      </c>
      <c r="O196" s="5">
        <v>19.446716091626271</v>
      </c>
      <c r="P196" s="5">
        <v>162.0187149510503</v>
      </c>
    </row>
    <row r="197" spans="1:16" x14ac:dyDescent="0.2">
      <c r="A197" s="3" t="str">
        <f>A196</f>
        <v>0550</v>
      </c>
      <c r="B197" s="3" t="str">
        <f t="shared" ref="B197" si="61">B196</f>
        <v>CONEJNORTH CONEJO</v>
      </c>
      <c r="C197" s="5" t="str">
        <f t="shared" ref="C197" si="62">C196</f>
        <v xml:space="preserve">$ </v>
      </c>
      <c r="D197" s="5" t="s">
        <v>683</v>
      </c>
      <c r="E197" s="14"/>
      <c r="F197" s="14">
        <v>988</v>
      </c>
      <c r="G197" s="5">
        <v>12902.734109311741</v>
      </c>
      <c r="H197" s="5">
        <v>10857.774483805666</v>
      </c>
      <c r="I197" s="5">
        <v>379.42042510121456</v>
      </c>
      <c r="J197" s="5">
        <v>419.95966599190285</v>
      </c>
      <c r="K197" s="5">
        <v>579.56919028340087</v>
      </c>
      <c r="L197" s="5">
        <v>699.58178137651828</v>
      </c>
      <c r="M197" s="5">
        <v>0</v>
      </c>
      <c r="N197" s="5">
        <v>0</v>
      </c>
      <c r="O197" s="5">
        <v>20.708390688259108</v>
      </c>
      <c r="P197" s="5">
        <v>172.53025303643727</v>
      </c>
    </row>
    <row r="198" spans="1:16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2"/>
      <c r="G198" s="14">
        <v>87.022674579192497</v>
      </c>
      <c r="H198" s="14">
        <v>63.699291737333311</v>
      </c>
      <c r="I198" s="14">
        <v>2.5590064789797586</v>
      </c>
      <c r="J198" s="14">
        <v>2.4637768376779698</v>
      </c>
      <c r="K198" s="14">
        <v>3.9089126858593253</v>
      </c>
      <c r="L198" s="14">
        <v>4.1042355459207158</v>
      </c>
      <c r="M198" s="14">
        <v>0</v>
      </c>
      <c r="N198" s="14">
        <v>0</v>
      </c>
      <c r="O198" s="14">
        <v>0.13966803691805135</v>
      </c>
      <c r="P198" s="14">
        <v>1.0121830157805898</v>
      </c>
    </row>
    <row r="199" spans="1:16" x14ac:dyDescent="0.2">
      <c r="A199" s="3" t="s">
        <v>123</v>
      </c>
      <c r="B199" s="3" t="s">
        <v>492</v>
      </c>
      <c r="C199" s="5"/>
      <c r="D199" s="5"/>
      <c r="E199" s="14"/>
      <c r="F199" s="2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F201" s="12"/>
      <c r="G201" s="13">
        <v>4780772.83</v>
      </c>
      <c r="H201" s="13">
        <v>3991208.1500000013</v>
      </c>
      <c r="I201" s="13">
        <v>165982.38999999998</v>
      </c>
      <c r="J201" s="13">
        <v>235566.35</v>
      </c>
      <c r="K201" s="13">
        <v>195403.97999999998</v>
      </c>
      <c r="L201" s="13">
        <v>271732.43</v>
      </c>
      <c r="M201" s="13">
        <v>0</v>
      </c>
      <c r="N201" s="13">
        <v>113855</v>
      </c>
      <c r="O201" s="13">
        <v>0</v>
      </c>
      <c r="P201" s="13">
        <v>303992.53000000003</v>
      </c>
    </row>
    <row r="202" spans="1:16" x14ac:dyDescent="0.2">
      <c r="A202" s="3" t="s">
        <v>108</v>
      </c>
      <c r="B202" s="3" t="s">
        <v>493</v>
      </c>
      <c r="C202" s="5" t="s">
        <v>201</v>
      </c>
      <c r="D202" s="5" t="s">
        <v>682</v>
      </c>
      <c r="E202" s="14"/>
      <c r="F202" s="14">
        <v>372.5</v>
      </c>
      <c r="G202" s="5">
        <v>12834.289476510068</v>
      </c>
      <c r="H202" s="5">
        <v>10714.652751677855</v>
      </c>
      <c r="I202" s="5">
        <v>445.5903087248322</v>
      </c>
      <c r="J202" s="5">
        <v>632.39288590604031</v>
      </c>
      <c r="K202" s="5">
        <v>524.57444295302014</v>
      </c>
      <c r="L202" s="5">
        <v>729.48303355704695</v>
      </c>
      <c r="M202" s="5">
        <v>0</v>
      </c>
      <c r="N202" s="5">
        <v>305.65100671140942</v>
      </c>
      <c r="O202" s="5">
        <v>0</v>
      </c>
      <c r="P202" s="5">
        <v>816.08732885906045</v>
      </c>
    </row>
    <row r="203" spans="1:16" x14ac:dyDescent="0.2">
      <c r="A203" s="3" t="str">
        <f>A202</f>
        <v>0560</v>
      </c>
      <c r="B203" s="3" t="str">
        <f t="shared" ref="B203" si="63">B202</f>
        <v>CONEJSANFORD 6J</v>
      </c>
      <c r="C203" s="5" t="str">
        <f t="shared" ref="C203" si="64">C202</f>
        <v xml:space="preserve">$ </v>
      </c>
      <c r="D203" s="5" t="s">
        <v>683</v>
      </c>
      <c r="E203" s="14"/>
      <c r="F203" s="14">
        <v>384</v>
      </c>
      <c r="G203" s="5">
        <v>12449.929244791667</v>
      </c>
      <c r="H203" s="5">
        <v>10393.771223958336</v>
      </c>
      <c r="I203" s="5">
        <v>432.24580729166661</v>
      </c>
      <c r="J203" s="5">
        <v>613.45403645833335</v>
      </c>
      <c r="K203" s="5">
        <v>508.86453124999997</v>
      </c>
      <c r="L203" s="5">
        <v>707.63653645833335</v>
      </c>
      <c r="M203" s="5">
        <v>0</v>
      </c>
      <c r="N203" s="5">
        <v>296.49739583333331</v>
      </c>
      <c r="O203" s="5">
        <v>0</v>
      </c>
      <c r="P203" s="5">
        <v>791.6472135416667</v>
      </c>
    </row>
    <row r="204" spans="1:16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2"/>
      <c r="G204" s="14">
        <v>83.177812719879952</v>
      </c>
      <c r="H204" s="14">
        <v>72.322608484882593</v>
      </c>
      <c r="I204" s="14">
        <v>2.8878285250416456</v>
      </c>
      <c r="J204" s="14">
        <v>4.2685753944611529</v>
      </c>
      <c r="K204" s="14">
        <v>3.3997172070523094</v>
      </c>
      <c r="L204" s="14">
        <v>4.923922133085382</v>
      </c>
      <c r="M204" s="14">
        <v>0</v>
      </c>
      <c r="N204" s="14">
        <v>2.0631072796958247</v>
      </c>
      <c r="O204" s="14">
        <v>0</v>
      </c>
      <c r="P204" s="14">
        <v>5.5084906382341705</v>
      </c>
    </row>
    <row r="205" spans="1:16" x14ac:dyDescent="0.2">
      <c r="A205" s="3" t="s">
        <v>108</v>
      </c>
      <c r="B205" s="3" t="s">
        <v>493</v>
      </c>
      <c r="C205" s="5"/>
      <c r="D205" s="5"/>
      <c r="E205" s="14"/>
      <c r="F205" s="2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F207" s="12"/>
      <c r="G207" s="13">
        <v>7796793.1900000013</v>
      </c>
      <c r="H207" s="13">
        <v>4225004.4000000004</v>
      </c>
      <c r="I207" s="13">
        <v>35136.9</v>
      </c>
      <c r="J207" s="13">
        <v>31393.67</v>
      </c>
      <c r="K207" s="13">
        <v>127626.53</v>
      </c>
      <c r="L207" s="13">
        <v>204591.07</v>
      </c>
      <c r="M207" s="13">
        <v>0</v>
      </c>
      <c r="N207" s="13">
        <v>0</v>
      </c>
      <c r="O207" s="13">
        <v>0</v>
      </c>
      <c r="P207" s="13">
        <v>0</v>
      </c>
    </row>
    <row r="208" spans="1:16" x14ac:dyDescent="0.2">
      <c r="A208" s="3" t="s">
        <v>3</v>
      </c>
      <c r="B208" s="3" t="s">
        <v>494</v>
      </c>
      <c r="C208" s="5" t="s">
        <v>201</v>
      </c>
      <c r="D208" s="5" t="s">
        <v>682</v>
      </c>
      <c r="E208" s="14"/>
      <c r="F208" s="14">
        <v>165</v>
      </c>
      <c r="G208" s="5">
        <v>47253.292060606065</v>
      </c>
      <c r="H208" s="5">
        <v>25606.087272727276</v>
      </c>
      <c r="I208" s="5">
        <v>212.95090909090911</v>
      </c>
      <c r="J208" s="5">
        <v>190.26466666666664</v>
      </c>
      <c r="K208" s="5">
        <v>773.49412121212117</v>
      </c>
      <c r="L208" s="5">
        <v>1239.9458787878789</v>
      </c>
      <c r="M208" s="5">
        <v>0</v>
      </c>
      <c r="N208" s="5">
        <v>0</v>
      </c>
      <c r="O208" s="5">
        <v>0</v>
      </c>
      <c r="P208" s="5">
        <v>0</v>
      </c>
    </row>
    <row r="209" spans="1:16" x14ac:dyDescent="0.2">
      <c r="A209" s="3" t="str">
        <f>A208</f>
        <v>0580</v>
      </c>
      <c r="B209" s="3" t="str">
        <f t="shared" ref="B209" si="65">B208</f>
        <v>CONEJSOUTH CONEJO</v>
      </c>
      <c r="C209" s="5" t="str">
        <f t="shared" ref="C209" si="66">C208</f>
        <v xml:space="preserve">$ </v>
      </c>
      <c r="D209" s="5" t="s">
        <v>683</v>
      </c>
      <c r="E209" s="14"/>
      <c r="F209" s="14">
        <v>174</v>
      </c>
      <c r="G209" s="5">
        <v>44809.156264367826</v>
      </c>
      <c r="H209" s="5">
        <v>24281.634482758622</v>
      </c>
      <c r="I209" s="5">
        <v>201.93620689655174</v>
      </c>
      <c r="J209" s="5">
        <v>180.42339080459769</v>
      </c>
      <c r="K209" s="5">
        <v>733.48580459770119</v>
      </c>
      <c r="L209" s="5">
        <v>1175.8107471264368</v>
      </c>
      <c r="M209" s="5">
        <v>0</v>
      </c>
      <c r="N209" s="5">
        <v>0</v>
      </c>
      <c r="O209" s="5">
        <v>0</v>
      </c>
      <c r="P209" s="5">
        <v>0</v>
      </c>
    </row>
    <row r="210" spans="1:16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2"/>
      <c r="G210" s="14">
        <v>89.149633232430958</v>
      </c>
      <c r="H210" s="14">
        <v>83.434127743559358</v>
      </c>
      <c r="I210" s="14">
        <v>0.40176027138211207</v>
      </c>
      <c r="J210" s="14">
        <v>0.61995283913056909</v>
      </c>
      <c r="K210" s="14">
        <v>1.4592997483658849</v>
      </c>
      <c r="L210" s="14">
        <v>4.0402034775564948</v>
      </c>
      <c r="M210" s="14">
        <v>0</v>
      </c>
      <c r="N210" s="14">
        <v>0</v>
      </c>
      <c r="O210" s="14">
        <v>0</v>
      </c>
      <c r="P210" s="14">
        <v>0</v>
      </c>
    </row>
    <row r="211" spans="1:16" x14ac:dyDescent="0.2">
      <c r="A211" s="3" t="s">
        <v>3</v>
      </c>
      <c r="B211" s="3" t="s">
        <v>494</v>
      </c>
      <c r="C211" s="5"/>
      <c r="D211" s="5"/>
      <c r="E211" s="14"/>
      <c r="F211" s="2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F213" s="12"/>
      <c r="G213" s="13">
        <v>3710514.95</v>
      </c>
      <c r="H213" s="13">
        <v>3380958.7999999989</v>
      </c>
      <c r="I213" s="13">
        <v>58633.27</v>
      </c>
      <c r="J213" s="13">
        <v>86450.559999999998</v>
      </c>
      <c r="K213" s="13">
        <v>156497.26</v>
      </c>
      <c r="L213" s="13">
        <v>208444.41</v>
      </c>
      <c r="M213" s="13">
        <v>0</v>
      </c>
      <c r="N213" s="13">
        <v>0</v>
      </c>
      <c r="O213" s="13">
        <v>0</v>
      </c>
      <c r="P213" s="13">
        <v>0</v>
      </c>
    </row>
    <row r="214" spans="1:16" x14ac:dyDescent="0.2">
      <c r="A214" s="3" t="s">
        <v>12</v>
      </c>
      <c r="B214" s="3" t="s">
        <v>495</v>
      </c>
      <c r="C214" s="5" t="s">
        <v>201</v>
      </c>
      <c r="D214" s="5" t="s">
        <v>682</v>
      </c>
      <c r="E214" s="14"/>
      <c r="F214" s="14">
        <v>208.5</v>
      </c>
      <c r="G214" s="5">
        <v>17796.234772182255</v>
      </c>
      <c r="H214" s="5">
        <v>16215.629736211025</v>
      </c>
      <c r="I214" s="5">
        <v>281.21472422062351</v>
      </c>
      <c r="J214" s="5">
        <v>414.63098321342926</v>
      </c>
      <c r="K214" s="5">
        <v>750.58637889688259</v>
      </c>
      <c r="L214" s="5">
        <v>999.73338129496403</v>
      </c>
      <c r="M214" s="5">
        <v>0</v>
      </c>
      <c r="N214" s="5">
        <v>0</v>
      </c>
      <c r="O214" s="5">
        <v>0</v>
      </c>
      <c r="P214" s="5">
        <v>0</v>
      </c>
    </row>
    <row r="215" spans="1:16" x14ac:dyDescent="0.2">
      <c r="A215" s="3" t="str">
        <f>A214</f>
        <v>0640</v>
      </c>
      <c r="B215" s="3" t="str">
        <f t="shared" ref="B215" si="67">B214</f>
        <v>COSTICENTENNIAL R</v>
      </c>
      <c r="C215" s="5" t="str">
        <f t="shared" ref="C215" si="68">C214</f>
        <v xml:space="preserve">$ </v>
      </c>
      <c r="D215" s="5" t="s">
        <v>683</v>
      </c>
      <c r="E215" s="14"/>
      <c r="F215" s="14">
        <v>193</v>
      </c>
      <c r="G215" s="5">
        <v>19225.466062176165</v>
      </c>
      <c r="H215" s="5">
        <v>17517.921243523309</v>
      </c>
      <c r="I215" s="5">
        <v>303.79932642487046</v>
      </c>
      <c r="J215" s="5">
        <v>447.93036269430053</v>
      </c>
      <c r="K215" s="5">
        <v>810.86663212435235</v>
      </c>
      <c r="L215" s="5">
        <v>1080.0228497409328</v>
      </c>
      <c r="M215" s="5">
        <v>0</v>
      </c>
      <c r="N215" s="5">
        <v>0</v>
      </c>
      <c r="O215" s="5">
        <v>0</v>
      </c>
      <c r="P215" s="5">
        <v>0</v>
      </c>
    </row>
    <row r="216" spans="1:16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2"/>
      <c r="G216" s="14">
        <v>51.843292758373906</v>
      </c>
      <c r="H216" s="14">
        <v>50.354232491398463</v>
      </c>
      <c r="I216" s="14">
        <v>0.81922369885365431</v>
      </c>
      <c r="J216" s="14">
        <v>1.2875494363467526</v>
      </c>
      <c r="K216" s="14">
        <v>2.1865787836438604</v>
      </c>
      <c r="L216" s="14">
        <v>3.1044620486568442</v>
      </c>
      <c r="M216" s="14">
        <v>0</v>
      </c>
      <c r="N216" s="14">
        <v>0</v>
      </c>
      <c r="O216" s="14">
        <v>0</v>
      </c>
      <c r="P216" s="14">
        <v>0</v>
      </c>
    </row>
    <row r="217" spans="1:16" x14ac:dyDescent="0.2">
      <c r="A217" s="3" t="s">
        <v>12</v>
      </c>
      <c r="B217" s="3" t="s">
        <v>495</v>
      </c>
      <c r="C217" s="5"/>
      <c r="D217" s="5"/>
      <c r="E217" s="14"/>
      <c r="F217" s="2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F219" s="12"/>
      <c r="G219" s="13">
        <v>5049456.7500000009</v>
      </c>
      <c r="H219" s="13">
        <v>4095348.1600000011</v>
      </c>
      <c r="I219" s="13">
        <v>113518.68</v>
      </c>
      <c r="J219" s="13">
        <v>114499.83</v>
      </c>
      <c r="K219" s="13">
        <v>286147.61</v>
      </c>
      <c r="L219" s="13">
        <v>347886.50999999995</v>
      </c>
      <c r="M219" s="13">
        <v>0</v>
      </c>
      <c r="N219" s="13">
        <v>0</v>
      </c>
      <c r="O219" s="13">
        <v>0</v>
      </c>
      <c r="P219" s="13">
        <v>0</v>
      </c>
    </row>
    <row r="220" spans="1:16" x14ac:dyDescent="0.2">
      <c r="A220" s="3" t="s">
        <v>30</v>
      </c>
      <c r="B220" s="3" t="s">
        <v>496</v>
      </c>
      <c r="C220" s="5" t="s">
        <v>201</v>
      </c>
      <c r="D220" s="5" t="s">
        <v>682</v>
      </c>
      <c r="E220" s="14"/>
      <c r="F220" s="14">
        <v>287.5</v>
      </c>
      <c r="G220" s="5">
        <v>17563.327826086959</v>
      </c>
      <c r="H220" s="5">
        <v>14244.689252173917</v>
      </c>
      <c r="I220" s="5">
        <v>394.84758260869563</v>
      </c>
      <c r="J220" s="5">
        <v>398.2602782608696</v>
      </c>
      <c r="K220" s="5">
        <v>995.29603478260867</v>
      </c>
      <c r="L220" s="5">
        <v>1210.0400347826085</v>
      </c>
      <c r="M220" s="5">
        <v>0</v>
      </c>
      <c r="N220" s="5">
        <v>0</v>
      </c>
      <c r="O220" s="5">
        <v>0</v>
      </c>
      <c r="P220" s="5">
        <v>0</v>
      </c>
    </row>
    <row r="221" spans="1:16" x14ac:dyDescent="0.2">
      <c r="A221" s="3" t="str">
        <f>A220</f>
        <v>0740</v>
      </c>
      <c r="B221" s="3" t="str">
        <f t="shared" ref="B221" si="69">B220</f>
        <v>COSTISIERRA GRAND</v>
      </c>
      <c r="C221" s="5" t="str">
        <f t="shared" ref="C221" si="70">C220</f>
        <v xml:space="preserve">$ </v>
      </c>
      <c r="D221" s="5" t="s">
        <v>683</v>
      </c>
      <c r="E221" s="14"/>
      <c r="F221" s="14">
        <v>289</v>
      </c>
      <c r="G221" s="5">
        <v>17472.168685121109</v>
      </c>
      <c r="H221" s="5">
        <v>14170.754878892738</v>
      </c>
      <c r="I221" s="5">
        <v>392.79820069204152</v>
      </c>
      <c r="J221" s="5">
        <v>396.19318339100346</v>
      </c>
      <c r="K221" s="5">
        <v>990.13013840830445</v>
      </c>
      <c r="L221" s="5">
        <v>1203.7595501730102</v>
      </c>
      <c r="M221" s="5">
        <v>0</v>
      </c>
      <c r="N221" s="5">
        <v>0</v>
      </c>
      <c r="O221" s="5">
        <v>0</v>
      </c>
      <c r="P221" s="5">
        <v>0</v>
      </c>
    </row>
    <row r="222" spans="1:16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2"/>
      <c r="G222" s="14">
        <v>41.009993146029963</v>
      </c>
      <c r="H222" s="14">
        <v>31.812926129767398</v>
      </c>
      <c r="I222" s="14">
        <v>0.92196062254545852</v>
      </c>
      <c r="J222" s="14">
        <v>0.88944199402595459</v>
      </c>
      <c r="K222" s="14">
        <v>2.3239948584276622</v>
      </c>
      <c r="L222" s="14">
        <v>2.7024046336936056</v>
      </c>
      <c r="M222" s="14">
        <v>0</v>
      </c>
      <c r="N222" s="14">
        <v>0</v>
      </c>
      <c r="O222" s="14">
        <v>0</v>
      </c>
      <c r="P222" s="14">
        <v>0</v>
      </c>
    </row>
    <row r="223" spans="1:16" x14ac:dyDescent="0.2">
      <c r="A223" s="3" t="s">
        <v>30</v>
      </c>
      <c r="B223" s="3" t="s">
        <v>496</v>
      </c>
      <c r="C223" s="5"/>
      <c r="D223" s="5"/>
      <c r="E223" s="14"/>
      <c r="F223" s="2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7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F225" s="12"/>
      <c r="G225" s="13">
        <v>7448029.9700000007</v>
      </c>
      <c r="H225" s="13">
        <v>7024841.0699999975</v>
      </c>
      <c r="I225" s="13">
        <v>140708.75</v>
      </c>
      <c r="J225" s="13">
        <v>122108.77</v>
      </c>
      <c r="K225" s="13">
        <v>329369.15000000002</v>
      </c>
      <c r="L225" s="13">
        <v>398067.48</v>
      </c>
      <c r="M225" s="13">
        <v>0</v>
      </c>
      <c r="N225" s="13">
        <v>0</v>
      </c>
      <c r="O225" s="13">
        <v>6804.44</v>
      </c>
      <c r="P225" s="13">
        <v>57855</v>
      </c>
    </row>
    <row r="226" spans="1:16" x14ac:dyDescent="0.2">
      <c r="A226" s="3" t="s">
        <v>38</v>
      </c>
      <c r="B226" s="3" t="s">
        <v>497</v>
      </c>
      <c r="C226" s="5" t="s">
        <v>201</v>
      </c>
      <c r="D226" s="5" t="s">
        <v>682</v>
      </c>
      <c r="E226" s="14"/>
      <c r="F226" s="14">
        <v>425.5</v>
      </c>
      <c r="G226" s="5">
        <v>17504.183243243246</v>
      </c>
      <c r="H226" s="5">
        <v>16509.614735605166</v>
      </c>
      <c r="I226" s="5">
        <v>330.69036427732078</v>
      </c>
      <c r="J226" s="5">
        <v>286.97713278495888</v>
      </c>
      <c r="K226" s="5">
        <v>774.07555816686261</v>
      </c>
      <c r="L226" s="5">
        <v>935.52874265569915</v>
      </c>
      <c r="M226" s="5">
        <v>0</v>
      </c>
      <c r="N226" s="5">
        <v>0</v>
      </c>
      <c r="O226" s="5">
        <v>15.991633372502937</v>
      </c>
      <c r="P226" s="5">
        <v>135.96944770857814</v>
      </c>
    </row>
    <row r="227" spans="1:16" x14ac:dyDescent="0.2">
      <c r="A227" s="3" t="str">
        <f>A226</f>
        <v>0770</v>
      </c>
      <c r="B227" s="3" t="str">
        <f t="shared" ref="B227" si="71">B226</f>
        <v>CROWLCROWLEY COUN</v>
      </c>
      <c r="C227" s="5" t="str">
        <f t="shared" ref="C227" si="72">C226</f>
        <v xml:space="preserve">$ </v>
      </c>
      <c r="D227" s="5" t="s">
        <v>683</v>
      </c>
      <c r="E227" s="14"/>
      <c r="F227" s="14">
        <v>384</v>
      </c>
      <c r="G227" s="5">
        <v>19395.911380208334</v>
      </c>
      <c r="H227" s="5">
        <v>18293.856953124992</v>
      </c>
      <c r="I227" s="5">
        <v>366.42903645833331</v>
      </c>
      <c r="J227" s="5">
        <v>317.99158854166666</v>
      </c>
      <c r="K227" s="5">
        <v>857.73216145833339</v>
      </c>
      <c r="L227" s="5">
        <v>1036.6340625</v>
      </c>
      <c r="M227" s="5">
        <v>0</v>
      </c>
      <c r="N227" s="5">
        <v>0</v>
      </c>
      <c r="O227" s="5">
        <v>17.719895833333332</v>
      </c>
      <c r="P227" s="5">
        <v>150.6640625</v>
      </c>
    </row>
    <row r="228" spans="1:16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2"/>
      <c r="G228" s="14">
        <v>93.982490640328621</v>
      </c>
      <c r="H228" s="14">
        <v>92.397199036482036</v>
      </c>
      <c r="I228" s="14">
        <v>1.7755243780104364</v>
      </c>
      <c r="J228" s="14">
        <v>1.6060873425268838</v>
      </c>
      <c r="K228" s="14">
        <v>4.1561235899656284</v>
      </c>
      <c r="L228" s="14">
        <v>5.2357512167191063</v>
      </c>
      <c r="M228" s="14">
        <v>0</v>
      </c>
      <c r="N228" s="14">
        <v>0</v>
      </c>
      <c r="O228" s="14">
        <v>8.5861391695323364E-2</v>
      </c>
      <c r="P228" s="14">
        <v>0.76096240427196882</v>
      </c>
    </row>
    <row r="229" spans="1:16" x14ac:dyDescent="0.2">
      <c r="A229" s="3" t="s">
        <v>38</v>
      </c>
      <c r="B229" s="3" t="s">
        <v>497</v>
      </c>
      <c r="C229" s="5"/>
      <c r="D229" s="5"/>
      <c r="E229" s="14"/>
      <c r="F229" s="2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695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F231" s="12"/>
      <c r="G231" s="13">
        <v>6187951.4499999983</v>
      </c>
      <c r="H231" s="13">
        <v>5423295.75</v>
      </c>
      <c r="I231" s="13">
        <v>138355.91999999998</v>
      </c>
      <c r="J231" s="13">
        <v>114480.69</v>
      </c>
      <c r="K231" s="13">
        <v>149422.95000000001</v>
      </c>
      <c r="L231" s="13">
        <v>199129.3</v>
      </c>
      <c r="M231" s="13">
        <v>57.2</v>
      </c>
      <c r="N231" s="13">
        <v>0</v>
      </c>
      <c r="O231" s="13">
        <v>24143.31</v>
      </c>
      <c r="P231" s="13">
        <v>161249.82999999999</v>
      </c>
    </row>
    <row r="232" spans="1:16" x14ac:dyDescent="0.2">
      <c r="A232" s="3" t="s">
        <v>175</v>
      </c>
      <c r="B232" s="3" t="s">
        <v>498</v>
      </c>
      <c r="C232" s="5" t="s">
        <v>201</v>
      </c>
      <c r="D232" s="5" t="s">
        <v>682</v>
      </c>
      <c r="E232" s="14"/>
      <c r="F232" s="14">
        <v>348</v>
      </c>
      <c r="G232" s="5">
        <v>17781.469683908042</v>
      </c>
      <c r="H232" s="5">
        <v>15584.183189655172</v>
      </c>
      <c r="I232" s="5">
        <v>397.57448275862066</v>
      </c>
      <c r="J232" s="5">
        <v>328.96750000000003</v>
      </c>
      <c r="K232" s="5">
        <v>429.37629310344829</v>
      </c>
      <c r="L232" s="5">
        <v>572.21063218390805</v>
      </c>
      <c r="M232" s="5">
        <v>0.16436781609195403</v>
      </c>
      <c r="N232" s="5">
        <v>0</v>
      </c>
      <c r="O232" s="5">
        <v>69.377327586206903</v>
      </c>
      <c r="P232" s="5">
        <v>463.3615804597701</v>
      </c>
    </row>
    <row r="233" spans="1:16" x14ac:dyDescent="0.2">
      <c r="A233" s="3" t="str">
        <f>A232</f>
        <v>0860</v>
      </c>
      <c r="B233" s="3" t="str">
        <f t="shared" ref="B233" si="73">B232</f>
        <v>CUSTECONSOLIDATED</v>
      </c>
      <c r="C233" s="5" t="str">
        <f t="shared" ref="C233" si="74">C232</f>
        <v xml:space="preserve">$ </v>
      </c>
      <c r="D233" s="5" t="s">
        <v>683</v>
      </c>
      <c r="E233" s="14"/>
      <c r="F233" s="14">
        <v>356</v>
      </c>
      <c r="G233" s="5">
        <v>17381.886095505612</v>
      </c>
      <c r="H233" s="5">
        <v>15233.976825842698</v>
      </c>
      <c r="I233" s="5">
        <v>388.64022471910107</v>
      </c>
      <c r="J233" s="5">
        <v>321.57497191011237</v>
      </c>
      <c r="K233" s="5">
        <v>419.72738764044948</v>
      </c>
      <c r="L233" s="5">
        <v>559.35196629213476</v>
      </c>
      <c r="M233" s="5">
        <v>0.16067415730337078</v>
      </c>
      <c r="N233" s="5">
        <v>0</v>
      </c>
      <c r="O233" s="5">
        <v>67.818286516853931</v>
      </c>
      <c r="P233" s="5">
        <v>452.94896067415726</v>
      </c>
    </row>
    <row r="234" spans="1:16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2"/>
      <c r="G234" s="14">
        <v>86.732398688439957</v>
      </c>
      <c r="H234" s="14">
        <v>81.136623446613314</v>
      </c>
      <c r="I234" s="14">
        <v>1.9392428837407745</v>
      </c>
      <c r="J234" s="14">
        <v>1.7127180711910224</v>
      </c>
      <c r="K234" s="14">
        <v>2.0943620804592502</v>
      </c>
      <c r="L234" s="14">
        <v>2.9791255679330586</v>
      </c>
      <c r="M234" s="14">
        <v>8.0173434537511893E-4</v>
      </c>
      <c r="N234" s="14">
        <v>0</v>
      </c>
      <c r="O234" s="14">
        <v>0.33840071395172311</v>
      </c>
      <c r="P234" s="14">
        <v>2.4124199270416717</v>
      </c>
    </row>
    <row r="235" spans="1:16" x14ac:dyDescent="0.2">
      <c r="A235" s="3" t="s">
        <v>175</v>
      </c>
      <c r="B235" s="3" t="s">
        <v>498</v>
      </c>
      <c r="C235" s="5"/>
      <c r="D235" s="5"/>
      <c r="E235" s="14"/>
      <c r="F235" s="2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F237" s="12"/>
      <c r="G237" s="13">
        <v>51120477.240000002</v>
      </c>
      <c r="H237" s="13">
        <v>47650252.900000028</v>
      </c>
      <c r="I237" s="13">
        <v>1800142.27</v>
      </c>
      <c r="J237" s="13">
        <v>2075475.6199999992</v>
      </c>
      <c r="K237" s="13">
        <v>1889516.5299999998</v>
      </c>
      <c r="L237" s="13">
        <v>1968359.8299999998</v>
      </c>
      <c r="M237" s="13">
        <v>0</v>
      </c>
      <c r="N237" s="13">
        <v>0</v>
      </c>
      <c r="O237" s="13">
        <v>120435.63</v>
      </c>
      <c r="P237" s="13">
        <v>1809802.7500000002</v>
      </c>
    </row>
    <row r="238" spans="1:16" x14ac:dyDescent="0.2">
      <c r="A238" s="3" t="s">
        <v>106</v>
      </c>
      <c r="B238" s="3" t="s">
        <v>499</v>
      </c>
      <c r="C238" s="5" t="s">
        <v>201</v>
      </c>
      <c r="D238" s="5" t="s">
        <v>682</v>
      </c>
      <c r="E238" s="14"/>
      <c r="F238" s="14">
        <v>4715.5</v>
      </c>
      <c r="G238" s="5">
        <v>10840.945231682748</v>
      </c>
      <c r="H238" s="5">
        <v>10105.026593150254</v>
      </c>
      <c r="I238" s="5">
        <v>381.75003074965542</v>
      </c>
      <c r="J238" s="5">
        <v>440.13903509702027</v>
      </c>
      <c r="K238" s="5">
        <v>400.70332520411404</v>
      </c>
      <c r="L238" s="5">
        <v>417.42335489343651</v>
      </c>
      <c r="M238" s="5">
        <v>0</v>
      </c>
      <c r="N238" s="5">
        <v>0</v>
      </c>
      <c r="O238" s="5">
        <v>25.54037323719648</v>
      </c>
      <c r="P238" s="5">
        <v>383.79869579047823</v>
      </c>
    </row>
    <row r="239" spans="1:16" x14ac:dyDescent="0.2">
      <c r="A239" s="3" t="str">
        <f>A238</f>
        <v>0870</v>
      </c>
      <c r="B239" s="3" t="str">
        <f t="shared" ref="B239" si="75">B238</f>
        <v>DELTADELTA COUNTY</v>
      </c>
      <c r="C239" s="5" t="str">
        <f t="shared" ref="C239" si="76">C238</f>
        <v xml:space="preserve">$ </v>
      </c>
      <c r="D239" s="5" t="s">
        <v>683</v>
      </c>
      <c r="E239" s="14"/>
      <c r="F239" s="14">
        <v>4699</v>
      </c>
      <c r="G239" s="5">
        <v>10879.011968503937</v>
      </c>
      <c r="H239" s="5">
        <v>10140.509236007667</v>
      </c>
      <c r="I239" s="5">
        <v>383.090502234518</v>
      </c>
      <c r="J239" s="5">
        <v>441.68453287933585</v>
      </c>
      <c r="K239" s="5">
        <v>402.11034901042768</v>
      </c>
      <c r="L239" s="5">
        <v>418.88908916790803</v>
      </c>
      <c r="M239" s="5">
        <v>0</v>
      </c>
      <c r="N239" s="5">
        <v>0</v>
      </c>
      <c r="O239" s="5">
        <v>25.630055330921472</v>
      </c>
      <c r="P239" s="5">
        <v>385.14636092785702</v>
      </c>
    </row>
    <row r="240" spans="1:16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2"/>
      <c r="G240" s="14">
        <v>48.618044039119908</v>
      </c>
      <c r="H240" s="14">
        <v>60.316940182629388</v>
      </c>
      <c r="I240" s="14">
        <v>1.7120222831382408</v>
      </c>
      <c r="J240" s="14">
        <v>2.6271914880444527</v>
      </c>
      <c r="K240" s="14">
        <v>1.7970215230366466</v>
      </c>
      <c r="L240" s="14">
        <v>2.4916015109754106</v>
      </c>
      <c r="M240" s="14">
        <v>0</v>
      </c>
      <c r="N240" s="14">
        <v>0</v>
      </c>
      <c r="O240" s="14">
        <v>0.11454010367957886</v>
      </c>
      <c r="P240" s="14">
        <v>2.2908957995080881</v>
      </c>
    </row>
    <row r="241" spans="1:16" x14ac:dyDescent="0.2">
      <c r="A241" s="3" t="s">
        <v>106</v>
      </c>
      <c r="B241" s="3" t="s">
        <v>499</v>
      </c>
      <c r="C241" s="5"/>
      <c r="D241" s="5"/>
      <c r="E241" s="14"/>
      <c r="F241" s="2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F243" s="12"/>
      <c r="G243" s="13">
        <v>1334392811.6899993</v>
      </c>
      <c r="H243" s="13">
        <v>1345477331.9100108</v>
      </c>
      <c r="I243" s="13">
        <v>6220475.4299999969</v>
      </c>
      <c r="J243" s="13">
        <v>12997129.049999993</v>
      </c>
      <c r="K243" s="13">
        <v>38714499.610000007</v>
      </c>
      <c r="L243" s="13">
        <v>49954587.520000175</v>
      </c>
      <c r="M243" s="13">
        <v>0</v>
      </c>
      <c r="N243" s="13">
        <v>0</v>
      </c>
      <c r="O243" s="13">
        <v>0</v>
      </c>
      <c r="P243" s="13">
        <v>0</v>
      </c>
    </row>
    <row r="244" spans="1:16" x14ac:dyDescent="0.2">
      <c r="A244" s="3" t="s">
        <v>189</v>
      </c>
      <c r="B244" s="3" t="s">
        <v>500</v>
      </c>
      <c r="C244" s="5" t="s">
        <v>201</v>
      </c>
      <c r="D244" s="5" t="s">
        <v>682</v>
      </c>
      <c r="E244" s="14"/>
      <c r="F244" s="14">
        <v>89175.7</v>
      </c>
      <c r="G244" s="5">
        <v>14963.637085999879</v>
      </c>
      <c r="H244" s="5">
        <v>15087.936869685473</v>
      </c>
      <c r="I244" s="5">
        <v>69.75527447499708</v>
      </c>
      <c r="J244" s="5">
        <v>145.74742951274837</v>
      </c>
      <c r="K244" s="5">
        <v>434.13732227501447</v>
      </c>
      <c r="L244" s="5">
        <v>560.18161360101658</v>
      </c>
      <c r="M244" s="5">
        <v>0</v>
      </c>
      <c r="N244" s="5">
        <v>0</v>
      </c>
      <c r="O244" s="5">
        <v>0</v>
      </c>
      <c r="P244" s="5">
        <v>0</v>
      </c>
    </row>
    <row r="245" spans="1:16" x14ac:dyDescent="0.2">
      <c r="A245" s="3" t="str">
        <f>A244</f>
        <v>0880</v>
      </c>
      <c r="B245" s="3" t="str">
        <f t="shared" ref="B245" si="77">B244</f>
        <v>DENVEDENVER COUNT</v>
      </c>
      <c r="C245" s="5" t="str">
        <f t="shared" ref="C245" si="78">C244</f>
        <v xml:space="preserve">$ </v>
      </c>
      <c r="D245" s="5" t="s">
        <v>683</v>
      </c>
      <c r="E245" s="14"/>
      <c r="F245" s="14">
        <v>87864</v>
      </c>
      <c r="G245" s="5">
        <v>15187.025535941902</v>
      </c>
      <c r="H245" s="5">
        <v>15313.180960461745</v>
      </c>
      <c r="I245" s="5">
        <v>70.796633774924842</v>
      </c>
      <c r="J245" s="5">
        <v>147.92325696530995</v>
      </c>
      <c r="K245" s="5">
        <v>440.61845135664214</v>
      </c>
      <c r="L245" s="5">
        <v>568.54442684148432</v>
      </c>
      <c r="M245" s="5">
        <v>0</v>
      </c>
      <c r="N245" s="5">
        <v>0</v>
      </c>
      <c r="O245" s="5">
        <v>0</v>
      </c>
      <c r="P245" s="5">
        <v>0</v>
      </c>
    </row>
    <row r="246" spans="1:16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2"/>
      <c r="G246" s="14">
        <v>68.989521166200603</v>
      </c>
      <c r="H246" s="14">
        <v>62.973591397745146</v>
      </c>
      <c r="I246" s="14">
        <v>0.32160516572200587</v>
      </c>
      <c r="J246" s="14">
        <v>0.60831637570331432</v>
      </c>
      <c r="K246" s="14">
        <v>2.0015806192033447</v>
      </c>
      <c r="L246" s="14">
        <v>2.3380697008560163</v>
      </c>
      <c r="M246" s="14">
        <v>0</v>
      </c>
      <c r="N246" s="14">
        <v>0</v>
      </c>
      <c r="O246" s="14">
        <v>0</v>
      </c>
      <c r="P246" s="14">
        <v>0</v>
      </c>
    </row>
    <row r="247" spans="1:16" x14ac:dyDescent="0.2">
      <c r="A247" s="3" t="s">
        <v>189</v>
      </c>
      <c r="B247" s="3" t="s">
        <v>500</v>
      </c>
      <c r="C247" s="5"/>
      <c r="D247" s="5"/>
      <c r="E247" s="14"/>
      <c r="F247" s="2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F249" s="12"/>
      <c r="G249" s="13">
        <v>4968903.47</v>
      </c>
      <c r="H249" s="13">
        <v>4263732.93</v>
      </c>
      <c r="I249" s="13">
        <v>252843.97</v>
      </c>
      <c r="J249" s="13">
        <v>307051.67000000004</v>
      </c>
      <c r="K249" s="13">
        <v>111852.11</v>
      </c>
      <c r="L249" s="13">
        <v>163502.96</v>
      </c>
      <c r="M249" s="13">
        <v>0</v>
      </c>
      <c r="N249" s="13">
        <v>0</v>
      </c>
      <c r="O249" s="13">
        <v>73167.149999999994</v>
      </c>
      <c r="P249" s="13">
        <v>103866.32</v>
      </c>
    </row>
    <row r="250" spans="1:16" x14ac:dyDescent="0.2">
      <c r="A250" s="3" t="s">
        <v>116</v>
      </c>
      <c r="B250" s="3" t="s">
        <v>501</v>
      </c>
      <c r="C250" s="5" t="s">
        <v>201</v>
      </c>
      <c r="D250" s="5" t="s">
        <v>682</v>
      </c>
      <c r="E250" s="14"/>
      <c r="F250" s="14">
        <v>252</v>
      </c>
      <c r="G250" s="5">
        <v>19717.87091269841</v>
      </c>
      <c r="H250" s="5">
        <v>16919.575119047619</v>
      </c>
      <c r="I250" s="5">
        <v>1003.3490873015874</v>
      </c>
      <c r="J250" s="5">
        <v>1218.4590079365082</v>
      </c>
      <c r="K250" s="5">
        <v>443.85757936507935</v>
      </c>
      <c r="L250" s="5">
        <v>648.82126984126978</v>
      </c>
      <c r="M250" s="5">
        <v>0</v>
      </c>
      <c r="N250" s="5">
        <v>0</v>
      </c>
      <c r="O250" s="5">
        <v>290.3458333333333</v>
      </c>
      <c r="P250" s="5">
        <v>412.16793650793653</v>
      </c>
    </row>
    <row r="251" spans="1:16" x14ac:dyDescent="0.2">
      <c r="A251" s="3" t="str">
        <f>A250</f>
        <v>0890</v>
      </c>
      <c r="B251" s="3" t="str">
        <f t="shared" ref="B251" si="79">B250</f>
        <v>DOLORDOLORES COUN</v>
      </c>
      <c r="C251" s="5" t="str">
        <f t="shared" ref="C251" si="80">C250</f>
        <v xml:space="preserve">$ </v>
      </c>
      <c r="D251" s="5" t="s">
        <v>683</v>
      </c>
      <c r="E251" s="14"/>
      <c r="F251" s="14">
        <v>263</v>
      </c>
      <c r="G251" s="5">
        <v>18893.169087452472</v>
      </c>
      <c r="H251" s="5">
        <v>16211.912281368821</v>
      </c>
      <c r="I251" s="5">
        <v>961.38391634980985</v>
      </c>
      <c r="J251" s="5">
        <v>1167.4968441064641</v>
      </c>
      <c r="K251" s="5">
        <v>425.29319391634982</v>
      </c>
      <c r="L251" s="5">
        <v>621.68425855513306</v>
      </c>
      <c r="M251" s="5">
        <v>0</v>
      </c>
      <c r="N251" s="5">
        <v>0</v>
      </c>
      <c r="O251" s="5">
        <v>278.20209125475282</v>
      </c>
      <c r="P251" s="5">
        <v>394.92897338403043</v>
      </c>
    </row>
    <row r="252" spans="1:16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2"/>
      <c r="G252" s="14">
        <v>26.553791720841236</v>
      </c>
      <c r="H252" s="14">
        <v>68.549806261917027</v>
      </c>
      <c r="I252" s="14">
        <v>1.3511967293763165</v>
      </c>
      <c r="J252" s="14">
        <v>4.9365973048640468</v>
      </c>
      <c r="K252" s="14">
        <v>0.59773703602992778</v>
      </c>
      <c r="L252" s="14">
        <v>2.6287050374072018</v>
      </c>
      <c r="M252" s="14">
        <v>0</v>
      </c>
      <c r="N252" s="14">
        <v>0</v>
      </c>
      <c r="O252" s="14">
        <v>0.39100483107343376</v>
      </c>
      <c r="P252" s="14">
        <v>1.6699019919942029</v>
      </c>
    </row>
    <row r="253" spans="1:16" x14ac:dyDescent="0.2">
      <c r="A253" s="3" t="s">
        <v>116</v>
      </c>
      <c r="B253" s="3" t="s">
        <v>501</v>
      </c>
      <c r="C253" s="5"/>
      <c r="D253" s="5"/>
      <c r="E253" s="14"/>
      <c r="F253" s="2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F255" s="12"/>
      <c r="G255" s="13">
        <v>789842670.5199995</v>
      </c>
      <c r="H255" s="13">
        <v>747470101.75999844</v>
      </c>
      <c r="I255" s="13">
        <v>1155699.26</v>
      </c>
      <c r="J255" s="13">
        <v>1184937.1900000002</v>
      </c>
      <c r="K255" s="13">
        <v>20420399.23</v>
      </c>
      <c r="L255" s="13">
        <v>23560279.61999999</v>
      </c>
      <c r="M255" s="13">
        <v>0</v>
      </c>
      <c r="N255" s="13">
        <v>0</v>
      </c>
      <c r="O255" s="13">
        <v>0</v>
      </c>
      <c r="P255" s="13">
        <v>0</v>
      </c>
    </row>
    <row r="256" spans="1:16" x14ac:dyDescent="0.2">
      <c r="A256" s="3" t="s">
        <v>24</v>
      </c>
      <c r="B256" s="3" t="s">
        <v>502</v>
      </c>
      <c r="C256" s="5" t="s">
        <v>201</v>
      </c>
      <c r="D256" s="5" t="s">
        <v>682</v>
      </c>
      <c r="E256" s="14"/>
      <c r="F256" s="14">
        <v>63157.880000000005</v>
      </c>
      <c r="G256" s="5">
        <v>12505.845201263872</v>
      </c>
      <c r="H256" s="5">
        <v>11834.94603935405</v>
      </c>
      <c r="I256" s="5">
        <v>18.298575886334373</v>
      </c>
      <c r="J256" s="5">
        <v>18.761509886018974</v>
      </c>
      <c r="K256" s="5">
        <v>323.32306325038138</v>
      </c>
      <c r="L256" s="5">
        <v>373.03784769216429</v>
      </c>
      <c r="M256" s="5">
        <v>0</v>
      </c>
      <c r="N256" s="5">
        <v>0</v>
      </c>
      <c r="O256" s="5">
        <v>0</v>
      </c>
      <c r="P256" s="5">
        <v>0</v>
      </c>
    </row>
    <row r="257" spans="1:16" x14ac:dyDescent="0.2">
      <c r="A257" s="3" t="str">
        <f>A256</f>
        <v>0900</v>
      </c>
      <c r="B257" s="3" t="str">
        <f t="shared" ref="B257" si="81">B256</f>
        <v>DOUGLDOUGLAS COUN</v>
      </c>
      <c r="C257" s="5" t="str">
        <f t="shared" ref="C257" si="82">C256</f>
        <v xml:space="preserve">$ </v>
      </c>
      <c r="D257" s="5" t="s">
        <v>683</v>
      </c>
      <c r="E257" s="14"/>
      <c r="F257" s="14">
        <v>62872</v>
      </c>
      <c r="G257" s="5">
        <v>12562.709481486187</v>
      </c>
      <c r="H257" s="5">
        <v>11888.759730245554</v>
      </c>
      <c r="I257" s="5">
        <v>18.381779806591169</v>
      </c>
      <c r="J257" s="5">
        <v>18.846818774653265</v>
      </c>
      <c r="K257" s="5">
        <v>324.79321844382235</v>
      </c>
      <c r="L257" s="5">
        <v>374.73405681384384</v>
      </c>
      <c r="M257" s="5">
        <v>0</v>
      </c>
      <c r="N257" s="5">
        <v>0</v>
      </c>
      <c r="O257" s="5">
        <v>0</v>
      </c>
      <c r="P257" s="5">
        <v>0</v>
      </c>
    </row>
    <row r="258" spans="1:16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2"/>
      <c r="G258" s="14">
        <v>72.770877538886452</v>
      </c>
      <c r="H258" s="14">
        <v>66.374222153029152</v>
      </c>
      <c r="I258" s="14">
        <v>0.10647848294379049</v>
      </c>
      <c r="J258" s="14">
        <v>0.10522064240597445</v>
      </c>
      <c r="K258" s="14">
        <v>1.8814004701508138</v>
      </c>
      <c r="L258" s="14">
        <v>2.0921174369426163</v>
      </c>
      <c r="M258" s="14">
        <v>0</v>
      </c>
      <c r="N258" s="14">
        <v>0</v>
      </c>
      <c r="O258" s="14">
        <v>0</v>
      </c>
      <c r="P258" s="14">
        <v>0</v>
      </c>
    </row>
    <row r="259" spans="1:16" x14ac:dyDescent="0.2">
      <c r="A259" s="3" t="s">
        <v>24</v>
      </c>
      <c r="B259" s="3" t="s">
        <v>502</v>
      </c>
      <c r="C259" s="5"/>
      <c r="D259" s="5"/>
      <c r="E259" s="14"/>
      <c r="F259" s="2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F261" s="12"/>
      <c r="G261" s="13">
        <v>95573459.839999989</v>
      </c>
      <c r="H261" s="13">
        <v>94022677.3699999</v>
      </c>
      <c r="I261" s="13">
        <v>749973.52000000014</v>
      </c>
      <c r="J261" s="13">
        <v>779060.3</v>
      </c>
      <c r="K261" s="13">
        <v>2260109.19</v>
      </c>
      <c r="L261" s="13">
        <v>2907291.4599999976</v>
      </c>
      <c r="M261" s="13">
        <v>0</v>
      </c>
      <c r="N261" s="13">
        <v>0</v>
      </c>
      <c r="O261" s="13">
        <v>1464398.2399999998</v>
      </c>
      <c r="P261" s="13">
        <v>4946287.3800000008</v>
      </c>
    </row>
    <row r="262" spans="1:16" x14ac:dyDescent="0.2">
      <c r="A262" s="3" t="s">
        <v>29</v>
      </c>
      <c r="B262" s="3" t="s">
        <v>503</v>
      </c>
      <c r="C262" s="5" t="s">
        <v>201</v>
      </c>
      <c r="D262" s="5" t="s">
        <v>682</v>
      </c>
      <c r="E262" s="14"/>
      <c r="F262" s="14">
        <v>6574.8</v>
      </c>
      <c r="G262" s="5">
        <v>14536.329597858488</v>
      </c>
      <c r="H262" s="5">
        <v>14300.461971466797</v>
      </c>
      <c r="I262" s="5">
        <v>114.06788343371663</v>
      </c>
      <c r="J262" s="5">
        <v>118.49186287035347</v>
      </c>
      <c r="K262" s="5">
        <v>343.75329895966416</v>
      </c>
      <c r="L262" s="5">
        <v>442.18705664050583</v>
      </c>
      <c r="M262" s="5">
        <v>0</v>
      </c>
      <c r="N262" s="5">
        <v>0</v>
      </c>
      <c r="O262" s="5">
        <v>222.72894080428298</v>
      </c>
      <c r="P262" s="5">
        <v>752.30993794488052</v>
      </c>
    </row>
    <row r="263" spans="1:16" x14ac:dyDescent="0.2">
      <c r="A263" s="3" t="str">
        <f>A262</f>
        <v>0910</v>
      </c>
      <c r="B263" s="3" t="str">
        <f t="shared" ref="B263" si="83">B262</f>
        <v>EAGLEEAGLE COUNTY</v>
      </c>
      <c r="C263" s="5" t="str">
        <f t="shared" ref="C263" si="84">C262</f>
        <v xml:space="preserve">$ </v>
      </c>
      <c r="D263" s="5" t="s">
        <v>683</v>
      </c>
      <c r="E263" s="14"/>
      <c r="F263" s="14">
        <v>6623</v>
      </c>
      <c r="G263" s="5">
        <v>14430.539006492525</v>
      </c>
      <c r="H263" s="5">
        <v>14196.387946549887</v>
      </c>
      <c r="I263" s="5">
        <v>113.23773516533295</v>
      </c>
      <c r="J263" s="5">
        <v>117.6295183451608</v>
      </c>
      <c r="K263" s="5">
        <v>341.25157632492829</v>
      </c>
      <c r="L263" s="5">
        <v>438.96896572550168</v>
      </c>
      <c r="M263" s="5">
        <v>0</v>
      </c>
      <c r="N263" s="5">
        <v>0</v>
      </c>
      <c r="O263" s="5">
        <v>221.10799335648494</v>
      </c>
      <c r="P263" s="5">
        <v>746.83487543409342</v>
      </c>
    </row>
    <row r="264" spans="1:16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2"/>
      <c r="G264" s="14">
        <v>66.02745996535667</v>
      </c>
      <c r="H264" s="14">
        <v>64.602707544252254</v>
      </c>
      <c r="I264" s="14">
        <v>0.5181234063282566</v>
      </c>
      <c r="J264" s="14">
        <v>0.5352900611645014</v>
      </c>
      <c r="K264" s="14">
        <v>1.5614090910791045</v>
      </c>
      <c r="L264" s="14">
        <v>1.9975914873937628</v>
      </c>
      <c r="M264" s="14">
        <v>0</v>
      </c>
      <c r="N264" s="14">
        <v>0</v>
      </c>
      <c r="O264" s="14">
        <v>1.0116877250944853</v>
      </c>
      <c r="P264" s="14">
        <v>3.3985796403402944</v>
      </c>
    </row>
    <row r="265" spans="1:16" x14ac:dyDescent="0.2">
      <c r="A265" s="3" t="s">
        <v>29</v>
      </c>
      <c r="B265" s="3" t="s">
        <v>503</v>
      </c>
      <c r="C265" s="5"/>
      <c r="D265" s="5"/>
      <c r="E265" s="14"/>
      <c r="F265" s="2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691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F267" s="12"/>
      <c r="G267" s="13">
        <v>30475746.380000003</v>
      </c>
      <c r="H267" s="13">
        <v>30712048.460000005</v>
      </c>
      <c r="I267" s="13">
        <v>135461.02000000002</v>
      </c>
      <c r="J267" s="13">
        <v>885593.52000000014</v>
      </c>
      <c r="K267" s="13">
        <v>778926.02</v>
      </c>
      <c r="L267" s="13">
        <v>917390.2300000001</v>
      </c>
      <c r="M267" s="13">
        <v>0</v>
      </c>
      <c r="N267" s="13">
        <v>0</v>
      </c>
      <c r="O267" s="13">
        <v>0</v>
      </c>
      <c r="P267" s="13">
        <v>0</v>
      </c>
    </row>
    <row r="268" spans="1:16" x14ac:dyDescent="0.2">
      <c r="A268" s="3" t="s">
        <v>156</v>
      </c>
      <c r="B268" s="3" t="s">
        <v>504</v>
      </c>
      <c r="C268" s="5" t="s">
        <v>201</v>
      </c>
      <c r="D268" s="5" t="s">
        <v>682</v>
      </c>
      <c r="E268" s="14"/>
      <c r="F268" s="14">
        <v>2310.6999999999998</v>
      </c>
      <c r="G268" s="5">
        <v>13188.967144155453</v>
      </c>
      <c r="H268" s="5">
        <v>13291.231427705892</v>
      </c>
      <c r="I268" s="5">
        <v>58.623369541697336</v>
      </c>
      <c r="J268" s="5">
        <v>383.25767949106341</v>
      </c>
      <c r="K268" s="5">
        <v>337.09526117626694</v>
      </c>
      <c r="L268" s="5">
        <v>397.01831912407505</v>
      </c>
      <c r="M268" s="5">
        <v>0</v>
      </c>
      <c r="N268" s="5">
        <v>0</v>
      </c>
      <c r="O268" s="5">
        <v>0</v>
      </c>
      <c r="P268" s="5">
        <v>0</v>
      </c>
    </row>
    <row r="269" spans="1:16" x14ac:dyDescent="0.2">
      <c r="A269" s="3" t="str">
        <f>A268</f>
        <v>0920</v>
      </c>
      <c r="B269" s="3" t="str">
        <f t="shared" ref="B269" si="85">B268</f>
        <v>ELBERELIZABETH C-</v>
      </c>
      <c r="C269" s="5" t="str">
        <f t="shared" ref="C269" si="86">C268</f>
        <v xml:space="preserve">$ </v>
      </c>
      <c r="D269" s="5" t="s">
        <v>683</v>
      </c>
      <c r="E269" s="14"/>
      <c r="F269" s="14">
        <v>2474</v>
      </c>
      <c r="G269" s="5">
        <v>12318.410016168149</v>
      </c>
      <c r="H269" s="5">
        <v>12413.924195634601</v>
      </c>
      <c r="I269" s="5">
        <v>54.753848019401786</v>
      </c>
      <c r="J269" s="5">
        <v>357.960194017785</v>
      </c>
      <c r="K269" s="5">
        <v>314.84479385610348</v>
      </c>
      <c r="L269" s="5">
        <v>370.81254244139052</v>
      </c>
      <c r="M269" s="5">
        <v>0</v>
      </c>
      <c r="N269" s="5">
        <v>0</v>
      </c>
      <c r="O269" s="5">
        <v>0</v>
      </c>
      <c r="P269" s="5">
        <v>0</v>
      </c>
    </row>
    <row r="270" spans="1:16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2"/>
      <c r="G270" s="14">
        <v>94.440358006680242</v>
      </c>
      <c r="H270" s="14">
        <v>90.960765530968416</v>
      </c>
      <c r="I270" s="14">
        <v>0.4197760102487792</v>
      </c>
      <c r="J270" s="14">
        <v>2.6228880380082922</v>
      </c>
      <c r="K270" s="14">
        <v>2.4137900109903256</v>
      </c>
      <c r="L270" s="14">
        <v>2.7170612771112821</v>
      </c>
      <c r="M270" s="14">
        <v>0</v>
      </c>
      <c r="N270" s="14">
        <v>0</v>
      </c>
      <c r="O270" s="14">
        <v>0</v>
      </c>
      <c r="P270" s="14">
        <v>0</v>
      </c>
    </row>
    <row r="271" spans="1:16" x14ac:dyDescent="0.2">
      <c r="A271" s="3" t="s">
        <v>156</v>
      </c>
      <c r="B271" s="3" t="s">
        <v>504</v>
      </c>
      <c r="C271" s="5"/>
      <c r="D271" s="5"/>
      <c r="E271" s="14"/>
      <c r="F271" s="2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F273" s="12"/>
      <c r="G273" s="13">
        <v>5222471.93</v>
      </c>
      <c r="H273" s="13">
        <v>4375743.0500000007</v>
      </c>
      <c r="I273" s="13">
        <v>27055.83</v>
      </c>
      <c r="J273" s="13">
        <v>58158.419999999984</v>
      </c>
      <c r="K273" s="13">
        <v>178656.63999999998</v>
      </c>
      <c r="L273" s="13">
        <v>272074.19</v>
      </c>
      <c r="M273" s="13">
        <v>0</v>
      </c>
      <c r="N273" s="13">
        <v>0</v>
      </c>
      <c r="O273" s="13">
        <v>26421.7</v>
      </c>
      <c r="P273" s="13">
        <v>38400.050000000003</v>
      </c>
    </row>
    <row r="274" spans="1:16" x14ac:dyDescent="0.2">
      <c r="A274" s="3" t="s">
        <v>134</v>
      </c>
      <c r="B274" s="3" t="s">
        <v>505</v>
      </c>
      <c r="C274" s="5" t="s">
        <v>201</v>
      </c>
      <c r="D274" s="5" t="s">
        <v>682</v>
      </c>
      <c r="E274" s="14"/>
      <c r="F274" s="14">
        <v>284.5</v>
      </c>
      <c r="G274" s="5">
        <v>18356.667592267135</v>
      </c>
      <c r="H274" s="5">
        <v>15380.467662565909</v>
      </c>
      <c r="I274" s="5">
        <v>95.09957820738137</v>
      </c>
      <c r="J274" s="5">
        <v>204.42326889279431</v>
      </c>
      <c r="K274" s="5">
        <v>627.96710017574685</v>
      </c>
      <c r="L274" s="5">
        <v>956.32404217926182</v>
      </c>
      <c r="M274" s="5">
        <v>0</v>
      </c>
      <c r="N274" s="5">
        <v>0</v>
      </c>
      <c r="O274" s="5">
        <v>92.870650263620391</v>
      </c>
      <c r="P274" s="5">
        <v>134.97381370826011</v>
      </c>
    </row>
    <row r="275" spans="1:16" x14ac:dyDescent="0.2">
      <c r="A275" s="3" t="str">
        <f>A274</f>
        <v>0930</v>
      </c>
      <c r="B275" s="3" t="str">
        <f t="shared" ref="B275" si="87">B274</f>
        <v>ELBERKIOWA C-2</v>
      </c>
      <c r="C275" s="5" t="str">
        <f t="shared" ref="C275" si="88">C274</f>
        <v xml:space="preserve">$ </v>
      </c>
      <c r="D275" s="5" t="s">
        <v>683</v>
      </c>
      <c r="E275" s="14"/>
      <c r="F275" s="14">
        <v>309</v>
      </c>
      <c r="G275" s="5">
        <v>16901.203656957929</v>
      </c>
      <c r="H275" s="5">
        <v>14160.980744336572</v>
      </c>
      <c r="I275" s="5">
        <v>87.559320388349519</v>
      </c>
      <c r="J275" s="5">
        <v>188.21495145631062</v>
      </c>
      <c r="K275" s="5">
        <v>578.17682847896435</v>
      </c>
      <c r="L275" s="5">
        <v>880.49899676375401</v>
      </c>
      <c r="M275" s="5">
        <v>0</v>
      </c>
      <c r="N275" s="5">
        <v>0</v>
      </c>
      <c r="O275" s="5">
        <v>85.507119741100325</v>
      </c>
      <c r="P275" s="5">
        <v>124.27200647249192</v>
      </c>
    </row>
    <row r="276" spans="1:16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2"/>
      <c r="G276" s="14">
        <v>94.344360051287239</v>
      </c>
      <c r="H276" s="14">
        <v>90.991716545556358</v>
      </c>
      <c r="I276" s="14">
        <v>0.48876566522903636</v>
      </c>
      <c r="J276" s="14">
        <v>1.209379620080163</v>
      </c>
      <c r="K276" s="14">
        <v>3.2274460438724097</v>
      </c>
      <c r="L276" s="14">
        <v>5.6576671191517613</v>
      </c>
      <c r="M276" s="14">
        <v>0</v>
      </c>
      <c r="N276" s="14">
        <v>0</v>
      </c>
      <c r="O276" s="14">
        <v>0.47731005764680035</v>
      </c>
      <c r="P276" s="14">
        <v>0.79851271544273861</v>
      </c>
    </row>
    <row r="277" spans="1:16" x14ac:dyDescent="0.2">
      <c r="A277" s="3" t="s">
        <v>134</v>
      </c>
      <c r="B277" s="3" t="s">
        <v>505</v>
      </c>
      <c r="C277" s="5"/>
      <c r="D277" s="5"/>
      <c r="E277" s="14"/>
      <c r="F277" s="2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F279" s="12"/>
      <c r="G279" s="13">
        <v>5281703.1100000003</v>
      </c>
      <c r="H279" s="13">
        <v>4895429.950000002</v>
      </c>
      <c r="I279" s="13">
        <v>299686.55</v>
      </c>
      <c r="J279" s="13">
        <v>327899.91000000003</v>
      </c>
      <c r="K279" s="13">
        <v>174389.97</v>
      </c>
      <c r="L279" s="13">
        <v>229962.98</v>
      </c>
      <c r="M279" s="13">
        <v>0</v>
      </c>
      <c r="N279" s="13">
        <v>0</v>
      </c>
      <c r="O279" s="13">
        <v>15424.22</v>
      </c>
      <c r="P279" s="13">
        <v>25593</v>
      </c>
    </row>
    <row r="280" spans="1:16" x14ac:dyDescent="0.2">
      <c r="A280" s="3" t="s">
        <v>88</v>
      </c>
      <c r="B280" s="3" t="s">
        <v>506</v>
      </c>
      <c r="C280" s="5" t="s">
        <v>201</v>
      </c>
      <c r="D280" s="5" t="s">
        <v>682</v>
      </c>
      <c r="E280" s="14"/>
      <c r="F280" s="14">
        <v>337.5</v>
      </c>
      <c r="G280" s="5">
        <v>15649.490696296298</v>
      </c>
      <c r="H280" s="5">
        <v>14504.977629629635</v>
      </c>
      <c r="I280" s="5">
        <v>887.96014814814816</v>
      </c>
      <c r="J280" s="5">
        <v>971.55528888888898</v>
      </c>
      <c r="K280" s="5">
        <v>516.71102222222225</v>
      </c>
      <c r="L280" s="5">
        <v>681.37179259259267</v>
      </c>
      <c r="M280" s="5">
        <v>0</v>
      </c>
      <c r="N280" s="5">
        <v>0</v>
      </c>
      <c r="O280" s="5">
        <v>45.70139259259259</v>
      </c>
      <c r="P280" s="5">
        <v>75.831111111111113</v>
      </c>
    </row>
    <row r="281" spans="1:16" x14ac:dyDescent="0.2">
      <c r="A281" s="3" t="str">
        <f>A280</f>
        <v>0940</v>
      </c>
      <c r="B281" s="3" t="str">
        <f t="shared" ref="B281" si="89">B280</f>
        <v>ELBERBIG SANDY 10</v>
      </c>
      <c r="C281" s="5" t="str">
        <f t="shared" ref="C281" si="90">C280</f>
        <v xml:space="preserve">$ </v>
      </c>
      <c r="D281" s="5" t="s">
        <v>683</v>
      </c>
      <c r="E281" s="14"/>
      <c r="F281" s="14">
        <v>361</v>
      </c>
      <c r="G281" s="5">
        <v>14630.756537396122</v>
      </c>
      <c r="H281" s="5">
        <v>13560.747783933524</v>
      </c>
      <c r="I281" s="5">
        <v>830.15664819944595</v>
      </c>
      <c r="J281" s="5">
        <v>908.31000000000006</v>
      </c>
      <c r="K281" s="5">
        <v>483.07470914127424</v>
      </c>
      <c r="L281" s="5">
        <v>637.01656509695295</v>
      </c>
      <c r="M281" s="5">
        <v>0</v>
      </c>
      <c r="N281" s="5">
        <v>0</v>
      </c>
      <c r="O281" s="5">
        <v>42.726371191135733</v>
      </c>
      <c r="P281" s="5">
        <v>70.89473684210526</v>
      </c>
    </row>
    <row r="282" spans="1:16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2"/>
      <c r="G282" s="14">
        <v>88.405101405028844</v>
      </c>
      <c r="H282" s="14">
        <v>86.292054445317319</v>
      </c>
      <c r="I282" s="14">
        <v>5.0161509063831575</v>
      </c>
      <c r="J282" s="14">
        <v>5.779912525627017</v>
      </c>
      <c r="K282" s="14">
        <v>2.9189378238016745</v>
      </c>
      <c r="L282" s="14">
        <v>4.0535720443854801</v>
      </c>
      <c r="M282" s="14">
        <v>0</v>
      </c>
      <c r="N282" s="14">
        <v>0</v>
      </c>
      <c r="O282" s="14">
        <v>0.25817046221544887</v>
      </c>
      <c r="P282" s="14">
        <v>0.45112943540720163</v>
      </c>
    </row>
    <row r="283" spans="1:16" x14ac:dyDescent="0.2">
      <c r="A283" s="3" t="s">
        <v>88</v>
      </c>
      <c r="B283" s="3" t="s">
        <v>506</v>
      </c>
      <c r="C283" s="5"/>
      <c r="D283" s="5"/>
      <c r="E283" s="14"/>
      <c r="F283" s="2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F285" s="12"/>
      <c r="G285" s="13">
        <v>4153625.08</v>
      </c>
      <c r="H285" s="13">
        <v>3822740.6900000009</v>
      </c>
      <c r="I285" s="13">
        <v>113416.75</v>
      </c>
      <c r="J285" s="13">
        <v>91217.67</v>
      </c>
      <c r="K285" s="13">
        <v>118398.15000000001</v>
      </c>
      <c r="L285" s="13">
        <v>151226.74</v>
      </c>
      <c r="M285" s="13">
        <v>0</v>
      </c>
      <c r="N285" s="13">
        <v>0</v>
      </c>
      <c r="O285" s="13">
        <v>27796.68</v>
      </c>
      <c r="P285" s="13">
        <v>60366.520000000004</v>
      </c>
    </row>
    <row r="286" spans="1:16" x14ac:dyDescent="0.2">
      <c r="A286" s="3" t="s">
        <v>74</v>
      </c>
      <c r="B286" s="3" t="s">
        <v>507</v>
      </c>
      <c r="C286" s="5" t="s">
        <v>201</v>
      </c>
      <c r="D286" s="5" t="s">
        <v>682</v>
      </c>
      <c r="E286" s="14"/>
      <c r="F286" s="14">
        <v>256.3</v>
      </c>
      <c r="G286" s="5">
        <v>16206.10643776824</v>
      </c>
      <c r="H286" s="5">
        <v>14915.102184939527</v>
      </c>
      <c r="I286" s="5">
        <v>442.51560671088566</v>
      </c>
      <c r="J286" s="5">
        <v>355.90195083886067</v>
      </c>
      <c r="K286" s="5">
        <v>461.95142411236833</v>
      </c>
      <c r="L286" s="5">
        <v>590.03800234100652</v>
      </c>
      <c r="M286" s="5">
        <v>0</v>
      </c>
      <c r="N286" s="5">
        <v>0</v>
      </c>
      <c r="O286" s="5">
        <v>108.45368708544675</v>
      </c>
      <c r="P286" s="5">
        <v>235.53070620366759</v>
      </c>
    </row>
    <row r="287" spans="1:16" x14ac:dyDescent="0.2">
      <c r="A287" s="3" t="str">
        <f>A286</f>
        <v>0950</v>
      </c>
      <c r="B287" s="3" t="str">
        <f t="shared" ref="B287" si="91">B286</f>
        <v>ELBERELBERT 200</v>
      </c>
      <c r="C287" s="5" t="str">
        <f t="shared" ref="C287" si="92">C286</f>
        <v xml:space="preserve">$ </v>
      </c>
      <c r="D287" s="5" t="s">
        <v>683</v>
      </c>
      <c r="E287" s="14"/>
      <c r="F287" s="14">
        <v>281</v>
      </c>
      <c r="G287" s="5">
        <v>14781.583914590748</v>
      </c>
      <c r="H287" s="5">
        <v>13604.059395017797</v>
      </c>
      <c r="I287" s="5">
        <v>403.61832740213521</v>
      </c>
      <c r="J287" s="5">
        <v>324.6180427046263</v>
      </c>
      <c r="K287" s="5">
        <v>421.34572953736659</v>
      </c>
      <c r="L287" s="5">
        <v>538.17345195729536</v>
      </c>
      <c r="M287" s="5">
        <v>0</v>
      </c>
      <c r="N287" s="5">
        <v>0</v>
      </c>
      <c r="O287" s="5">
        <v>98.920569395017793</v>
      </c>
      <c r="P287" s="5">
        <v>214.82747330960856</v>
      </c>
    </row>
    <row r="288" spans="1:16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2"/>
      <c r="G288" s="14">
        <v>88.357007327601295</v>
      </c>
      <c r="H288" s="14">
        <v>83.985412508460485</v>
      </c>
      <c r="I288" s="14">
        <v>2.412630995290197</v>
      </c>
      <c r="J288" s="14">
        <v>2.0040474267718689</v>
      </c>
      <c r="K288" s="14">
        <v>2.5185966488637526</v>
      </c>
      <c r="L288" s="14">
        <v>3.3224435480110213</v>
      </c>
      <c r="M288" s="14">
        <v>0</v>
      </c>
      <c r="N288" s="14">
        <v>0</v>
      </c>
      <c r="O288" s="14">
        <v>0.59129830235977587</v>
      </c>
      <c r="P288" s="14">
        <v>1.3262492789957536</v>
      </c>
    </row>
    <row r="289" spans="1:16" x14ac:dyDescent="0.2">
      <c r="A289" s="3" t="s">
        <v>74</v>
      </c>
      <c r="B289" s="3" t="s">
        <v>507</v>
      </c>
      <c r="C289" s="5"/>
      <c r="D289" s="5"/>
      <c r="E289" s="14"/>
      <c r="F289" s="2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F291" s="12"/>
      <c r="G291" s="13">
        <v>1939737.5300000003</v>
      </c>
      <c r="H291" s="13">
        <v>1898370.1199999999</v>
      </c>
      <c r="I291" s="13">
        <v>958.17</v>
      </c>
      <c r="J291" s="13">
        <v>1785.2499999999998</v>
      </c>
      <c r="K291" s="13">
        <v>69641.17</v>
      </c>
      <c r="L291" s="13">
        <v>92868.5</v>
      </c>
      <c r="M291" s="13">
        <v>0</v>
      </c>
      <c r="N291" s="13">
        <v>0</v>
      </c>
      <c r="O291" s="13">
        <v>0</v>
      </c>
      <c r="P291" s="13">
        <v>0</v>
      </c>
    </row>
    <row r="292" spans="1:16" x14ac:dyDescent="0.2">
      <c r="A292" s="3" t="s">
        <v>78</v>
      </c>
      <c r="B292" s="3" t="s">
        <v>508</v>
      </c>
      <c r="C292" s="5" t="s">
        <v>201</v>
      </c>
      <c r="D292" s="5" t="s">
        <v>682</v>
      </c>
      <c r="E292" s="14"/>
      <c r="F292" s="14">
        <v>72.5</v>
      </c>
      <c r="G292" s="5">
        <v>26755.000413793106</v>
      </c>
      <c r="H292" s="5">
        <v>26184.41544827586</v>
      </c>
      <c r="I292" s="5">
        <v>13.216137931034481</v>
      </c>
      <c r="J292" s="5">
        <v>24.624137931034479</v>
      </c>
      <c r="K292" s="5">
        <v>960.5678620689655</v>
      </c>
      <c r="L292" s="5">
        <v>1280.9448275862069</v>
      </c>
      <c r="M292" s="5">
        <v>0</v>
      </c>
      <c r="N292" s="5">
        <v>0</v>
      </c>
      <c r="O292" s="5">
        <v>0</v>
      </c>
      <c r="P292" s="5">
        <v>0</v>
      </c>
    </row>
    <row r="293" spans="1:16" x14ac:dyDescent="0.2">
      <c r="A293" s="3" t="str">
        <f>A292</f>
        <v>0960</v>
      </c>
      <c r="B293" s="3" t="str">
        <f t="shared" ref="B293" si="93">B292</f>
        <v>ELBERAGATE 300</v>
      </c>
      <c r="C293" s="5" t="str">
        <f t="shared" ref="C293" si="94">C292</f>
        <v xml:space="preserve">$ </v>
      </c>
      <c r="D293" s="5" t="s">
        <v>683</v>
      </c>
      <c r="E293" s="14"/>
      <c r="F293" s="14">
        <v>81</v>
      </c>
      <c r="G293" s="5">
        <v>23947.37691358025</v>
      </c>
      <c r="H293" s="5">
        <v>23436.668148148146</v>
      </c>
      <c r="I293" s="5">
        <v>11.829259259259258</v>
      </c>
      <c r="J293" s="5">
        <v>22.04012345679012</v>
      </c>
      <c r="K293" s="5">
        <v>859.76753086419751</v>
      </c>
      <c r="L293" s="5">
        <v>1146.5246913580247</v>
      </c>
      <c r="M293" s="5">
        <v>0</v>
      </c>
      <c r="N293" s="5">
        <v>0</v>
      </c>
      <c r="O293" s="5">
        <v>0</v>
      </c>
      <c r="P293" s="5">
        <v>0</v>
      </c>
    </row>
    <row r="294" spans="1:16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2"/>
      <c r="G294" s="14">
        <v>96.062825129996526</v>
      </c>
      <c r="H294" s="14">
        <v>94.766375168782176</v>
      </c>
      <c r="I294" s="14">
        <v>4.7452047367877018E-2</v>
      </c>
      <c r="J294" s="14">
        <v>8.9119434344061624E-2</v>
      </c>
      <c r="K294" s="14">
        <v>3.4488828679611929</v>
      </c>
      <c r="L294" s="14">
        <v>4.6359827410062948</v>
      </c>
      <c r="M294" s="14">
        <v>0</v>
      </c>
      <c r="N294" s="14">
        <v>0</v>
      </c>
      <c r="O294" s="14">
        <v>0</v>
      </c>
      <c r="P294" s="14">
        <v>0</v>
      </c>
    </row>
    <row r="295" spans="1:16" x14ac:dyDescent="0.2">
      <c r="A295" s="3" t="s">
        <v>78</v>
      </c>
      <c r="B295" s="3" t="s">
        <v>508</v>
      </c>
      <c r="C295" s="5"/>
      <c r="D295" s="5"/>
      <c r="E295" s="14"/>
      <c r="F295" s="2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7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F297" s="12"/>
      <c r="G297" s="13">
        <v>6675460.6500000004</v>
      </c>
      <c r="H297" s="13">
        <v>7312853.7200000035</v>
      </c>
      <c r="I297" s="13">
        <v>140492.73000000001</v>
      </c>
      <c r="J297" s="13">
        <v>116779.13</v>
      </c>
      <c r="K297" s="13">
        <v>266560.37</v>
      </c>
      <c r="L297" s="13">
        <v>275320.06999999995</v>
      </c>
      <c r="M297" s="13">
        <v>0</v>
      </c>
      <c r="N297" s="13">
        <v>0</v>
      </c>
      <c r="O297" s="13">
        <v>11329.33</v>
      </c>
      <c r="P297" s="13">
        <v>138126.25</v>
      </c>
    </row>
    <row r="298" spans="1:16" x14ac:dyDescent="0.2">
      <c r="A298" s="3" t="s">
        <v>34</v>
      </c>
      <c r="B298" s="3" t="s">
        <v>509</v>
      </c>
      <c r="C298" s="5" t="s">
        <v>201</v>
      </c>
      <c r="D298" s="5" t="s">
        <v>682</v>
      </c>
      <c r="E298" s="14"/>
      <c r="F298" s="14">
        <v>437.5</v>
      </c>
      <c r="G298" s="5">
        <v>15258.195771428573</v>
      </c>
      <c r="H298" s="5">
        <v>16715.094217142865</v>
      </c>
      <c r="I298" s="5">
        <v>321.12624</v>
      </c>
      <c r="J298" s="5">
        <v>266.92372571428575</v>
      </c>
      <c r="K298" s="5">
        <v>609.28084571428565</v>
      </c>
      <c r="L298" s="5">
        <v>629.30301714285702</v>
      </c>
      <c r="M298" s="5">
        <v>0</v>
      </c>
      <c r="N298" s="5">
        <v>0</v>
      </c>
      <c r="O298" s="5">
        <v>25.895611428571428</v>
      </c>
      <c r="P298" s="5">
        <v>315.71714285714285</v>
      </c>
    </row>
    <row r="299" spans="1:16" x14ac:dyDescent="0.2">
      <c r="A299" s="3" t="str">
        <f>A298</f>
        <v>0970</v>
      </c>
      <c r="B299" s="3" t="str">
        <f t="shared" ref="B299" si="95">B298</f>
        <v>EL PACALHAN RJ-1</v>
      </c>
      <c r="C299" s="5" t="str">
        <f t="shared" ref="C299" si="96">C298</f>
        <v xml:space="preserve">$ </v>
      </c>
      <c r="D299" s="5" t="s">
        <v>683</v>
      </c>
      <c r="E299" s="14"/>
      <c r="F299" s="14">
        <v>424</v>
      </c>
      <c r="G299" s="5">
        <v>15744.010966981134</v>
      </c>
      <c r="H299" s="5">
        <v>17247.296509433971</v>
      </c>
      <c r="I299" s="5">
        <v>331.35077830188681</v>
      </c>
      <c r="J299" s="5">
        <v>275.42247641509437</v>
      </c>
      <c r="K299" s="5">
        <v>628.6801179245283</v>
      </c>
      <c r="L299" s="5">
        <v>649.33978773584897</v>
      </c>
      <c r="M299" s="5">
        <v>0</v>
      </c>
      <c r="N299" s="5">
        <v>0</v>
      </c>
      <c r="O299" s="5">
        <v>26.720117924528303</v>
      </c>
      <c r="P299" s="5">
        <v>325.76945754716979</v>
      </c>
    </row>
    <row r="300" spans="1:16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2"/>
      <c r="G300" s="14">
        <v>42.408877836035138</v>
      </c>
      <c r="H300" s="14">
        <v>80.045977455219585</v>
      </c>
      <c r="I300" s="14">
        <v>0.89254350161154339</v>
      </c>
      <c r="J300" s="14">
        <v>1.278256063245875</v>
      </c>
      <c r="K300" s="14">
        <v>1.6934451058831912</v>
      </c>
      <c r="L300" s="14">
        <v>3.0136339327992827</v>
      </c>
      <c r="M300" s="14">
        <v>0</v>
      </c>
      <c r="N300" s="14">
        <v>0</v>
      </c>
      <c r="O300" s="14">
        <v>7.1974684164174935E-2</v>
      </c>
      <c r="P300" s="14">
        <v>1.5119201226787315</v>
      </c>
    </row>
    <row r="301" spans="1:16" x14ac:dyDescent="0.2">
      <c r="A301" s="3" t="s">
        <v>34</v>
      </c>
      <c r="B301" s="3" t="s">
        <v>509</v>
      </c>
      <c r="C301" s="5"/>
      <c r="D301" s="5"/>
      <c r="E301" s="14"/>
      <c r="F301" s="2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7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F303" s="12"/>
      <c r="G303" s="13">
        <v>193442579.69</v>
      </c>
      <c r="H303" s="13">
        <v>169193759.55999976</v>
      </c>
      <c r="I303" s="13">
        <v>429127.50999999995</v>
      </c>
      <c r="J303" s="13">
        <v>473863.4</v>
      </c>
      <c r="K303" s="13">
        <v>4908892.5999999987</v>
      </c>
      <c r="L303" s="13">
        <v>4421570.8000000007</v>
      </c>
      <c r="M303" s="13">
        <v>54589.350000000006</v>
      </c>
      <c r="N303" s="13">
        <v>2052807.88</v>
      </c>
      <c r="O303" s="13">
        <v>72734.66</v>
      </c>
      <c r="P303" s="13">
        <v>1282351.1900000002</v>
      </c>
    </row>
    <row r="304" spans="1:16" x14ac:dyDescent="0.2">
      <c r="A304" s="3" t="s">
        <v>93</v>
      </c>
      <c r="B304" s="3" t="s">
        <v>510</v>
      </c>
      <c r="C304" s="5" t="s">
        <v>201</v>
      </c>
      <c r="D304" s="5" t="s">
        <v>682</v>
      </c>
      <c r="E304" s="14"/>
      <c r="F304" s="14">
        <v>12991.6</v>
      </c>
      <c r="G304" s="5">
        <v>14889.819551864281</v>
      </c>
      <c r="H304" s="5">
        <v>13023.319649619736</v>
      </c>
      <c r="I304" s="5">
        <v>33.031151667231128</v>
      </c>
      <c r="J304" s="5">
        <v>36.474598971643218</v>
      </c>
      <c r="K304" s="5">
        <v>377.85127313033024</v>
      </c>
      <c r="L304" s="5">
        <v>340.34074324948432</v>
      </c>
      <c r="M304" s="5">
        <v>4.2018958403891746</v>
      </c>
      <c r="N304" s="5">
        <v>158.01039748760738</v>
      </c>
      <c r="O304" s="5">
        <v>5.5985913975183967</v>
      </c>
      <c r="P304" s="5">
        <v>98.706178607715771</v>
      </c>
    </row>
    <row r="305" spans="1:16" x14ac:dyDescent="0.2">
      <c r="A305" s="3" t="str">
        <f>A304</f>
        <v>0980</v>
      </c>
      <c r="B305" s="3" t="str">
        <f t="shared" ref="B305" si="97">B304</f>
        <v>EL PAHARRISON 2</v>
      </c>
      <c r="C305" s="5" t="str">
        <f t="shared" ref="C305" si="98">C304</f>
        <v xml:space="preserve">$ </v>
      </c>
      <c r="D305" s="5" t="s">
        <v>683</v>
      </c>
      <c r="E305" s="14"/>
      <c r="F305" s="14">
        <v>12606</v>
      </c>
      <c r="G305" s="5">
        <v>15345.278414247183</v>
      </c>
      <c r="H305" s="5">
        <v>13421.684877042659</v>
      </c>
      <c r="I305" s="5">
        <v>34.041528637156908</v>
      </c>
      <c r="J305" s="5">
        <v>37.590306203395208</v>
      </c>
      <c r="K305" s="5">
        <v>389.40921783277793</v>
      </c>
      <c r="L305" s="5">
        <v>350.7512930350627</v>
      </c>
      <c r="M305" s="5">
        <v>4.3304259876249409</v>
      </c>
      <c r="N305" s="5">
        <v>162.84371569094083</v>
      </c>
      <c r="O305" s="5">
        <v>5.7698445184832625</v>
      </c>
      <c r="P305" s="5">
        <v>101.72546327145805</v>
      </c>
    </row>
    <row r="306" spans="1:16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2"/>
      <c r="G306" s="14">
        <v>78.873443440854501</v>
      </c>
      <c r="H306" s="14">
        <v>65.470833647266431</v>
      </c>
      <c r="I306" s="14">
        <v>0.17497060080123317</v>
      </c>
      <c r="J306" s="14">
        <v>0.18336510704418865</v>
      </c>
      <c r="K306" s="14">
        <v>2.0015307046866502</v>
      </c>
      <c r="L306" s="14">
        <v>1.7109610133330806</v>
      </c>
      <c r="M306" s="14">
        <v>2.2258026214280226E-2</v>
      </c>
      <c r="N306" s="14">
        <v>0.79434988365287107</v>
      </c>
      <c r="O306" s="14">
        <v>2.965651668259027E-2</v>
      </c>
      <c r="P306" s="14">
        <v>0.49621570946942245</v>
      </c>
    </row>
    <row r="307" spans="1:16" x14ac:dyDescent="0.2">
      <c r="A307" s="3" t="s">
        <v>93</v>
      </c>
      <c r="B307" s="3" t="s">
        <v>510</v>
      </c>
      <c r="C307" s="5"/>
      <c r="D307" s="5"/>
      <c r="E307" s="14"/>
      <c r="F307" s="2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7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F309" s="12"/>
      <c r="G309" s="13">
        <v>107550932.35000001</v>
      </c>
      <c r="H309" s="13">
        <v>107575078.76000012</v>
      </c>
      <c r="I309" s="13">
        <v>1669869.7300000002</v>
      </c>
      <c r="J309" s="13">
        <v>1563737.23</v>
      </c>
      <c r="K309" s="13">
        <v>3801731.3499999996</v>
      </c>
      <c r="L309" s="13">
        <v>3802614.56</v>
      </c>
      <c r="M309" s="13">
        <v>41333.21</v>
      </c>
      <c r="N309" s="13">
        <v>1404668.0200000003</v>
      </c>
      <c r="O309" s="13">
        <v>525010.21</v>
      </c>
      <c r="P309" s="13">
        <v>6655604.1099999994</v>
      </c>
    </row>
    <row r="310" spans="1:16" x14ac:dyDescent="0.2">
      <c r="A310" s="3" t="s">
        <v>167</v>
      </c>
      <c r="B310" s="3" t="s">
        <v>511</v>
      </c>
      <c r="C310" s="5" t="s">
        <v>201</v>
      </c>
      <c r="D310" s="5" t="s">
        <v>682</v>
      </c>
      <c r="E310" s="14"/>
      <c r="F310" s="14">
        <v>9311</v>
      </c>
      <c r="G310" s="5">
        <v>11550.953963054453</v>
      </c>
      <c r="H310" s="5">
        <v>11553.547283857815</v>
      </c>
      <c r="I310" s="5">
        <v>179.34375792073894</v>
      </c>
      <c r="J310" s="5">
        <v>167.94514337879926</v>
      </c>
      <c r="K310" s="5">
        <v>408.30537536247448</v>
      </c>
      <c r="L310" s="5">
        <v>408.40023198367521</v>
      </c>
      <c r="M310" s="5">
        <v>4.4391805391472454</v>
      </c>
      <c r="N310" s="5">
        <v>150.86113414241223</v>
      </c>
      <c r="O310" s="5">
        <v>56.386017613575333</v>
      </c>
      <c r="P310" s="5">
        <v>714.81088067876703</v>
      </c>
    </row>
    <row r="311" spans="1:16" x14ac:dyDescent="0.2">
      <c r="A311" s="3" t="str">
        <f>A310</f>
        <v>0990</v>
      </c>
      <c r="B311" s="3" t="str">
        <f t="shared" ref="B311" si="99">B310</f>
        <v>EL PAWIDEFIELD 3</v>
      </c>
      <c r="C311" s="5" t="str">
        <f t="shared" ref="C311" si="100">C310</f>
        <v xml:space="preserve">$ </v>
      </c>
      <c r="D311" s="5" t="s">
        <v>683</v>
      </c>
      <c r="E311" s="14"/>
      <c r="F311" s="14">
        <v>9612</v>
      </c>
      <c r="G311" s="5">
        <v>11189.235575322515</v>
      </c>
      <c r="H311" s="5">
        <v>11191.747686225564</v>
      </c>
      <c r="I311" s="5">
        <v>173.7276040366209</v>
      </c>
      <c r="J311" s="5">
        <v>162.68593736995422</v>
      </c>
      <c r="K311" s="5">
        <v>395.51928318768205</v>
      </c>
      <c r="L311" s="5">
        <v>395.61116937161881</v>
      </c>
      <c r="M311" s="5">
        <v>4.3001674989596337</v>
      </c>
      <c r="N311" s="5">
        <v>146.1369142738244</v>
      </c>
      <c r="O311" s="5">
        <v>54.620288181439861</v>
      </c>
      <c r="P311" s="5">
        <v>692.42656158967952</v>
      </c>
    </row>
    <row r="312" spans="1:16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2"/>
      <c r="G312" s="14">
        <v>79.784670264182736</v>
      </c>
      <c r="H312" s="14">
        <v>64.590932001725562</v>
      </c>
      <c r="I312" s="14">
        <v>1.2387619789163999</v>
      </c>
      <c r="J312" s="14">
        <v>0.93890932970483632</v>
      </c>
      <c r="K312" s="14">
        <v>2.8202440979839283</v>
      </c>
      <c r="L312" s="14">
        <v>2.2831906916070874</v>
      </c>
      <c r="M312" s="14">
        <v>3.0662277478715135E-2</v>
      </c>
      <c r="N312" s="14">
        <v>0.84339995480955565</v>
      </c>
      <c r="O312" s="14">
        <v>0.38946911546861473</v>
      </c>
      <c r="P312" s="14">
        <v>3.9962013270611023</v>
      </c>
    </row>
    <row r="313" spans="1:16" x14ac:dyDescent="0.2">
      <c r="A313" s="3" t="s">
        <v>167</v>
      </c>
      <c r="B313" s="3" t="s">
        <v>511</v>
      </c>
      <c r="C313" s="5"/>
      <c r="D313" s="5"/>
      <c r="E313" s="14"/>
      <c r="F313" s="2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7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F315" s="12"/>
      <c r="G315" s="13">
        <v>123956079.38999999</v>
      </c>
      <c r="H315" s="13">
        <v>100483191.08999988</v>
      </c>
      <c r="I315" s="13">
        <v>1078656.1600000001</v>
      </c>
      <c r="J315" s="13">
        <v>1062659</v>
      </c>
      <c r="K315" s="13">
        <v>4246587.0900000008</v>
      </c>
      <c r="L315" s="13">
        <v>4115924.3900000006</v>
      </c>
      <c r="M315" s="13">
        <v>267.91000000000003</v>
      </c>
      <c r="N315" s="13">
        <v>1494685.49</v>
      </c>
      <c r="O315" s="13">
        <v>274445.69</v>
      </c>
      <c r="P315" s="13">
        <v>4393588.4700000007</v>
      </c>
    </row>
    <row r="316" spans="1:16" x14ac:dyDescent="0.2">
      <c r="A316" s="3" t="s">
        <v>13</v>
      </c>
      <c r="B316" s="3" t="s">
        <v>512</v>
      </c>
      <c r="C316" s="5" t="s">
        <v>201</v>
      </c>
      <c r="D316" s="5" t="s">
        <v>682</v>
      </c>
      <c r="E316" s="14"/>
      <c r="F316" s="14">
        <v>8139</v>
      </c>
      <c r="G316" s="5">
        <v>15229.890575009213</v>
      </c>
      <c r="H316" s="5">
        <v>12345.889063767034</v>
      </c>
      <c r="I316" s="5">
        <v>132.52932301265514</v>
      </c>
      <c r="J316" s="5">
        <v>130.56382848015727</v>
      </c>
      <c r="K316" s="5">
        <v>521.75784371544421</v>
      </c>
      <c r="L316" s="5">
        <v>505.70394274480901</v>
      </c>
      <c r="M316" s="5">
        <v>3.2916820248187741E-2</v>
      </c>
      <c r="N316" s="5">
        <v>183.64485686202235</v>
      </c>
      <c r="O316" s="5">
        <v>33.719829217348568</v>
      </c>
      <c r="P316" s="5">
        <v>539.81920014743832</v>
      </c>
    </row>
    <row r="317" spans="1:16" x14ac:dyDescent="0.2">
      <c r="A317" s="3" t="str">
        <f>A316</f>
        <v>1000</v>
      </c>
      <c r="B317" s="3" t="str">
        <f t="shared" ref="B317" si="101">B316</f>
        <v>EL PAFOUNTAIN 8</v>
      </c>
      <c r="C317" s="5" t="str">
        <f t="shared" ref="C317" si="102">C316</f>
        <v xml:space="preserve">$ </v>
      </c>
      <c r="D317" s="5" t="s">
        <v>683</v>
      </c>
      <c r="E317" s="14"/>
      <c r="F317" s="14">
        <v>8201</v>
      </c>
      <c r="G317" s="5">
        <v>15114.751785148152</v>
      </c>
      <c r="H317" s="5">
        <v>12252.553480063392</v>
      </c>
      <c r="I317" s="5">
        <v>131.52739422021708</v>
      </c>
      <c r="J317" s="5">
        <v>129.57675893183759</v>
      </c>
      <c r="K317" s="5">
        <v>517.81332642360701</v>
      </c>
      <c r="L317" s="5">
        <v>501.88079380563352</v>
      </c>
      <c r="M317" s="5">
        <v>3.2667967321058408E-2</v>
      </c>
      <c r="N317" s="5">
        <v>182.25649189123277</v>
      </c>
      <c r="O317" s="5">
        <v>33.464905499329348</v>
      </c>
      <c r="P317" s="5">
        <v>535.73813803194741</v>
      </c>
    </row>
    <row r="318" spans="1:16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2"/>
      <c r="G318" s="14">
        <v>74.268876571411269</v>
      </c>
      <c r="H318" s="14">
        <v>68.087297994243343</v>
      </c>
      <c r="I318" s="14">
        <v>0.64628198636375456</v>
      </c>
      <c r="J318" s="14">
        <v>0.7200565508957576</v>
      </c>
      <c r="K318" s="14">
        <v>2.5443629226498614</v>
      </c>
      <c r="L318" s="14">
        <v>2.7889457671850759</v>
      </c>
      <c r="M318" s="14">
        <v>1.60519555153436E-4</v>
      </c>
      <c r="N318" s="14">
        <v>1.0127972177371436</v>
      </c>
      <c r="O318" s="14">
        <v>0.1644354450098085</v>
      </c>
      <c r="P318" s="14">
        <v>2.977090637507958</v>
      </c>
    </row>
    <row r="319" spans="1:16" x14ac:dyDescent="0.2">
      <c r="A319" s="3" t="s">
        <v>13</v>
      </c>
      <c r="B319" s="3" t="s">
        <v>512</v>
      </c>
      <c r="C319" s="5"/>
      <c r="D319" s="5"/>
      <c r="E319" s="14"/>
      <c r="F319" s="2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7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F321" s="12"/>
      <c r="G321" s="13">
        <v>266760949.3599999</v>
      </c>
      <c r="H321" s="13">
        <v>298373844.63999993</v>
      </c>
      <c r="I321" s="13">
        <v>3016858.8</v>
      </c>
      <c r="J321" s="13">
        <v>2717398.0100000002</v>
      </c>
      <c r="K321" s="13">
        <v>14313809.430000002</v>
      </c>
      <c r="L321" s="13">
        <v>11718875.930000002</v>
      </c>
      <c r="M321" s="13">
        <v>286262.19</v>
      </c>
      <c r="N321" s="13">
        <v>3683322.94</v>
      </c>
      <c r="O321" s="13">
        <v>1740082.86</v>
      </c>
      <c r="P321" s="13">
        <v>24377025.580000009</v>
      </c>
    </row>
    <row r="322" spans="1:16" x14ac:dyDescent="0.2">
      <c r="A322" s="3" t="s">
        <v>0</v>
      </c>
      <c r="B322" s="3" t="s">
        <v>513</v>
      </c>
      <c r="C322" s="5" t="s">
        <v>201</v>
      </c>
      <c r="D322" s="5" t="s">
        <v>682</v>
      </c>
      <c r="E322" s="14"/>
      <c r="F322" s="14">
        <v>24008.22</v>
      </c>
      <c r="G322" s="5">
        <v>11111.233959035691</v>
      </c>
      <c r="H322" s="5">
        <v>12427.986941139323</v>
      </c>
      <c r="I322" s="5">
        <v>125.65941165150934</v>
      </c>
      <c r="J322" s="5">
        <v>113.1861508266752</v>
      </c>
      <c r="K322" s="5">
        <v>596.20452619977664</v>
      </c>
      <c r="L322" s="5">
        <v>488.11931621752888</v>
      </c>
      <c r="M322" s="5">
        <v>11.923507448698819</v>
      </c>
      <c r="N322" s="5">
        <v>153.41924307591316</v>
      </c>
      <c r="O322" s="5">
        <v>72.478628569714871</v>
      </c>
      <c r="P322" s="5">
        <v>1015.3616378057186</v>
      </c>
    </row>
    <row r="323" spans="1:16" x14ac:dyDescent="0.2">
      <c r="A323" s="3" t="str">
        <f>A322</f>
        <v>1010</v>
      </c>
      <c r="B323" s="3" t="str">
        <f t="shared" ref="B323" si="103">B322</f>
        <v>EL PACOLORADO SPR</v>
      </c>
      <c r="C323" s="5" t="str">
        <f t="shared" ref="C323" si="104">C322</f>
        <v xml:space="preserve">$ </v>
      </c>
      <c r="D323" s="5" t="s">
        <v>683</v>
      </c>
      <c r="E323" s="14"/>
      <c r="F323" s="14">
        <v>22729</v>
      </c>
      <c r="G323" s="5">
        <v>11736.589791015878</v>
      </c>
      <c r="H323" s="5">
        <v>13127.451477847681</v>
      </c>
      <c r="I323" s="5">
        <v>132.73169959083108</v>
      </c>
      <c r="J323" s="5">
        <v>119.55642615161248</v>
      </c>
      <c r="K323" s="5">
        <v>629.7597531787585</v>
      </c>
      <c r="L323" s="5">
        <v>515.59135597694581</v>
      </c>
      <c r="M323" s="5">
        <v>12.594579171982929</v>
      </c>
      <c r="N323" s="5">
        <v>162.05389326411193</v>
      </c>
      <c r="O323" s="5">
        <v>76.557827445114171</v>
      </c>
      <c r="P323" s="5">
        <v>1072.5076149412648</v>
      </c>
    </row>
    <row r="324" spans="1:16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2"/>
      <c r="G324" s="14">
        <v>63.03349514864933</v>
      </c>
      <c r="H324" s="14">
        <v>61.587631808575161</v>
      </c>
      <c r="I324" s="14">
        <v>0.71285979072345618</v>
      </c>
      <c r="J324" s="14">
        <v>0.56090073283453901</v>
      </c>
      <c r="K324" s="14">
        <v>3.3822395647834882</v>
      </c>
      <c r="L324" s="14">
        <v>2.4189044346632316</v>
      </c>
      <c r="M324" s="14">
        <v>6.7641483537591571E-2</v>
      </c>
      <c r="N324" s="14">
        <v>0.76027822523954391</v>
      </c>
      <c r="O324" s="14">
        <v>0.41116776941004779</v>
      </c>
      <c r="P324" s="14">
        <v>5.0316852598814954</v>
      </c>
    </row>
    <row r="325" spans="1:16" x14ac:dyDescent="0.2">
      <c r="A325" s="3" t="s">
        <v>0</v>
      </c>
      <c r="B325" s="3" t="s">
        <v>513</v>
      </c>
      <c r="C325" s="5"/>
      <c r="D325" s="5"/>
      <c r="E325" s="14"/>
      <c r="F325" s="2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F327" s="12"/>
      <c r="G327" s="13">
        <v>51150573.169999994</v>
      </c>
      <c r="H327" s="13">
        <v>46998064.589999996</v>
      </c>
      <c r="I327" s="13">
        <v>1436154.83</v>
      </c>
      <c r="J327" s="13">
        <v>1423731.6500000001</v>
      </c>
      <c r="K327" s="13">
        <v>961096.09</v>
      </c>
      <c r="L327" s="13">
        <v>963526.99</v>
      </c>
      <c r="M327" s="13">
        <v>19918.07</v>
      </c>
      <c r="N327" s="13">
        <v>796048.66</v>
      </c>
      <c r="O327" s="13">
        <v>100419.66</v>
      </c>
      <c r="P327" s="13">
        <v>3534340.0100000007</v>
      </c>
    </row>
    <row r="328" spans="1:16" x14ac:dyDescent="0.2">
      <c r="A328" s="3" t="s">
        <v>132</v>
      </c>
      <c r="B328" s="3" t="s">
        <v>514</v>
      </c>
      <c r="C328" s="5" t="s">
        <v>201</v>
      </c>
      <c r="D328" s="5" t="s">
        <v>682</v>
      </c>
      <c r="E328" s="14"/>
      <c r="F328" s="14">
        <v>3649.9</v>
      </c>
      <c r="G328" s="5">
        <v>14014.239614783964</v>
      </c>
      <c r="H328" s="5">
        <v>12876.534861229073</v>
      </c>
      <c r="I328" s="5">
        <v>393.47785692758708</v>
      </c>
      <c r="J328" s="5">
        <v>390.0741527165128</v>
      </c>
      <c r="K328" s="5">
        <v>263.32121154004216</v>
      </c>
      <c r="L328" s="5">
        <v>263.98722978711743</v>
      </c>
      <c r="M328" s="5">
        <v>5.4571549905476857</v>
      </c>
      <c r="N328" s="5">
        <v>218.10149867119648</v>
      </c>
      <c r="O328" s="5">
        <v>27.512989396969779</v>
      </c>
      <c r="P328" s="5">
        <v>968.33886133866702</v>
      </c>
    </row>
    <row r="329" spans="1:16" x14ac:dyDescent="0.2">
      <c r="A329" s="3" t="str">
        <f>A328</f>
        <v>1020</v>
      </c>
      <c r="B329" s="3" t="str">
        <f t="shared" ref="B329" si="105">B328</f>
        <v>EL PACHEYENNE MOU</v>
      </c>
      <c r="C329" s="5" t="str">
        <f t="shared" ref="C329" si="106">C328</f>
        <v xml:space="preserve">$ </v>
      </c>
      <c r="D329" s="5" t="s">
        <v>683</v>
      </c>
      <c r="E329" s="14"/>
      <c r="F329" s="14">
        <v>3723</v>
      </c>
      <c r="G329" s="5">
        <v>13739.074179425194</v>
      </c>
      <c r="H329" s="5">
        <v>12623.707921031426</v>
      </c>
      <c r="I329" s="5">
        <v>385.75203599247919</v>
      </c>
      <c r="J329" s="5">
        <v>382.41516250335752</v>
      </c>
      <c r="K329" s="5">
        <v>258.15097770615097</v>
      </c>
      <c r="L329" s="5">
        <v>258.80391888262153</v>
      </c>
      <c r="M329" s="5">
        <v>5.3500053720118181</v>
      </c>
      <c r="N329" s="5">
        <v>213.81914047810906</v>
      </c>
      <c r="O329" s="5">
        <v>26.972780016116037</v>
      </c>
      <c r="P329" s="5">
        <v>949.32581520279359</v>
      </c>
    </row>
    <row r="330" spans="1:16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2"/>
      <c r="G330" s="14">
        <v>88.63072506566813</v>
      </c>
      <c r="H330" s="14">
        <v>80.838715512705761</v>
      </c>
      <c r="I330" s="14">
        <v>2.4884851918749549</v>
      </c>
      <c r="J330" s="14">
        <v>2.4488803703902735</v>
      </c>
      <c r="K330" s="14">
        <v>1.6653311592691704</v>
      </c>
      <c r="L330" s="14">
        <v>1.6573083362670378</v>
      </c>
      <c r="M330" s="14">
        <v>3.4512868118633681E-2</v>
      </c>
      <c r="N330" s="14">
        <v>1.3692383233522136</v>
      </c>
      <c r="O330" s="14">
        <v>0.17400132051438891</v>
      </c>
      <c r="P330" s="14">
        <v>6.0792185611480667</v>
      </c>
    </row>
    <row r="331" spans="1:16" x14ac:dyDescent="0.2">
      <c r="A331" s="3" t="s">
        <v>132</v>
      </c>
      <c r="B331" s="3" t="s">
        <v>514</v>
      </c>
      <c r="C331" s="5"/>
      <c r="D331" s="5"/>
      <c r="E331" s="14"/>
      <c r="F331" s="2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F333" s="12"/>
      <c r="G333" s="13">
        <v>21085096.199999999</v>
      </c>
      <c r="H333" s="13">
        <v>18726864.670000017</v>
      </c>
      <c r="I333" s="13">
        <v>112203.13999999998</v>
      </c>
      <c r="J333" s="13">
        <v>617764.17000000004</v>
      </c>
      <c r="K333" s="13">
        <v>484762.95000000007</v>
      </c>
      <c r="L333" s="13">
        <v>634483.36</v>
      </c>
      <c r="M333" s="13">
        <v>0</v>
      </c>
      <c r="N333" s="13">
        <v>383381.61</v>
      </c>
      <c r="O333" s="13">
        <v>0</v>
      </c>
      <c r="P333" s="13">
        <v>1120774.9100000001</v>
      </c>
    </row>
    <row r="334" spans="1:16" x14ac:dyDescent="0.2">
      <c r="A334" s="3" t="s">
        <v>136</v>
      </c>
      <c r="B334" s="3" t="s">
        <v>515</v>
      </c>
      <c r="C334" s="5" t="s">
        <v>201</v>
      </c>
      <c r="D334" s="5" t="s">
        <v>682</v>
      </c>
      <c r="E334" s="14"/>
      <c r="F334" s="14">
        <v>1357.2</v>
      </c>
      <c r="G334" s="5">
        <v>15535.732537577363</v>
      </c>
      <c r="H334" s="5">
        <v>13798.161413203667</v>
      </c>
      <c r="I334" s="5">
        <v>82.672516946654866</v>
      </c>
      <c r="J334" s="5">
        <v>455.17548629531387</v>
      </c>
      <c r="K334" s="5">
        <v>357.17871352785147</v>
      </c>
      <c r="L334" s="5">
        <v>467.49437076333624</v>
      </c>
      <c r="M334" s="5">
        <v>0</v>
      </c>
      <c r="N334" s="5">
        <v>282.4798187444739</v>
      </c>
      <c r="O334" s="5">
        <v>0</v>
      </c>
      <c r="P334" s="5">
        <v>825.79937371058065</v>
      </c>
    </row>
    <row r="335" spans="1:16" x14ac:dyDescent="0.2">
      <c r="A335" s="3" t="str">
        <f>A334</f>
        <v>1030</v>
      </c>
      <c r="B335" s="3" t="str">
        <f t="shared" ref="B335" si="107">B334</f>
        <v>EL PAMANITOU SPRI</v>
      </c>
      <c r="C335" s="5" t="str">
        <f t="shared" ref="C335" si="108">C334</f>
        <v xml:space="preserve">$ </v>
      </c>
      <c r="D335" s="5" t="s">
        <v>683</v>
      </c>
      <c r="E335" s="14"/>
      <c r="F335" s="14">
        <v>1317</v>
      </c>
      <c r="G335" s="5">
        <v>16009.943963553531</v>
      </c>
      <c r="H335" s="5">
        <v>14219.335360668198</v>
      </c>
      <c r="I335" s="5">
        <v>85.196006074411528</v>
      </c>
      <c r="J335" s="5">
        <v>469.06922551252853</v>
      </c>
      <c r="K335" s="5">
        <v>368.0812072892939</v>
      </c>
      <c r="L335" s="5">
        <v>481.7641305998481</v>
      </c>
      <c r="M335" s="5">
        <v>0</v>
      </c>
      <c r="N335" s="5">
        <v>291.10220956719814</v>
      </c>
      <c r="O335" s="5">
        <v>0</v>
      </c>
      <c r="P335" s="5">
        <v>851.00600607441163</v>
      </c>
    </row>
    <row r="336" spans="1:16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2"/>
      <c r="G336" s="14">
        <v>93.671652236348308</v>
      </c>
      <c r="H336" s="14">
        <v>83.957325223757167</v>
      </c>
      <c r="I336" s="14">
        <v>0.49846836885222751</v>
      </c>
      <c r="J336" s="14">
        <v>2.7695948171912734</v>
      </c>
      <c r="K336" s="14">
        <v>2.1535849795869706</v>
      </c>
      <c r="L336" s="14">
        <v>2.8445512232444701</v>
      </c>
      <c r="M336" s="14">
        <v>0</v>
      </c>
      <c r="N336" s="14">
        <v>1.718797838441239</v>
      </c>
      <c r="O336" s="14">
        <v>0</v>
      </c>
      <c r="P336" s="14">
        <v>5.0247206502345643</v>
      </c>
    </row>
    <row r="337" spans="1:16" x14ac:dyDescent="0.2">
      <c r="A337" s="3" t="s">
        <v>136</v>
      </c>
      <c r="B337" s="3" t="s">
        <v>515</v>
      </c>
      <c r="C337" s="5"/>
      <c r="D337" s="5"/>
      <c r="E337" s="14"/>
      <c r="F337" s="2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F339" s="12"/>
      <c r="G339" s="13">
        <v>295232270.11000001</v>
      </c>
      <c r="H339" s="13">
        <v>278627653.11999941</v>
      </c>
      <c r="I339" s="13">
        <v>9568096.0299999956</v>
      </c>
      <c r="J339" s="13">
        <v>9653766.1000000015</v>
      </c>
      <c r="K339" s="13">
        <v>6626109.3600000003</v>
      </c>
      <c r="L339" s="13">
        <v>5945491.7999999998</v>
      </c>
      <c r="M339" s="13">
        <v>0</v>
      </c>
      <c r="N339" s="13">
        <v>0</v>
      </c>
      <c r="O339" s="13">
        <v>3472862.97</v>
      </c>
      <c r="P339" s="13">
        <v>9393269.1899999995</v>
      </c>
    </row>
    <row r="340" spans="1:16" x14ac:dyDescent="0.2">
      <c r="A340" s="3" t="s">
        <v>151</v>
      </c>
      <c r="B340" s="3" t="s">
        <v>516</v>
      </c>
      <c r="C340" s="5" t="s">
        <v>201</v>
      </c>
      <c r="D340" s="5" t="s">
        <v>682</v>
      </c>
      <c r="E340" s="14"/>
      <c r="F340" s="14">
        <v>25644.400000000001</v>
      </c>
      <c r="G340" s="5">
        <v>11512.543483567562</v>
      </c>
      <c r="H340" s="5">
        <v>10865.0486312801</v>
      </c>
      <c r="I340" s="5">
        <v>373.10664433560527</v>
      </c>
      <c r="J340" s="5">
        <v>376.44733743039421</v>
      </c>
      <c r="K340" s="5">
        <v>258.3842616711641</v>
      </c>
      <c r="L340" s="5">
        <v>231.84366957308416</v>
      </c>
      <c r="M340" s="5">
        <v>0</v>
      </c>
      <c r="N340" s="5">
        <v>0</v>
      </c>
      <c r="O340" s="5">
        <v>135.42383405343855</v>
      </c>
      <c r="P340" s="5">
        <v>366.28929473881232</v>
      </c>
    </row>
    <row r="341" spans="1:16" x14ac:dyDescent="0.2">
      <c r="A341" s="3" t="str">
        <f>A340</f>
        <v>1040</v>
      </c>
      <c r="B341" s="3" t="str">
        <f t="shared" ref="B341" si="109">B340</f>
        <v>EL PAACADEMY 20</v>
      </c>
      <c r="C341" s="5" t="str">
        <f t="shared" ref="C341" si="110">C340</f>
        <v xml:space="preserve">$ </v>
      </c>
      <c r="D341" s="5" t="s">
        <v>683</v>
      </c>
      <c r="E341" s="14"/>
      <c r="F341" s="14">
        <v>26607</v>
      </c>
      <c r="G341" s="5">
        <v>11096.037513060473</v>
      </c>
      <c r="H341" s="5">
        <v>10471.968020445725</v>
      </c>
      <c r="I341" s="5">
        <v>359.60822452737983</v>
      </c>
      <c r="J341" s="5">
        <v>362.82805652647806</v>
      </c>
      <c r="K341" s="5">
        <v>249.03631976547527</v>
      </c>
      <c r="L341" s="5">
        <v>223.45592513248391</v>
      </c>
      <c r="M341" s="5">
        <v>0</v>
      </c>
      <c r="N341" s="5">
        <v>0</v>
      </c>
      <c r="O341" s="5">
        <v>130.52440974179729</v>
      </c>
      <c r="P341" s="5">
        <v>353.03751606720033</v>
      </c>
    </row>
    <row r="342" spans="1:16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2"/>
      <c r="G342" s="14">
        <v>80.145668945585996</v>
      </c>
      <c r="H342" s="14">
        <v>73.164212733689737</v>
      </c>
      <c r="I342" s="14">
        <v>2.597417472602976</v>
      </c>
      <c r="J342" s="14">
        <v>2.5349608651998681</v>
      </c>
      <c r="K342" s="14">
        <v>1.7987666692599165</v>
      </c>
      <c r="L342" s="14">
        <v>1.5612134043072288</v>
      </c>
      <c r="M342" s="14">
        <v>0</v>
      </c>
      <c r="N342" s="14">
        <v>0</v>
      </c>
      <c r="O342" s="14">
        <v>0.94276593064606495</v>
      </c>
      <c r="P342" s="14">
        <v>2.4665575637820414</v>
      </c>
    </row>
    <row r="343" spans="1:16" x14ac:dyDescent="0.2">
      <c r="A343" s="3" t="s">
        <v>151</v>
      </c>
      <c r="B343" s="3" t="s">
        <v>516</v>
      </c>
      <c r="C343" s="5"/>
      <c r="D343" s="5"/>
      <c r="E343" s="14"/>
      <c r="F343" s="2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F345" s="12"/>
      <c r="G345" s="13">
        <v>13149340.609999999</v>
      </c>
      <c r="H345" s="13">
        <v>13296856.470000006</v>
      </c>
      <c r="I345" s="13">
        <v>270109.01</v>
      </c>
      <c r="J345" s="13">
        <v>242330.7</v>
      </c>
      <c r="K345" s="13">
        <v>647605.85</v>
      </c>
      <c r="L345" s="13">
        <v>527509.09000000008</v>
      </c>
      <c r="M345" s="13">
        <v>0</v>
      </c>
      <c r="N345" s="13">
        <v>0</v>
      </c>
      <c r="O345" s="13">
        <v>4260.63</v>
      </c>
      <c r="P345" s="13">
        <v>4337585.4600000009</v>
      </c>
    </row>
    <row r="346" spans="1:16" x14ac:dyDescent="0.2">
      <c r="A346" s="3" t="s">
        <v>128</v>
      </c>
      <c r="B346" s="3" t="s">
        <v>517</v>
      </c>
      <c r="C346" s="5" t="s">
        <v>201</v>
      </c>
      <c r="D346" s="5" t="s">
        <v>682</v>
      </c>
      <c r="E346" s="14"/>
      <c r="F346" s="14">
        <v>994.8</v>
      </c>
      <c r="G346" s="5">
        <v>13218.074597909128</v>
      </c>
      <c r="H346" s="5">
        <v>13366.361550060321</v>
      </c>
      <c r="I346" s="5">
        <v>271.52091877764377</v>
      </c>
      <c r="J346" s="5">
        <v>243.59740651387216</v>
      </c>
      <c r="K346" s="5">
        <v>650.99100321672699</v>
      </c>
      <c r="L346" s="5">
        <v>530.26647567350233</v>
      </c>
      <c r="M346" s="5">
        <v>0</v>
      </c>
      <c r="N346" s="5">
        <v>0</v>
      </c>
      <c r="O346" s="5">
        <v>4.2829010856453564</v>
      </c>
      <c r="P346" s="5">
        <v>4360.2588057901094</v>
      </c>
    </row>
    <row r="347" spans="1:16" x14ac:dyDescent="0.2">
      <c r="A347" s="3" t="str">
        <f>A346</f>
        <v>1050</v>
      </c>
      <c r="B347" s="3" t="str">
        <f t="shared" ref="B347" si="111">B346</f>
        <v>EL PAELLICOTT 22</v>
      </c>
      <c r="C347" s="5" t="str">
        <f t="shared" ref="C347" si="112">C346</f>
        <v xml:space="preserve">$ </v>
      </c>
      <c r="D347" s="5" t="s">
        <v>683</v>
      </c>
      <c r="E347" s="14"/>
      <c r="F347" s="14">
        <v>982</v>
      </c>
      <c r="G347" s="5">
        <v>13390.367219959266</v>
      </c>
      <c r="H347" s="5">
        <v>13540.587036659885</v>
      </c>
      <c r="I347" s="5">
        <v>275.06009164969453</v>
      </c>
      <c r="J347" s="5">
        <v>246.77260692464358</v>
      </c>
      <c r="K347" s="5">
        <v>659.47642566191439</v>
      </c>
      <c r="L347" s="5">
        <v>537.17829938900218</v>
      </c>
      <c r="M347" s="5">
        <v>0</v>
      </c>
      <c r="N347" s="5">
        <v>0</v>
      </c>
      <c r="O347" s="5">
        <v>4.338727087576375</v>
      </c>
      <c r="P347" s="5">
        <v>4417.093136456213</v>
      </c>
    </row>
    <row r="348" spans="1:16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2"/>
      <c r="G348" s="14">
        <v>92.065469751621492</v>
      </c>
      <c r="H348" s="14">
        <v>71.572291069253012</v>
      </c>
      <c r="I348" s="14">
        <v>1.8911756587158195</v>
      </c>
      <c r="J348" s="14">
        <v>1.3043807334874407</v>
      </c>
      <c r="K348" s="14">
        <v>4.5342301612299716</v>
      </c>
      <c r="L348" s="14">
        <v>2.8393954778964963</v>
      </c>
      <c r="M348" s="14">
        <v>0</v>
      </c>
      <c r="N348" s="14">
        <v>0</v>
      </c>
      <c r="O348" s="14">
        <v>2.9830918068206546E-2</v>
      </c>
      <c r="P348" s="14">
        <v>23.347693477876554</v>
      </c>
    </row>
    <row r="349" spans="1:16" x14ac:dyDescent="0.2">
      <c r="A349" s="3" t="s">
        <v>128</v>
      </c>
      <c r="B349" s="3" t="s">
        <v>517</v>
      </c>
      <c r="C349" s="5"/>
      <c r="D349" s="5"/>
      <c r="E349" s="14"/>
      <c r="F349" s="2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F351" s="12"/>
      <c r="G351" s="13">
        <v>8536071.0600000024</v>
      </c>
      <c r="H351" s="13">
        <v>8819588.7999999933</v>
      </c>
      <c r="I351" s="13">
        <v>214758.22</v>
      </c>
      <c r="J351" s="13">
        <v>165857.26</v>
      </c>
      <c r="K351" s="13">
        <v>171149.8</v>
      </c>
      <c r="L351" s="13">
        <v>220522.57</v>
      </c>
      <c r="M351" s="13">
        <v>0</v>
      </c>
      <c r="N351" s="13">
        <v>0</v>
      </c>
      <c r="O351" s="13">
        <v>244520.06</v>
      </c>
      <c r="P351" s="13">
        <v>389914.20999999996</v>
      </c>
    </row>
    <row r="352" spans="1:16" x14ac:dyDescent="0.2">
      <c r="A352" s="3" t="s">
        <v>183</v>
      </c>
      <c r="B352" s="3" t="s">
        <v>518</v>
      </c>
      <c r="C352" s="5" t="s">
        <v>201</v>
      </c>
      <c r="D352" s="5" t="s">
        <v>682</v>
      </c>
      <c r="E352" s="14"/>
      <c r="F352" s="14">
        <v>590.5</v>
      </c>
      <c r="G352" s="5">
        <v>14455.666486028793</v>
      </c>
      <c r="H352" s="5">
        <v>14935.798137171876</v>
      </c>
      <c r="I352" s="5">
        <v>363.68877222692635</v>
      </c>
      <c r="J352" s="5">
        <v>280.87596951735821</v>
      </c>
      <c r="K352" s="5">
        <v>289.83878069432683</v>
      </c>
      <c r="L352" s="5">
        <v>373.45058425063507</v>
      </c>
      <c r="M352" s="5">
        <v>0</v>
      </c>
      <c r="N352" s="5">
        <v>0</v>
      </c>
      <c r="O352" s="5">
        <v>414.08985605419139</v>
      </c>
      <c r="P352" s="5">
        <v>660.31195596951727</v>
      </c>
    </row>
    <row r="353" spans="1:16" x14ac:dyDescent="0.2">
      <c r="A353" s="3" t="str">
        <f>A352</f>
        <v>1060</v>
      </c>
      <c r="B353" s="3" t="str">
        <f t="shared" ref="B353" si="113">B352</f>
        <v>EL PAPEYTON 23 JT</v>
      </c>
      <c r="C353" s="5" t="str">
        <f t="shared" ref="C353" si="114">C352</f>
        <v xml:space="preserve">$ </v>
      </c>
      <c r="D353" s="5" t="s">
        <v>683</v>
      </c>
      <c r="E353" s="14"/>
      <c r="F353" s="14">
        <v>620</v>
      </c>
      <c r="G353" s="5">
        <v>13767.856548387101</v>
      </c>
      <c r="H353" s="5">
        <v>14225.143225806441</v>
      </c>
      <c r="I353" s="5">
        <v>346.38422580645164</v>
      </c>
      <c r="J353" s="5">
        <v>267.51170967741939</v>
      </c>
      <c r="K353" s="5">
        <v>276.04806451612899</v>
      </c>
      <c r="L353" s="5">
        <v>355.68156451612907</v>
      </c>
      <c r="M353" s="5">
        <v>0</v>
      </c>
      <c r="N353" s="5">
        <v>0</v>
      </c>
      <c r="O353" s="5">
        <v>394.38719354838707</v>
      </c>
      <c r="P353" s="5">
        <v>628.89388709677417</v>
      </c>
    </row>
    <row r="354" spans="1:16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2"/>
      <c r="G354" s="14">
        <v>92.959666666486285</v>
      </c>
      <c r="H354" s="14">
        <v>89.10761177714194</v>
      </c>
      <c r="I354" s="14">
        <v>2.3387636308041611</v>
      </c>
      <c r="J354" s="14">
        <v>1.6757180714026605</v>
      </c>
      <c r="K354" s="14">
        <v>1.8638584714447994</v>
      </c>
      <c r="L354" s="14">
        <v>2.2280221902927746</v>
      </c>
      <c r="M354" s="14">
        <v>0</v>
      </c>
      <c r="N354" s="14">
        <v>0</v>
      </c>
      <c r="O354" s="14">
        <v>2.6628765284516289</v>
      </c>
      <c r="P354" s="14">
        <v>3.9394494277410095</v>
      </c>
    </row>
    <row r="355" spans="1:16" x14ac:dyDescent="0.2">
      <c r="A355" s="3" t="s">
        <v>183</v>
      </c>
      <c r="B355" s="3" t="s">
        <v>518</v>
      </c>
      <c r="C355" s="5"/>
      <c r="D355" s="5"/>
      <c r="E355" s="14"/>
      <c r="F355" s="2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F357" s="12"/>
      <c r="G357" s="13">
        <v>5298993.3400000008</v>
      </c>
      <c r="H357" s="13">
        <v>5040401.1299999971</v>
      </c>
      <c r="I357" s="13">
        <v>25274.53</v>
      </c>
      <c r="J357" s="13">
        <v>19023.330000000002</v>
      </c>
      <c r="K357" s="13">
        <v>269109.42</v>
      </c>
      <c r="L357" s="13">
        <v>276379.17000000004</v>
      </c>
      <c r="M357" s="13">
        <v>0</v>
      </c>
      <c r="N357" s="13">
        <v>0</v>
      </c>
      <c r="O357" s="13">
        <v>0</v>
      </c>
      <c r="P357" s="13">
        <v>88778.73</v>
      </c>
    </row>
    <row r="358" spans="1:16" x14ac:dyDescent="0.2">
      <c r="A358" s="3" t="s">
        <v>127</v>
      </c>
      <c r="B358" s="3" t="s">
        <v>519</v>
      </c>
      <c r="C358" s="5" t="s">
        <v>201</v>
      </c>
      <c r="D358" s="5" t="s">
        <v>682</v>
      </c>
      <c r="E358" s="14"/>
      <c r="F358" s="14">
        <v>279.5</v>
      </c>
      <c r="G358" s="5">
        <v>18958.831270125225</v>
      </c>
      <c r="H358" s="5">
        <v>18033.635527728075</v>
      </c>
      <c r="I358" s="5">
        <v>90.427656529516995</v>
      </c>
      <c r="J358" s="5">
        <v>68.062003577817535</v>
      </c>
      <c r="K358" s="5">
        <v>962.82440071556346</v>
      </c>
      <c r="L358" s="5">
        <v>988.83423971377476</v>
      </c>
      <c r="M358" s="5">
        <v>0</v>
      </c>
      <c r="N358" s="5">
        <v>0</v>
      </c>
      <c r="O358" s="5">
        <v>0</v>
      </c>
      <c r="P358" s="5">
        <v>317.63409660107334</v>
      </c>
    </row>
    <row r="359" spans="1:16" x14ac:dyDescent="0.2">
      <c r="A359" s="3" t="str">
        <f>A358</f>
        <v>1070</v>
      </c>
      <c r="B359" s="3" t="str">
        <f t="shared" ref="B359" si="115">B358</f>
        <v>EL PAHANOVER 28</v>
      </c>
      <c r="C359" s="5" t="str">
        <f t="shared" ref="C359" si="116">C358</f>
        <v xml:space="preserve">$ </v>
      </c>
      <c r="D359" s="5" t="s">
        <v>683</v>
      </c>
      <c r="E359" s="14"/>
      <c r="F359" s="14">
        <v>289</v>
      </c>
      <c r="G359" s="5">
        <v>18335.617093425608</v>
      </c>
      <c r="H359" s="5">
        <v>17440.834359861583</v>
      </c>
      <c r="I359" s="5">
        <v>87.455121107266436</v>
      </c>
      <c r="J359" s="5">
        <v>65.824671280276817</v>
      </c>
      <c r="K359" s="5">
        <v>931.17446366781996</v>
      </c>
      <c r="L359" s="5">
        <v>956.32930795847767</v>
      </c>
      <c r="M359" s="5">
        <v>0</v>
      </c>
      <c r="N359" s="5">
        <v>0</v>
      </c>
      <c r="O359" s="5">
        <v>0</v>
      </c>
      <c r="P359" s="5">
        <v>307.19283737024222</v>
      </c>
    </row>
    <row r="360" spans="1:16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2"/>
      <c r="G360" s="14">
        <v>80.202256025853274</v>
      </c>
      <c r="H360" s="14">
        <v>80.447404073905787</v>
      </c>
      <c r="I360" s="14">
        <v>0.38253951192795971</v>
      </c>
      <c r="J360" s="14">
        <v>0.30362216733755382</v>
      </c>
      <c r="K360" s="14">
        <v>4.0730722265465005</v>
      </c>
      <c r="L360" s="14">
        <v>4.4111542302191165</v>
      </c>
      <c r="M360" s="14">
        <v>0</v>
      </c>
      <c r="N360" s="14">
        <v>0</v>
      </c>
      <c r="O360" s="14">
        <v>0</v>
      </c>
      <c r="P360" s="14">
        <v>1.4169543616220452</v>
      </c>
    </row>
    <row r="361" spans="1:16" x14ac:dyDescent="0.2">
      <c r="A361" s="3" t="s">
        <v>127</v>
      </c>
      <c r="B361" s="3" t="s">
        <v>519</v>
      </c>
      <c r="C361" s="5"/>
      <c r="D361" s="5"/>
      <c r="E361" s="14"/>
      <c r="F361" s="2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F363" s="12"/>
      <c r="G363" s="13">
        <v>71492886.349999994</v>
      </c>
      <c r="H363" s="13">
        <v>67149451.210000023</v>
      </c>
      <c r="I363" s="13">
        <v>3346223.03</v>
      </c>
      <c r="J363" s="13">
        <v>3781293.42</v>
      </c>
      <c r="K363" s="13">
        <v>1942156.14</v>
      </c>
      <c r="L363" s="13">
        <v>1971789.32</v>
      </c>
      <c r="M363" s="13">
        <v>123408.43</v>
      </c>
      <c r="N363" s="13">
        <v>894897.16999999993</v>
      </c>
      <c r="O363" s="13">
        <v>30478.95</v>
      </c>
      <c r="P363" s="13">
        <v>8975803.8399999999</v>
      </c>
    </row>
    <row r="364" spans="1:16" x14ac:dyDescent="0.2">
      <c r="A364" s="3" t="s">
        <v>55</v>
      </c>
      <c r="B364" s="3" t="s">
        <v>520</v>
      </c>
      <c r="C364" s="5" t="s">
        <v>201</v>
      </c>
      <c r="D364" s="5" t="s">
        <v>682</v>
      </c>
      <c r="E364" s="14"/>
      <c r="F364" s="14">
        <v>6393.1</v>
      </c>
      <c r="G364" s="5">
        <v>11182.819969967621</v>
      </c>
      <c r="H364" s="5">
        <v>10503.425757457262</v>
      </c>
      <c r="I364" s="5">
        <v>523.41165162440745</v>
      </c>
      <c r="J364" s="5">
        <v>591.46476982997285</v>
      </c>
      <c r="K364" s="5">
        <v>303.78941984326849</v>
      </c>
      <c r="L364" s="5">
        <v>308.42460152351754</v>
      </c>
      <c r="M364" s="5">
        <v>19.30337864259905</v>
      </c>
      <c r="N364" s="5">
        <v>139.97859723764682</v>
      </c>
      <c r="O364" s="5">
        <v>4.7674758724249582</v>
      </c>
      <c r="P364" s="5">
        <v>1403.9830191925669</v>
      </c>
    </row>
    <row r="365" spans="1:16" x14ac:dyDescent="0.2">
      <c r="A365" s="3" t="str">
        <f>A364</f>
        <v>1080</v>
      </c>
      <c r="B365" s="3" t="str">
        <f t="shared" ref="B365" si="117">B364</f>
        <v>EL PALEWIS-PALMER</v>
      </c>
      <c r="C365" s="5" t="str">
        <f t="shared" ref="C365" si="118">C364</f>
        <v xml:space="preserve">$ </v>
      </c>
      <c r="D365" s="5" t="s">
        <v>683</v>
      </c>
      <c r="E365" s="14"/>
      <c r="F365" s="14">
        <v>6648</v>
      </c>
      <c r="G365" s="5">
        <v>10754.044276474127</v>
      </c>
      <c r="H365" s="5">
        <v>10100.699640493385</v>
      </c>
      <c r="I365" s="5">
        <v>503.34281438026471</v>
      </c>
      <c r="J365" s="5">
        <v>568.78661552346568</v>
      </c>
      <c r="K365" s="5">
        <v>292.14141696750903</v>
      </c>
      <c r="L365" s="5">
        <v>296.59887484957881</v>
      </c>
      <c r="M365" s="5">
        <v>18.563241576413958</v>
      </c>
      <c r="N365" s="5">
        <v>134.61148766546327</v>
      </c>
      <c r="O365" s="5">
        <v>4.5846796028880865</v>
      </c>
      <c r="P365" s="5">
        <v>1350.1509987966306</v>
      </c>
    </row>
    <row r="366" spans="1:16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2"/>
      <c r="G366" s="14">
        <v>76.211984798751047</v>
      </c>
      <c r="H366" s="14">
        <v>67.250894436344154</v>
      </c>
      <c r="I366" s="14">
        <v>3.5671003328513766</v>
      </c>
      <c r="J366" s="14">
        <v>3.7870058509635678</v>
      </c>
      <c r="K366" s="14">
        <v>2.0703538740044309</v>
      </c>
      <c r="L366" s="14">
        <v>1.9747681182878094</v>
      </c>
      <c r="M366" s="14">
        <v>0.13155436675410898</v>
      </c>
      <c r="N366" s="14">
        <v>0.89624909848988621</v>
      </c>
      <c r="O366" s="14">
        <v>3.2490802829111029E-2</v>
      </c>
      <c r="P366" s="14">
        <v>8.9893636604326943</v>
      </c>
    </row>
    <row r="367" spans="1:16" x14ac:dyDescent="0.2">
      <c r="A367" s="3" t="s">
        <v>55</v>
      </c>
      <c r="B367" s="3" t="s">
        <v>520</v>
      </c>
      <c r="C367" s="5"/>
      <c r="D367" s="5"/>
      <c r="E367" s="14"/>
      <c r="F367" s="2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">
      <c r="A368" s="9" t="s">
        <v>4</v>
      </c>
      <c r="B368" s="9" t="s">
        <v>696</v>
      </c>
      <c r="C368" s="10"/>
      <c r="D368" s="6" t="s">
        <v>379</v>
      </c>
      <c r="E368" s="15" t="s">
        <v>697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s="13" customFormat="1" x14ac:dyDescent="0.2">
      <c r="A369" s="3" t="s">
        <v>4</v>
      </c>
      <c r="B369" s="3" t="s">
        <v>696</v>
      </c>
      <c r="C369" s="11" t="s">
        <v>201</v>
      </c>
      <c r="D369" s="12" t="s">
        <v>202</v>
      </c>
      <c r="F369" s="12"/>
      <c r="G369" s="13">
        <v>292583163.01999998</v>
      </c>
      <c r="H369" s="13">
        <v>265614660.91999975</v>
      </c>
      <c r="I369" s="13">
        <v>1473952.0999999999</v>
      </c>
      <c r="J369" s="13">
        <v>1168454.8799999999</v>
      </c>
      <c r="K369" s="13">
        <v>5769994.2499999991</v>
      </c>
      <c r="L369" s="13">
        <v>5731746.9800000004</v>
      </c>
      <c r="M369" s="13">
        <v>30085.73</v>
      </c>
      <c r="N369" s="13">
        <v>2014880.6900000002</v>
      </c>
      <c r="O369" s="13">
        <v>917032.77</v>
      </c>
      <c r="P369" s="13">
        <v>677500.78</v>
      </c>
    </row>
    <row r="370" spans="1:16" x14ac:dyDescent="0.2">
      <c r="A370" s="3" t="s">
        <v>4</v>
      </c>
      <c r="B370" s="3" t="s">
        <v>696</v>
      </c>
      <c r="C370" s="5" t="s">
        <v>201</v>
      </c>
      <c r="D370" s="5" t="s">
        <v>682</v>
      </c>
      <c r="E370" s="14"/>
      <c r="F370" s="14">
        <v>28969.599999999999</v>
      </c>
      <c r="G370" s="5">
        <v>10099.661818596045</v>
      </c>
      <c r="H370" s="5">
        <v>9168.7376049375816</v>
      </c>
      <c r="I370" s="5">
        <v>50.879269993372361</v>
      </c>
      <c r="J370" s="5">
        <v>40.333828565116534</v>
      </c>
      <c r="K370" s="5">
        <v>199.17410837567655</v>
      </c>
      <c r="L370" s="5">
        <v>197.8538530045289</v>
      </c>
      <c r="M370" s="5">
        <v>1.0385276289627747</v>
      </c>
      <c r="N370" s="5">
        <v>69.551553697669291</v>
      </c>
      <c r="O370" s="5">
        <v>31.655002830553411</v>
      </c>
      <c r="P370" s="5">
        <v>23.386611482381532</v>
      </c>
    </row>
    <row r="371" spans="1:16" x14ac:dyDescent="0.2">
      <c r="A371" s="3" t="str">
        <f>A370</f>
        <v>1110</v>
      </c>
      <c r="B371" s="3" t="str">
        <f t="shared" ref="B371" si="119">B370</f>
        <v>EL PADISTRICT 49</v>
      </c>
      <c r="C371" s="5" t="str">
        <f t="shared" ref="C371" si="120">C370</f>
        <v xml:space="preserve">$ </v>
      </c>
      <c r="D371" s="5" t="s">
        <v>683</v>
      </c>
      <c r="E371" s="14"/>
      <c r="F371" s="14">
        <v>25616</v>
      </c>
      <c r="G371" s="5">
        <v>11421.891123516551</v>
      </c>
      <c r="H371" s="5">
        <v>10369.092009681439</v>
      </c>
      <c r="I371" s="5">
        <v>57.540291224234849</v>
      </c>
      <c r="J371" s="5">
        <v>45.614259837601494</v>
      </c>
      <c r="K371" s="5">
        <v>225.24961937851339</v>
      </c>
      <c r="L371" s="5">
        <v>223.75651858213618</v>
      </c>
      <c r="M371" s="5">
        <v>1.1744897720174889</v>
      </c>
      <c r="N371" s="5">
        <v>78.65711625546534</v>
      </c>
      <c r="O371" s="5">
        <v>35.799218066833227</v>
      </c>
      <c r="P371" s="5">
        <v>26.44834400374766</v>
      </c>
    </row>
    <row r="372" spans="1:16" x14ac:dyDescent="0.2">
      <c r="A372" s="3" t="s">
        <v>4</v>
      </c>
      <c r="B372" s="3" t="s">
        <v>696</v>
      </c>
      <c r="C372" s="14" t="s">
        <v>200</v>
      </c>
      <c r="D372" s="2" t="s">
        <v>199</v>
      </c>
      <c r="E372" s="14"/>
      <c r="F372" s="2"/>
      <c r="G372" s="14">
        <v>85.626935107078523</v>
      </c>
      <c r="H372" s="14">
        <v>73.799099054530785</v>
      </c>
      <c r="I372" s="14">
        <v>0.43136453757256976</v>
      </c>
      <c r="J372" s="14">
        <v>0.32464667850484985</v>
      </c>
      <c r="K372" s="14">
        <v>1.6886375761109444</v>
      </c>
      <c r="L372" s="14">
        <v>1.5925241538528252</v>
      </c>
      <c r="M372" s="14">
        <v>8.8048431214170341E-3</v>
      </c>
      <c r="N372" s="14">
        <v>0.55981992526066582</v>
      </c>
      <c r="O372" s="14">
        <v>0.26837738944836997</v>
      </c>
      <c r="P372" s="14">
        <v>0.18823865745799703</v>
      </c>
    </row>
    <row r="373" spans="1:16" x14ac:dyDescent="0.2">
      <c r="A373" s="3" t="s">
        <v>4</v>
      </c>
      <c r="B373" s="3" t="s">
        <v>696</v>
      </c>
      <c r="C373" s="5"/>
      <c r="D373" s="5"/>
      <c r="E373" s="14"/>
      <c r="F373" s="2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F375" s="12"/>
      <c r="G375" s="13">
        <v>3009145.89</v>
      </c>
      <c r="H375" s="13">
        <v>2470315.4800000014</v>
      </c>
      <c r="I375" s="13">
        <v>31810.03</v>
      </c>
      <c r="J375" s="13">
        <v>16521</v>
      </c>
      <c r="K375" s="13">
        <v>40843.08</v>
      </c>
      <c r="L375" s="13">
        <v>77927.37</v>
      </c>
      <c r="M375" s="13">
        <v>0</v>
      </c>
      <c r="N375" s="13">
        <v>0</v>
      </c>
      <c r="O375" s="13">
        <v>0</v>
      </c>
      <c r="P375" s="13">
        <v>0</v>
      </c>
    </row>
    <row r="376" spans="1:16" x14ac:dyDescent="0.2">
      <c r="A376" s="3" t="s">
        <v>20</v>
      </c>
      <c r="B376" s="3" t="s">
        <v>521</v>
      </c>
      <c r="C376" s="5" t="s">
        <v>201</v>
      </c>
      <c r="D376" s="5" t="s">
        <v>682</v>
      </c>
      <c r="E376" s="14"/>
      <c r="F376" s="14">
        <v>149</v>
      </c>
      <c r="G376" s="5">
        <v>20195.61</v>
      </c>
      <c r="H376" s="5">
        <v>16579.298523489942</v>
      </c>
      <c r="I376" s="5">
        <v>213.49013422818791</v>
      </c>
      <c r="J376" s="5">
        <v>110.87919463087249</v>
      </c>
      <c r="K376" s="5">
        <v>274.11463087248325</v>
      </c>
      <c r="L376" s="5">
        <v>523.0024832214765</v>
      </c>
      <c r="M376" s="5">
        <v>0</v>
      </c>
      <c r="N376" s="5">
        <v>0</v>
      </c>
      <c r="O376" s="5">
        <v>0</v>
      </c>
      <c r="P376" s="5">
        <v>0</v>
      </c>
    </row>
    <row r="377" spans="1:16" x14ac:dyDescent="0.2">
      <c r="A377" s="3" t="str">
        <f>A376</f>
        <v>1120</v>
      </c>
      <c r="B377" s="3" t="str">
        <f t="shared" ref="B377" si="121">B376</f>
        <v>EL PAEDISON 54 JT</v>
      </c>
      <c r="C377" s="5" t="str">
        <f t="shared" ref="C377" si="122">C376</f>
        <v xml:space="preserve">$ </v>
      </c>
      <c r="D377" s="5" t="s">
        <v>683</v>
      </c>
      <c r="E377" s="14"/>
      <c r="F377" s="14">
        <v>94</v>
      </c>
      <c r="G377" s="5">
        <v>32012.190319148936</v>
      </c>
      <c r="H377" s="5">
        <v>26279.951914893631</v>
      </c>
      <c r="I377" s="5">
        <v>338.40457446808512</v>
      </c>
      <c r="J377" s="5">
        <v>175.75531914893617</v>
      </c>
      <c r="K377" s="5">
        <v>434.50085106382983</v>
      </c>
      <c r="L377" s="5">
        <v>829.01457446808502</v>
      </c>
      <c r="M377" s="5">
        <v>0</v>
      </c>
      <c r="N377" s="5">
        <v>0</v>
      </c>
      <c r="O377" s="5">
        <v>0</v>
      </c>
      <c r="P377" s="5">
        <v>0</v>
      </c>
    </row>
    <row r="378" spans="1:16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2"/>
      <c r="G378" s="14">
        <v>96.347321922288614</v>
      </c>
      <c r="H378" s="14">
        <v>91.244849151948827</v>
      </c>
      <c r="I378" s="14">
        <v>1.0184987078734353</v>
      </c>
      <c r="J378" s="14">
        <v>0.61022819354204327</v>
      </c>
      <c r="K378" s="14">
        <v>1.3077203701339279</v>
      </c>
      <c r="L378" s="14">
        <v>2.8783656087756442</v>
      </c>
      <c r="M378" s="14">
        <v>0</v>
      </c>
      <c r="N378" s="14">
        <v>0</v>
      </c>
      <c r="O378" s="14">
        <v>0</v>
      </c>
      <c r="P378" s="14">
        <v>0</v>
      </c>
    </row>
    <row r="379" spans="1:16" x14ac:dyDescent="0.2">
      <c r="A379" s="3" t="s">
        <v>20</v>
      </c>
      <c r="B379" s="3" t="s">
        <v>521</v>
      </c>
      <c r="C379" s="5"/>
      <c r="D379" s="5"/>
      <c r="E379" s="14"/>
      <c r="F379" s="2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F381" s="12"/>
      <c r="G381" s="13">
        <v>5281924.0200000005</v>
      </c>
      <c r="H381" s="13">
        <v>5472765.120000001</v>
      </c>
      <c r="I381" s="13">
        <v>123034.22</v>
      </c>
      <c r="J381" s="13">
        <v>134970.03999999998</v>
      </c>
      <c r="K381" s="13">
        <v>185797.99</v>
      </c>
      <c r="L381" s="13">
        <v>260177.07999999996</v>
      </c>
      <c r="M381" s="13">
        <v>412039.92</v>
      </c>
      <c r="N381" s="13">
        <v>392815.09</v>
      </c>
      <c r="O381" s="13">
        <v>2793.9</v>
      </c>
      <c r="P381" s="13">
        <v>0</v>
      </c>
    </row>
    <row r="382" spans="1:16" x14ac:dyDescent="0.2">
      <c r="A382" s="3" t="s">
        <v>83</v>
      </c>
      <c r="B382" s="3" t="s">
        <v>522</v>
      </c>
      <c r="C382" s="5" t="s">
        <v>201</v>
      </c>
      <c r="D382" s="5" t="s">
        <v>682</v>
      </c>
      <c r="E382" s="14"/>
      <c r="F382" s="14">
        <v>318</v>
      </c>
      <c r="G382" s="5">
        <v>16609.823962264152</v>
      </c>
      <c r="H382" s="5">
        <v>17209.953207547172</v>
      </c>
      <c r="I382" s="5">
        <v>386.90006289308178</v>
      </c>
      <c r="J382" s="5">
        <v>424.43408805031441</v>
      </c>
      <c r="K382" s="5">
        <v>584.27040880503137</v>
      </c>
      <c r="L382" s="5">
        <v>818.16691823899362</v>
      </c>
      <c r="M382" s="5">
        <v>1295.7230188679246</v>
      </c>
      <c r="N382" s="5">
        <v>1235.2675786163522</v>
      </c>
      <c r="O382" s="5">
        <v>8.785849056603773</v>
      </c>
      <c r="P382" s="5">
        <v>0</v>
      </c>
    </row>
    <row r="383" spans="1:16" x14ac:dyDescent="0.2">
      <c r="A383" s="3" t="str">
        <f>A382</f>
        <v>1130</v>
      </c>
      <c r="B383" s="3" t="str">
        <f t="shared" ref="B383" si="123">B382</f>
        <v xml:space="preserve">EL PAMIAMI/YODER </v>
      </c>
      <c r="C383" s="5" t="str">
        <f t="shared" ref="C383" si="124">C382</f>
        <v xml:space="preserve">$ </v>
      </c>
      <c r="D383" s="5" t="s">
        <v>683</v>
      </c>
      <c r="E383" s="14"/>
      <c r="F383" s="14">
        <v>340</v>
      </c>
      <c r="G383" s="5">
        <v>15535.070647058825</v>
      </c>
      <c r="H383" s="5">
        <v>16096.368000000002</v>
      </c>
      <c r="I383" s="5">
        <v>361.86535294117647</v>
      </c>
      <c r="J383" s="5">
        <v>396.97070588235289</v>
      </c>
      <c r="K383" s="5">
        <v>546.46467647058819</v>
      </c>
      <c r="L383" s="5">
        <v>765.2267058823528</v>
      </c>
      <c r="M383" s="5">
        <v>1211.8821176470587</v>
      </c>
      <c r="N383" s="5">
        <v>1155.3385000000001</v>
      </c>
      <c r="O383" s="5">
        <v>8.2173529411764701</v>
      </c>
      <c r="P383" s="5">
        <v>0</v>
      </c>
    </row>
    <row r="384" spans="1:16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2"/>
      <c r="G384" s="14">
        <v>85.521753802379081</v>
      </c>
      <c r="H384" s="14">
        <v>85.161866410010518</v>
      </c>
      <c r="I384" s="14">
        <v>1.992096484588914</v>
      </c>
      <c r="J384" s="14">
        <v>2.100272944992343</v>
      </c>
      <c r="K384" s="14">
        <v>3.008329899784679</v>
      </c>
      <c r="L384" s="14">
        <v>4.0486235466115916</v>
      </c>
      <c r="M384" s="14">
        <v>6.6715038803212421</v>
      </c>
      <c r="N384" s="14">
        <v>6.1126077010255937</v>
      </c>
      <c r="O384" s="14">
        <v>4.5237157339583792E-2</v>
      </c>
      <c r="P384" s="14">
        <v>0</v>
      </c>
    </row>
    <row r="385" spans="1:16" x14ac:dyDescent="0.2">
      <c r="A385" s="3" t="s">
        <v>83</v>
      </c>
      <c r="B385" s="3" t="s">
        <v>522</v>
      </c>
      <c r="C385" s="5"/>
      <c r="D385" s="5"/>
      <c r="E385" s="14"/>
      <c r="F385" s="2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F387" s="12"/>
      <c r="G387" s="13">
        <v>39584900.280000001</v>
      </c>
      <c r="H387" s="13">
        <v>36435863.920000032</v>
      </c>
      <c r="I387" s="13">
        <v>149065.04999999999</v>
      </c>
      <c r="J387" s="13">
        <v>758642.94000000018</v>
      </c>
      <c r="K387" s="13">
        <v>1926085.9900000005</v>
      </c>
      <c r="L387" s="13">
        <v>2072424.6499999994</v>
      </c>
      <c r="M387" s="13">
        <v>62155.070000000007</v>
      </c>
      <c r="N387" s="13">
        <v>471590.33999999997</v>
      </c>
      <c r="O387" s="13">
        <v>8783753.7100000009</v>
      </c>
      <c r="P387" s="13">
        <v>5104054.870000001</v>
      </c>
    </row>
    <row r="388" spans="1:16" x14ac:dyDescent="0.2">
      <c r="A388" s="3" t="s">
        <v>21</v>
      </c>
      <c r="B388" s="3" t="s">
        <v>523</v>
      </c>
      <c r="C388" s="5" t="s">
        <v>201</v>
      </c>
      <c r="D388" s="5" t="s">
        <v>682</v>
      </c>
      <c r="E388" s="14"/>
      <c r="F388" s="14">
        <v>3522.6</v>
      </c>
      <c r="G388" s="5">
        <v>11237.409947198094</v>
      </c>
      <c r="H388" s="5">
        <v>10343.457650598999</v>
      </c>
      <c r="I388" s="5">
        <v>42.316768863907342</v>
      </c>
      <c r="J388" s="5">
        <v>215.36448645886566</v>
      </c>
      <c r="K388" s="5">
        <v>546.77964855504467</v>
      </c>
      <c r="L388" s="5">
        <v>588.32244648838912</v>
      </c>
      <c r="M388" s="5">
        <v>17.644657355362519</v>
      </c>
      <c r="N388" s="5">
        <v>133.87564299097258</v>
      </c>
      <c r="O388" s="5">
        <v>2493.5427553511613</v>
      </c>
      <c r="P388" s="5">
        <v>1448.9453443479251</v>
      </c>
    </row>
    <row r="389" spans="1:16" x14ac:dyDescent="0.2">
      <c r="A389" s="3" t="str">
        <f>A388</f>
        <v>1140</v>
      </c>
      <c r="B389" s="3" t="str">
        <f t="shared" ref="B389" si="125">B388</f>
        <v>FREMOCANON CITY R</v>
      </c>
      <c r="C389" s="5" t="str">
        <f t="shared" ref="C389" si="126">C388</f>
        <v xml:space="preserve">$ </v>
      </c>
      <c r="D389" s="5" t="s">
        <v>683</v>
      </c>
      <c r="E389" s="14"/>
      <c r="F389" s="14">
        <v>3308</v>
      </c>
      <c r="G389" s="5">
        <v>11966.414836759372</v>
      </c>
      <c r="H389" s="5">
        <v>11014.469141475221</v>
      </c>
      <c r="I389" s="5">
        <v>45.061986094316801</v>
      </c>
      <c r="J389" s="5">
        <v>229.3358343409916</v>
      </c>
      <c r="K389" s="5">
        <v>582.25090386940758</v>
      </c>
      <c r="L389" s="5">
        <v>626.48870918984267</v>
      </c>
      <c r="M389" s="5">
        <v>18.789319830713424</v>
      </c>
      <c r="N389" s="5">
        <v>142.5605622732769</v>
      </c>
      <c r="O389" s="5">
        <v>2655.3064419588877</v>
      </c>
      <c r="P389" s="5">
        <v>1542.942826481258</v>
      </c>
    </row>
    <row r="390" spans="1:16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2"/>
      <c r="G390" s="14">
        <v>59.17942193467092</v>
      </c>
      <c r="H390" s="14">
        <v>60.065867530736817</v>
      </c>
      <c r="I390" s="14">
        <v>0.222852234747699</v>
      </c>
      <c r="J390" s="14">
        <v>1.2506509091487652</v>
      </c>
      <c r="K390" s="14">
        <v>2.8794983612036114</v>
      </c>
      <c r="L390" s="14">
        <v>3.4164685862163431</v>
      </c>
      <c r="M390" s="14">
        <v>9.2921823394549324E-2</v>
      </c>
      <c r="N390" s="14">
        <v>0.77743409497328886</v>
      </c>
      <c r="O390" s="14">
        <v>13.131710912429789</v>
      </c>
      <c r="P390" s="14">
        <v>8.4142229854675534</v>
      </c>
    </row>
    <row r="391" spans="1:16" x14ac:dyDescent="0.2">
      <c r="A391" s="3" t="s">
        <v>21</v>
      </c>
      <c r="B391" s="3" t="s">
        <v>523</v>
      </c>
      <c r="C391" s="5"/>
      <c r="D391" s="5"/>
      <c r="E391" s="14"/>
      <c r="F391" s="2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698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F393" s="12"/>
      <c r="G393" s="13">
        <v>16003572.949999999</v>
      </c>
      <c r="H393" s="13">
        <v>14571804.039999997</v>
      </c>
      <c r="I393" s="13">
        <v>400980.64</v>
      </c>
      <c r="J393" s="13">
        <v>529815.54</v>
      </c>
      <c r="K393" s="13">
        <v>1058920.08</v>
      </c>
      <c r="L393" s="13">
        <v>1103070.1999999997</v>
      </c>
      <c r="M393" s="13">
        <v>0</v>
      </c>
      <c r="N393" s="13">
        <v>0</v>
      </c>
      <c r="O393" s="13">
        <v>4386516.49</v>
      </c>
      <c r="P393" s="13">
        <v>6034818.2800000003</v>
      </c>
    </row>
    <row r="394" spans="1:16" x14ac:dyDescent="0.2">
      <c r="A394" s="3" t="s">
        <v>110</v>
      </c>
      <c r="B394" s="3" t="s">
        <v>524</v>
      </c>
      <c r="C394" s="5" t="s">
        <v>201</v>
      </c>
      <c r="D394" s="5" t="s">
        <v>682</v>
      </c>
      <c r="E394" s="14"/>
      <c r="F394" s="14">
        <v>1363</v>
      </c>
      <c r="G394" s="5">
        <v>11741.432831988261</v>
      </c>
      <c r="H394" s="5">
        <v>10690.978752751282</v>
      </c>
      <c r="I394" s="5">
        <v>294.18975788701397</v>
      </c>
      <c r="J394" s="5">
        <v>388.71279530447543</v>
      </c>
      <c r="K394" s="5">
        <v>776.90394717534855</v>
      </c>
      <c r="L394" s="5">
        <v>809.29581804842235</v>
      </c>
      <c r="M394" s="5">
        <v>0</v>
      </c>
      <c r="N394" s="5">
        <v>0</v>
      </c>
      <c r="O394" s="5">
        <v>3218.2806236243582</v>
      </c>
      <c r="P394" s="5">
        <v>4427.599618488628</v>
      </c>
    </row>
    <row r="395" spans="1:16" x14ac:dyDescent="0.2">
      <c r="A395" s="3" t="str">
        <f>A394</f>
        <v>1150</v>
      </c>
      <c r="B395" s="3" t="str">
        <f t="shared" ref="B395" si="127">B394</f>
        <v>FREMOFLORENCE RE-</v>
      </c>
      <c r="C395" s="5" t="str">
        <f t="shared" ref="C395" si="128">C394</f>
        <v xml:space="preserve">$ </v>
      </c>
      <c r="D395" s="5" t="s">
        <v>683</v>
      </c>
      <c r="E395" s="14"/>
      <c r="F395" s="14">
        <v>1394</v>
      </c>
      <c r="G395" s="5">
        <v>11480.324928263988</v>
      </c>
      <c r="H395" s="5">
        <v>10453.231018651361</v>
      </c>
      <c r="I395" s="5">
        <v>287.64751793400291</v>
      </c>
      <c r="J395" s="5">
        <v>380.06853658536591</v>
      </c>
      <c r="K395" s="5">
        <v>759.62703012912482</v>
      </c>
      <c r="L395" s="5">
        <v>791.29856527977029</v>
      </c>
      <c r="M395" s="5">
        <v>0</v>
      </c>
      <c r="N395" s="5">
        <v>0</v>
      </c>
      <c r="O395" s="5">
        <v>3146.711972740316</v>
      </c>
      <c r="P395" s="5">
        <v>4329.1379340028698</v>
      </c>
    </row>
    <row r="396" spans="1:16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2"/>
      <c r="G396" s="14">
        <v>29.416323012555019</v>
      </c>
      <c r="H396" s="14">
        <v>52.562185984577226</v>
      </c>
      <c r="I396" s="14">
        <v>0.73704641237762092</v>
      </c>
      <c r="J396" s="14">
        <v>1.9111060562271482</v>
      </c>
      <c r="K396" s="14">
        <v>1.9464112929707116</v>
      </c>
      <c r="L396" s="14">
        <v>3.9789020527100636</v>
      </c>
      <c r="M396" s="14">
        <v>0</v>
      </c>
      <c r="N396" s="14">
        <v>0</v>
      </c>
      <c r="O396" s="14">
        <v>8.0628986022611322</v>
      </c>
      <c r="P396" s="14">
        <v>21.768288946636599</v>
      </c>
    </row>
    <row r="397" spans="1:16" x14ac:dyDescent="0.2">
      <c r="A397" s="3" t="s">
        <v>110</v>
      </c>
      <c r="B397" s="3" t="s">
        <v>524</v>
      </c>
      <c r="C397" s="5"/>
      <c r="D397" s="5"/>
      <c r="E397" s="14"/>
      <c r="F397" s="2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F399" s="12"/>
      <c r="G399" s="13">
        <v>6146592.5600000005</v>
      </c>
      <c r="H399" s="13">
        <v>4972655.4900000021</v>
      </c>
      <c r="I399" s="13">
        <v>79882</v>
      </c>
      <c r="J399" s="13">
        <v>76510</v>
      </c>
      <c r="K399" s="13">
        <v>119315.08999999998</v>
      </c>
      <c r="L399" s="13">
        <v>206261.31000000003</v>
      </c>
      <c r="M399" s="13">
        <v>0</v>
      </c>
      <c r="N399" s="13">
        <v>0</v>
      </c>
      <c r="O399" s="13">
        <v>0</v>
      </c>
      <c r="P399" s="13">
        <v>0</v>
      </c>
    </row>
    <row r="400" spans="1:16" x14ac:dyDescent="0.2">
      <c r="A400" s="3" t="s">
        <v>141</v>
      </c>
      <c r="B400" s="3" t="s">
        <v>525</v>
      </c>
      <c r="C400" s="5" t="s">
        <v>201</v>
      </c>
      <c r="D400" s="5" t="s">
        <v>682</v>
      </c>
      <c r="E400" s="14"/>
      <c r="F400" s="14">
        <v>199.4</v>
      </c>
      <c r="G400" s="5">
        <v>30825.439117352056</v>
      </c>
      <c r="H400" s="5">
        <v>24938.091725175535</v>
      </c>
      <c r="I400" s="5">
        <v>400.61183550651953</v>
      </c>
      <c r="J400" s="5">
        <v>383.70110330992981</v>
      </c>
      <c r="K400" s="5">
        <v>598.37056168505501</v>
      </c>
      <c r="L400" s="5">
        <v>1034.4097793380142</v>
      </c>
      <c r="M400" s="5">
        <v>0</v>
      </c>
      <c r="N400" s="5">
        <v>0</v>
      </c>
      <c r="O400" s="5">
        <v>0</v>
      </c>
      <c r="P400" s="5">
        <v>0</v>
      </c>
    </row>
    <row r="401" spans="1:16" x14ac:dyDescent="0.2">
      <c r="A401" s="3" t="str">
        <f>A400</f>
        <v>1160</v>
      </c>
      <c r="B401" s="3" t="str">
        <f t="shared" ref="B401" si="129">B400</f>
        <v>FREMOCOTOPAXI RE-</v>
      </c>
      <c r="C401" s="5" t="str">
        <f t="shared" ref="C401" si="130">C400</f>
        <v xml:space="preserve">$ </v>
      </c>
      <c r="D401" s="5" t="s">
        <v>683</v>
      </c>
      <c r="E401" s="14"/>
      <c r="F401" s="14">
        <v>190</v>
      </c>
      <c r="G401" s="5">
        <v>32350.487157894739</v>
      </c>
      <c r="H401" s="5">
        <v>26171.87100000001</v>
      </c>
      <c r="I401" s="5">
        <v>420.43157894736839</v>
      </c>
      <c r="J401" s="5">
        <v>402.68421052631578</v>
      </c>
      <c r="K401" s="5">
        <v>627.97415789473678</v>
      </c>
      <c r="L401" s="5">
        <v>1085.5858421052633</v>
      </c>
      <c r="M401" s="5">
        <v>0</v>
      </c>
      <c r="N401" s="5">
        <v>0</v>
      </c>
      <c r="O401" s="5">
        <v>0</v>
      </c>
      <c r="P401" s="5">
        <v>0</v>
      </c>
    </row>
    <row r="402" spans="1:16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2"/>
      <c r="G402" s="14">
        <v>96.860956618692839</v>
      </c>
      <c r="H402" s="14">
        <v>94.61944156466987</v>
      </c>
      <c r="I402" s="14">
        <v>1.2588189083765169</v>
      </c>
      <c r="J402" s="14">
        <v>1.4558284780981054</v>
      </c>
      <c r="K402" s="14">
        <v>1.8802244729306459</v>
      </c>
      <c r="L402" s="14">
        <v>3.9247299572320165</v>
      </c>
      <c r="M402" s="14">
        <v>0</v>
      </c>
      <c r="N402" s="14">
        <v>0</v>
      </c>
      <c r="O402" s="14">
        <v>0</v>
      </c>
      <c r="P402" s="14">
        <v>0</v>
      </c>
    </row>
    <row r="403" spans="1:16" x14ac:dyDescent="0.2">
      <c r="A403" s="3" t="s">
        <v>141</v>
      </c>
      <c r="B403" s="3" t="s">
        <v>525</v>
      </c>
      <c r="C403" s="5"/>
      <c r="D403" s="5"/>
      <c r="E403" s="14"/>
      <c r="F403" s="2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7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F405" s="12"/>
      <c r="G405" s="13">
        <v>89778702.020000011</v>
      </c>
      <c r="H405" s="13">
        <v>83863063.320000127</v>
      </c>
      <c r="I405" s="13">
        <v>2746840.55</v>
      </c>
      <c r="J405" s="13">
        <v>2595171.8400000003</v>
      </c>
      <c r="K405" s="13">
        <v>1771760.2000000004</v>
      </c>
      <c r="L405" s="13">
        <v>2035167.56</v>
      </c>
      <c r="M405" s="13">
        <v>0</v>
      </c>
      <c r="N405" s="13">
        <v>1174502.06</v>
      </c>
      <c r="O405" s="13">
        <v>18852168.739999998</v>
      </c>
      <c r="P405" s="13">
        <v>4043366.4899999998</v>
      </c>
    </row>
    <row r="406" spans="1:16" x14ac:dyDescent="0.2">
      <c r="A406" s="3" t="s">
        <v>144</v>
      </c>
      <c r="B406" s="3" t="s">
        <v>526</v>
      </c>
      <c r="C406" s="5" t="s">
        <v>201</v>
      </c>
      <c r="D406" s="5" t="s">
        <v>682</v>
      </c>
      <c r="E406" s="14"/>
      <c r="F406" s="14">
        <v>5845.6</v>
      </c>
      <c r="G406" s="5">
        <v>15358.33824072807</v>
      </c>
      <c r="H406" s="5">
        <v>14346.356801697024</v>
      </c>
      <c r="I406" s="5">
        <v>469.89882133570541</v>
      </c>
      <c r="J406" s="5">
        <v>443.95303133981116</v>
      </c>
      <c r="K406" s="5">
        <v>303.09295880662381</v>
      </c>
      <c r="L406" s="5">
        <v>348.15374982893115</v>
      </c>
      <c r="M406" s="5">
        <v>0</v>
      </c>
      <c r="N406" s="5">
        <v>200.92070275078692</v>
      </c>
      <c r="O406" s="5">
        <v>3225.0186020254546</v>
      </c>
      <c r="P406" s="5">
        <v>691.69400745860128</v>
      </c>
    </row>
    <row r="407" spans="1:16" x14ac:dyDescent="0.2">
      <c r="A407" s="3" t="str">
        <f>A406</f>
        <v>1180</v>
      </c>
      <c r="B407" s="3" t="str">
        <f t="shared" ref="B407" si="131">B406</f>
        <v>GARFIROARING FORK</v>
      </c>
      <c r="C407" s="5" t="str">
        <f t="shared" ref="C407" si="132">C406</f>
        <v xml:space="preserve">$ </v>
      </c>
      <c r="D407" s="5" t="s">
        <v>683</v>
      </c>
      <c r="E407" s="14"/>
      <c r="F407" s="14">
        <v>5772</v>
      </c>
      <c r="G407" s="5">
        <v>15554.175679140681</v>
      </c>
      <c r="H407" s="5">
        <v>14529.290249480271</v>
      </c>
      <c r="I407" s="5">
        <v>475.89060117810112</v>
      </c>
      <c r="J407" s="5">
        <v>449.61397089397093</v>
      </c>
      <c r="K407" s="5">
        <v>306.95776160776165</v>
      </c>
      <c r="L407" s="5">
        <v>352.59313236313238</v>
      </c>
      <c r="M407" s="5">
        <v>0</v>
      </c>
      <c r="N407" s="5">
        <v>203.48268537768539</v>
      </c>
      <c r="O407" s="5">
        <v>3266.1415003464999</v>
      </c>
      <c r="P407" s="5">
        <v>700.51394490644486</v>
      </c>
    </row>
    <row r="408" spans="1:16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2"/>
      <c r="G408" s="14">
        <v>65.962446990165802</v>
      </c>
      <c r="H408" s="14">
        <v>71.146769062419608</v>
      </c>
      <c r="I408" s="14">
        <v>2.0181660025497976</v>
      </c>
      <c r="J408" s="14">
        <v>2.201661664483237</v>
      </c>
      <c r="K408" s="14">
        <v>1.3017523715786234</v>
      </c>
      <c r="L408" s="14">
        <v>1.7265717547443362</v>
      </c>
      <c r="M408" s="14">
        <v>0</v>
      </c>
      <c r="N408" s="14">
        <v>0.99641038042343688</v>
      </c>
      <c r="O408" s="14">
        <v>13.8511156118618</v>
      </c>
      <c r="P408" s="14">
        <v>3.4302641772227083</v>
      </c>
    </row>
    <row r="409" spans="1:16" x14ac:dyDescent="0.2">
      <c r="A409" s="3" t="s">
        <v>144</v>
      </c>
      <c r="B409" s="3" t="s">
        <v>526</v>
      </c>
      <c r="C409" s="5"/>
      <c r="D409" s="5"/>
      <c r="E409" s="14"/>
      <c r="F409" s="2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F411" s="12"/>
      <c r="G411" s="13">
        <v>64915052.430000007</v>
      </c>
      <c r="H411" s="13">
        <v>62737874.870000094</v>
      </c>
      <c r="I411" s="13">
        <v>944522.22</v>
      </c>
      <c r="J411" s="13">
        <v>845876.2899999998</v>
      </c>
      <c r="K411" s="13">
        <v>1447603.5700000005</v>
      </c>
      <c r="L411" s="13">
        <v>1685985.3699999999</v>
      </c>
      <c r="M411" s="13">
        <v>0</v>
      </c>
      <c r="N411" s="13">
        <v>0</v>
      </c>
      <c r="O411" s="13">
        <v>16891776.32</v>
      </c>
      <c r="P411" s="13">
        <v>9072110</v>
      </c>
    </row>
    <row r="412" spans="1:16" x14ac:dyDescent="0.2">
      <c r="A412" s="3" t="s">
        <v>57</v>
      </c>
      <c r="B412" s="3" t="s">
        <v>527</v>
      </c>
      <c r="C412" s="5" t="s">
        <v>201</v>
      </c>
      <c r="D412" s="5" t="s">
        <v>682</v>
      </c>
      <c r="E412" s="14"/>
      <c r="F412" s="14">
        <v>4664.3999999999996</v>
      </c>
      <c r="G412" s="5">
        <v>13917.128125803965</v>
      </c>
      <c r="H412" s="5">
        <v>13450.363362919154</v>
      </c>
      <c r="I412" s="5">
        <v>202.49597375868279</v>
      </c>
      <c r="J412" s="5">
        <v>181.34728796844178</v>
      </c>
      <c r="K412" s="5">
        <v>310.351507160621</v>
      </c>
      <c r="L412" s="5">
        <v>361.45814467026844</v>
      </c>
      <c r="M412" s="5">
        <v>0</v>
      </c>
      <c r="N412" s="5">
        <v>0</v>
      </c>
      <c r="O412" s="5">
        <v>3621.4253323042626</v>
      </c>
      <c r="P412" s="5">
        <v>1944.9682703027186</v>
      </c>
    </row>
    <row r="413" spans="1:16" x14ac:dyDescent="0.2">
      <c r="A413" s="3" t="str">
        <f>A412</f>
        <v>1195</v>
      </c>
      <c r="B413" s="3" t="str">
        <f t="shared" ref="B413" si="133">B412</f>
        <v>GARFIGARFIELD RE-</v>
      </c>
      <c r="C413" s="5" t="str">
        <f t="shared" ref="C413" si="134">C412</f>
        <v xml:space="preserve">$ </v>
      </c>
      <c r="D413" s="5" t="s">
        <v>683</v>
      </c>
      <c r="E413" s="14"/>
      <c r="F413" s="14">
        <v>4662</v>
      </c>
      <c r="G413" s="5">
        <v>13924.292670527671</v>
      </c>
      <c r="H413" s="5">
        <v>13457.287616902637</v>
      </c>
      <c r="I413" s="5">
        <v>202.60021879021878</v>
      </c>
      <c r="J413" s="5">
        <v>181.44064564564562</v>
      </c>
      <c r="K413" s="5">
        <v>310.51127627627636</v>
      </c>
      <c r="L413" s="5">
        <v>361.64422350922348</v>
      </c>
      <c r="M413" s="5">
        <v>0</v>
      </c>
      <c r="N413" s="5">
        <v>0</v>
      </c>
      <c r="O413" s="5">
        <v>3623.2896439296442</v>
      </c>
      <c r="P413" s="5">
        <v>1945.969540969541</v>
      </c>
    </row>
    <row r="414" spans="1:16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2"/>
      <c r="G414" s="14">
        <v>68.544700706810517</v>
      </c>
      <c r="H414" s="14">
        <v>74.105539773828696</v>
      </c>
      <c r="I414" s="14">
        <v>0.99733406132030167</v>
      </c>
      <c r="J414" s="14">
        <v>0.99914316801807779</v>
      </c>
      <c r="K414" s="14">
        <v>1.5285446091992081</v>
      </c>
      <c r="L414" s="14">
        <v>1.9914741478496003</v>
      </c>
      <c r="M414" s="14">
        <v>0</v>
      </c>
      <c r="N414" s="14">
        <v>0</v>
      </c>
      <c r="O414" s="14">
        <v>17.836259987763654</v>
      </c>
      <c r="P414" s="14">
        <v>10.715912992440639</v>
      </c>
    </row>
    <row r="415" spans="1:16" x14ac:dyDescent="0.2">
      <c r="A415" s="3" t="s">
        <v>57</v>
      </c>
      <c r="B415" s="3" t="s">
        <v>527</v>
      </c>
      <c r="C415" s="5"/>
      <c r="D415" s="5"/>
      <c r="E415" s="14"/>
      <c r="F415" s="2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F417" s="12"/>
      <c r="G417" s="13">
        <v>17341570.579999998</v>
      </c>
      <c r="H417" s="13">
        <v>14897990.310000015</v>
      </c>
      <c r="I417" s="13">
        <v>222293</v>
      </c>
      <c r="J417" s="13">
        <v>191649</v>
      </c>
      <c r="K417" s="13">
        <v>607471.01</v>
      </c>
      <c r="L417" s="13">
        <v>921516.84</v>
      </c>
      <c r="M417" s="13">
        <v>0</v>
      </c>
      <c r="N417" s="13">
        <v>0</v>
      </c>
      <c r="O417" s="13">
        <v>1135374</v>
      </c>
      <c r="P417" s="13">
        <v>2295372.7900000005</v>
      </c>
    </row>
    <row r="418" spans="1:16" x14ac:dyDescent="0.2">
      <c r="A418" s="3" t="s">
        <v>53</v>
      </c>
      <c r="B418" s="3" t="s">
        <v>528</v>
      </c>
      <c r="C418" s="5" t="s">
        <v>201</v>
      </c>
      <c r="D418" s="5" t="s">
        <v>682</v>
      </c>
      <c r="E418" s="14"/>
      <c r="F418" s="14">
        <v>1196.3</v>
      </c>
      <c r="G418" s="5">
        <v>14496.004831563989</v>
      </c>
      <c r="H418" s="5">
        <v>12453.389877121137</v>
      </c>
      <c r="I418" s="5">
        <v>185.81710273342807</v>
      </c>
      <c r="J418" s="5">
        <v>160.20145448466104</v>
      </c>
      <c r="K418" s="5">
        <v>507.79153222435849</v>
      </c>
      <c r="L418" s="5">
        <v>770.30580957953691</v>
      </c>
      <c r="M418" s="5">
        <v>0</v>
      </c>
      <c r="N418" s="5">
        <v>0</v>
      </c>
      <c r="O418" s="5">
        <v>949.07130318481995</v>
      </c>
      <c r="P418" s="5">
        <v>1918.7267324249774</v>
      </c>
    </row>
    <row r="419" spans="1:16" x14ac:dyDescent="0.2">
      <c r="A419" s="3" t="str">
        <f>A418</f>
        <v>1220</v>
      </c>
      <c r="B419" s="3" t="str">
        <f t="shared" ref="B419" si="135">B418</f>
        <v>GARFIGARFIELD 16</v>
      </c>
      <c r="C419" s="5" t="str">
        <f t="shared" ref="C419" si="136">C418</f>
        <v xml:space="preserve">$ </v>
      </c>
      <c r="D419" s="5" t="s">
        <v>683</v>
      </c>
      <c r="E419" s="14"/>
      <c r="F419" s="14">
        <v>1198</v>
      </c>
      <c r="G419" s="5">
        <v>14475.4345409015</v>
      </c>
      <c r="H419" s="5">
        <v>12435.718121869795</v>
      </c>
      <c r="I419" s="5">
        <v>185.55342237061771</v>
      </c>
      <c r="J419" s="5">
        <v>159.97412353923207</v>
      </c>
      <c r="K419" s="5">
        <v>507.07095993322207</v>
      </c>
      <c r="L419" s="5">
        <v>769.21272120200331</v>
      </c>
      <c r="M419" s="5">
        <v>0</v>
      </c>
      <c r="N419" s="5">
        <v>0</v>
      </c>
      <c r="O419" s="5">
        <v>947.72454090150245</v>
      </c>
      <c r="P419" s="5">
        <v>1916.0039983305514</v>
      </c>
    </row>
    <row r="420" spans="1:16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2"/>
      <c r="G420" s="14">
        <v>64.000681032529201</v>
      </c>
      <c r="H420" s="14">
        <v>57.009156741862746</v>
      </c>
      <c r="I420" s="14">
        <v>0.82039301591125047</v>
      </c>
      <c r="J420" s="14">
        <v>0.73337058576870851</v>
      </c>
      <c r="K420" s="14">
        <v>2.2419283287037981</v>
      </c>
      <c r="L420" s="14">
        <v>3.5263077018222329</v>
      </c>
      <c r="M420" s="14">
        <v>0</v>
      </c>
      <c r="N420" s="14">
        <v>0</v>
      </c>
      <c r="O420" s="14">
        <v>4.1902034704071651</v>
      </c>
      <c r="P420" s="14">
        <v>8.7835516363761617</v>
      </c>
    </row>
    <row r="421" spans="1:16" x14ac:dyDescent="0.2">
      <c r="A421" s="3" t="s">
        <v>53</v>
      </c>
      <c r="B421" s="3" t="s">
        <v>528</v>
      </c>
      <c r="C421" s="5"/>
      <c r="D421" s="5"/>
      <c r="E421" s="14"/>
      <c r="F421" s="2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F423" s="12"/>
      <c r="G423" s="13">
        <v>8740595.5600000005</v>
      </c>
      <c r="H423" s="13">
        <v>6152090.5100000035</v>
      </c>
      <c r="I423" s="13">
        <v>0</v>
      </c>
      <c r="J423" s="13">
        <v>0</v>
      </c>
      <c r="K423" s="13">
        <v>158114.03999999998</v>
      </c>
      <c r="L423" s="13">
        <v>218781.40000000002</v>
      </c>
      <c r="M423" s="13">
        <v>0</v>
      </c>
      <c r="N423" s="13">
        <v>0</v>
      </c>
      <c r="O423" s="13">
        <v>0</v>
      </c>
      <c r="P423" s="13">
        <v>467067.1</v>
      </c>
    </row>
    <row r="424" spans="1:16" x14ac:dyDescent="0.2">
      <c r="A424" s="3" t="s">
        <v>184</v>
      </c>
      <c r="B424" s="3" t="s">
        <v>529</v>
      </c>
      <c r="C424" s="5" t="s">
        <v>201</v>
      </c>
      <c r="D424" s="5" t="s">
        <v>682</v>
      </c>
      <c r="E424" s="14"/>
      <c r="F424" s="14">
        <v>422</v>
      </c>
      <c r="G424" s="5">
        <v>20712.311753554503</v>
      </c>
      <c r="H424" s="5">
        <v>14578.413530805696</v>
      </c>
      <c r="I424" s="5">
        <v>0</v>
      </c>
      <c r="J424" s="5">
        <v>0</v>
      </c>
      <c r="K424" s="5">
        <v>374.6778199052132</v>
      </c>
      <c r="L424" s="5">
        <v>518.43933649289102</v>
      </c>
      <c r="M424" s="5">
        <v>0</v>
      </c>
      <c r="N424" s="5">
        <v>0</v>
      </c>
      <c r="O424" s="5">
        <v>0</v>
      </c>
      <c r="P424" s="5">
        <v>1106.7940758293839</v>
      </c>
    </row>
    <row r="425" spans="1:16" x14ac:dyDescent="0.2">
      <c r="A425" s="3" t="str">
        <f>A424</f>
        <v>1330</v>
      </c>
      <c r="B425" s="3" t="str">
        <f t="shared" ref="B425" si="137">B424</f>
        <v>GILPIGILPIN COUNT</v>
      </c>
      <c r="C425" s="5" t="str">
        <f t="shared" ref="C425" si="138">C424</f>
        <v xml:space="preserve">$ </v>
      </c>
      <c r="D425" s="5" t="s">
        <v>683</v>
      </c>
      <c r="E425" s="14"/>
      <c r="F425" s="14">
        <v>408</v>
      </c>
      <c r="G425" s="5">
        <v>21423.028333333335</v>
      </c>
      <c r="H425" s="5">
        <v>15078.653210784323</v>
      </c>
      <c r="I425" s="5">
        <v>0</v>
      </c>
      <c r="J425" s="5">
        <v>0</v>
      </c>
      <c r="K425" s="5">
        <v>387.53441176470585</v>
      </c>
      <c r="L425" s="5">
        <v>536.22892156862747</v>
      </c>
      <c r="M425" s="5">
        <v>0</v>
      </c>
      <c r="N425" s="5">
        <v>0</v>
      </c>
      <c r="O425" s="5">
        <v>0</v>
      </c>
      <c r="P425" s="5">
        <v>1144.7723039215687</v>
      </c>
    </row>
    <row r="426" spans="1:16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2"/>
      <c r="G426" s="14">
        <v>92.079485910464655</v>
      </c>
      <c r="H426" s="14">
        <v>83.652002525916103</v>
      </c>
      <c r="I426" s="14">
        <v>0</v>
      </c>
      <c r="J426" s="14">
        <v>0</v>
      </c>
      <c r="K426" s="14">
        <v>1.6656827808226193</v>
      </c>
      <c r="L426" s="14">
        <v>2.974842810858362</v>
      </c>
      <c r="M426" s="14">
        <v>0</v>
      </c>
      <c r="N426" s="14">
        <v>0</v>
      </c>
      <c r="O426" s="14">
        <v>0</v>
      </c>
      <c r="P426" s="14">
        <v>6.3508653140690363</v>
      </c>
    </row>
    <row r="427" spans="1:16" x14ac:dyDescent="0.2">
      <c r="A427" s="3" t="s">
        <v>184</v>
      </c>
      <c r="B427" s="3" t="s">
        <v>529</v>
      </c>
      <c r="C427" s="5"/>
      <c r="D427" s="5"/>
      <c r="E427" s="14"/>
      <c r="F427" s="2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7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F429" s="12"/>
      <c r="G429" s="13">
        <v>8002406.25</v>
      </c>
      <c r="H429" s="13">
        <v>6430082.0700000012</v>
      </c>
      <c r="I429" s="13">
        <v>230687.27</v>
      </c>
      <c r="J429" s="13">
        <v>269031.78000000003</v>
      </c>
      <c r="K429" s="13">
        <v>122058.62</v>
      </c>
      <c r="L429" s="13">
        <v>238678.09000000003</v>
      </c>
      <c r="M429" s="13">
        <v>0</v>
      </c>
      <c r="N429" s="13">
        <v>0</v>
      </c>
      <c r="O429" s="13">
        <v>49016.27</v>
      </c>
      <c r="P429" s="13">
        <v>739282.85999999987</v>
      </c>
    </row>
    <row r="430" spans="1:16" x14ac:dyDescent="0.2">
      <c r="A430" s="3" t="s">
        <v>39</v>
      </c>
      <c r="B430" s="3" t="s">
        <v>530</v>
      </c>
      <c r="C430" s="5" t="s">
        <v>201</v>
      </c>
      <c r="D430" s="5" t="s">
        <v>682</v>
      </c>
      <c r="E430" s="14"/>
      <c r="F430" s="14">
        <v>418</v>
      </c>
      <c r="G430" s="5">
        <v>19144.512559808612</v>
      </c>
      <c r="H430" s="5">
        <v>15382.971459330147</v>
      </c>
      <c r="I430" s="5">
        <v>551.88342105263155</v>
      </c>
      <c r="J430" s="5">
        <v>643.61669856459332</v>
      </c>
      <c r="K430" s="5">
        <v>292.00626794258375</v>
      </c>
      <c r="L430" s="5">
        <v>571.00021531100481</v>
      </c>
      <c r="M430" s="5">
        <v>0</v>
      </c>
      <c r="N430" s="5">
        <v>0</v>
      </c>
      <c r="O430" s="5">
        <v>117.26380382775119</v>
      </c>
      <c r="P430" s="5">
        <v>1768.6192822966505</v>
      </c>
    </row>
    <row r="431" spans="1:16" x14ac:dyDescent="0.2">
      <c r="A431" s="3" t="str">
        <f>A430</f>
        <v>1340</v>
      </c>
      <c r="B431" s="3" t="str">
        <f t="shared" ref="B431" si="139">B430</f>
        <v>GRANDWEST GRAND 1</v>
      </c>
      <c r="C431" s="5" t="str">
        <f t="shared" ref="C431" si="140">C430</f>
        <v xml:space="preserve">$ </v>
      </c>
      <c r="D431" s="5" t="s">
        <v>683</v>
      </c>
      <c r="E431" s="14"/>
      <c r="F431" s="14">
        <v>393</v>
      </c>
      <c r="G431" s="5">
        <v>20362.356870229007</v>
      </c>
      <c r="H431" s="5">
        <v>16361.531984732828</v>
      </c>
      <c r="I431" s="5">
        <v>586.99050890585238</v>
      </c>
      <c r="J431" s="5">
        <v>684.55923664122145</v>
      </c>
      <c r="K431" s="5">
        <v>310.58173027989818</v>
      </c>
      <c r="L431" s="5">
        <v>607.32338422391865</v>
      </c>
      <c r="M431" s="5">
        <v>0</v>
      </c>
      <c r="N431" s="5">
        <v>0</v>
      </c>
      <c r="O431" s="5">
        <v>124.72333333333333</v>
      </c>
      <c r="P431" s="5">
        <v>1881.1268702290074</v>
      </c>
    </row>
    <row r="432" spans="1:16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2"/>
      <c r="G432" s="14">
        <v>85.53640688734842</v>
      </c>
      <c r="H432" s="14">
        <v>73.034015777713009</v>
      </c>
      <c r="I432" s="14">
        <v>2.4657783639079311</v>
      </c>
      <c r="J432" s="14">
        <v>3.0557108060715956</v>
      </c>
      <c r="K432" s="14">
        <v>1.3046645544180218</v>
      </c>
      <c r="L432" s="14">
        <v>2.7109481964752593</v>
      </c>
      <c r="M432" s="14">
        <v>0</v>
      </c>
      <c r="N432" s="14">
        <v>0</v>
      </c>
      <c r="O432" s="14">
        <v>0.52392686447531067</v>
      </c>
      <c r="P432" s="14">
        <v>8.3969062095396829</v>
      </c>
    </row>
    <row r="433" spans="1:16" x14ac:dyDescent="0.2">
      <c r="A433" s="3" t="s">
        <v>39</v>
      </c>
      <c r="B433" s="3" t="s">
        <v>530</v>
      </c>
      <c r="C433" s="5"/>
      <c r="D433" s="5"/>
      <c r="E433" s="14"/>
      <c r="F433" s="2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7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F435" s="12"/>
      <c r="G435" s="13">
        <v>18910371.41</v>
      </c>
      <c r="H435" s="13">
        <v>18479833.389999978</v>
      </c>
      <c r="I435" s="13">
        <v>414083.29</v>
      </c>
      <c r="J435" s="13">
        <v>1045128.1000000001</v>
      </c>
      <c r="K435" s="13">
        <v>611550.79</v>
      </c>
      <c r="L435" s="13">
        <v>648580.05999999994</v>
      </c>
      <c r="M435" s="13">
        <v>10889.91</v>
      </c>
      <c r="N435" s="13">
        <v>381167.68</v>
      </c>
      <c r="O435" s="13">
        <v>182693.61</v>
      </c>
      <c r="P435" s="13">
        <v>263347.25</v>
      </c>
    </row>
    <row r="436" spans="1:16" x14ac:dyDescent="0.2">
      <c r="A436" s="3" t="s">
        <v>50</v>
      </c>
      <c r="B436" s="3" t="s">
        <v>531</v>
      </c>
      <c r="C436" s="5" t="s">
        <v>201</v>
      </c>
      <c r="D436" s="5" t="s">
        <v>682</v>
      </c>
      <c r="E436" s="14"/>
      <c r="F436" s="14">
        <v>1288.5</v>
      </c>
      <c r="G436" s="5">
        <v>14676.268071400853</v>
      </c>
      <c r="H436" s="5">
        <v>14342.12913465268</v>
      </c>
      <c r="I436" s="5">
        <v>321.36848273185876</v>
      </c>
      <c r="J436" s="5">
        <v>811.11998447807537</v>
      </c>
      <c r="K436" s="5">
        <v>474.62226620100893</v>
      </c>
      <c r="L436" s="5">
        <v>503.36054326736513</v>
      </c>
      <c r="M436" s="5">
        <v>8.4516181606519201</v>
      </c>
      <c r="N436" s="5">
        <v>295.82280170741171</v>
      </c>
      <c r="O436" s="5">
        <v>141.78782305005819</v>
      </c>
      <c r="P436" s="5">
        <v>204.38280946837409</v>
      </c>
    </row>
    <row r="437" spans="1:16" x14ac:dyDescent="0.2">
      <c r="A437" s="3" t="str">
        <f>A436</f>
        <v>1350</v>
      </c>
      <c r="B437" s="3" t="str">
        <f t="shared" ref="B437" si="141">B436</f>
        <v>GRANDEAST GRAND 2</v>
      </c>
      <c r="C437" s="5" t="str">
        <f t="shared" ref="C437" si="142">C436</f>
        <v xml:space="preserve">$ </v>
      </c>
      <c r="D437" s="5" t="s">
        <v>683</v>
      </c>
      <c r="E437" s="14"/>
      <c r="F437" s="14">
        <v>1283</v>
      </c>
      <c r="G437" s="5">
        <v>14739.182704598597</v>
      </c>
      <c r="H437" s="5">
        <v>14403.611371784862</v>
      </c>
      <c r="I437" s="5">
        <v>322.74613406079499</v>
      </c>
      <c r="J437" s="5">
        <v>814.59711613406091</v>
      </c>
      <c r="K437" s="5">
        <v>476.65689010132508</v>
      </c>
      <c r="L437" s="5">
        <v>505.51836321122363</v>
      </c>
      <c r="M437" s="5">
        <v>8.4878487918939989</v>
      </c>
      <c r="N437" s="5">
        <v>297.09094310210446</v>
      </c>
      <c r="O437" s="5">
        <v>142.3956430241621</v>
      </c>
      <c r="P437" s="5">
        <v>205.25896336710835</v>
      </c>
    </row>
    <row r="438" spans="1:16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2"/>
      <c r="G438" s="14">
        <v>59.611149939609867</v>
      </c>
      <c r="H438" s="14">
        <v>35.310555410668201</v>
      </c>
      <c r="I438" s="14">
        <v>1.3053144516571369</v>
      </c>
      <c r="J438" s="14">
        <v>1.9969906063258305</v>
      </c>
      <c r="K438" s="14">
        <v>1.927791107217437</v>
      </c>
      <c r="L438" s="14">
        <v>1.2392818519282403</v>
      </c>
      <c r="M438" s="14">
        <v>3.4328255313672701E-2</v>
      </c>
      <c r="N438" s="14">
        <v>0.72832055361922621</v>
      </c>
      <c r="O438" s="14">
        <v>0.57590493293852274</v>
      </c>
      <c r="P438" s="14">
        <v>0.50319380413916714</v>
      </c>
    </row>
    <row r="439" spans="1:16" x14ac:dyDescent="0.2">
      <c r="A439" s="3" t="s">
        <v>50</v>
      </c>
      <c r="B439" s="3" t="s">
        <v>531</v>
      </c>
      <c r="C439" s="5"/>
      <c r="D439" s="5"/>
      <c r="E439" s="14"/>
      <c r="F439" s="2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7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F441" s="12"/>
      <c r="G441" s="13">
        <v>27783692.160000004</v>
      </c>
      <c r="H441" s="13">
        <v>26799655.929999989</v>
      </c>
      <c r="I441" s="13">
        <v>1830732.1299999994</v>
      </c>
      <c r="J441" s="13">
        <v>1364510.2100000002</v>
      </c>
      <c r="K441" s="13">
        <v>732704.49</v>
      </c>
      <c r="L441" s="13">
        <v>1028240.72</v>
      </c>
      <c r="M441" s="13">
        <v>0</v>
      </c>
      <c r="N441" s="13">
        <v>0</v>
      </c>
      <c r="O441" s="13">
        <v>485874.93000000005</v>
      </c>
      <c r="P441" s="13">
        <v>1203624.6000000001</v>
      </c>
    </row>
    <row r="442" spans="1:16" x14ac:dyDescent="0.2">
      <c r="A442" s="3" t="s">
        <v>17</v>
      </c>
      <c r="B442" s="3" t="s">
        <v>532</v>
      </c>
      <c r="C442" s="5" t="s">
        <v>201</v>
      </c>
      <c r="D442" s="5" t="s">
        <v>682</v>
      </c>
      <c r="E442" s="14"/>
      <c r="F442" s="14">
        <v>2041.5</v>
      </c>
      <c r="G442" s="5">
        <v>13609.449992652464</v>
      </c>
      <c r="H442" s="5">
        <v>13127.433715405334</v>
      </c>
      <c r="I442" s="5">
        <v>896.75832965956374</v>
      </c>
      <c r="J442" s="5">
        <v>668.38609355865799</v>
      </c>
      <c r="K442" s="5">
        <v>358.90496693607639</v>
      </c>
      <c r="L442" s="5">
        <v>503.66922361009063</v>
      </c>
      <c r="M442" s="5">
        <v>0</v>
      </c>
      <c r="N442" s="5">
        <v>0</v>
      </c>
      <c r="O442" s="5">
        <v>237.99898603967674</v>
      </c>
      <c r="P442" s="5">
        <v>589.57854518736224</v>
      </c>
    </row>
    <row r="443" spans="1:16" x14ac:dyDescent="0.2">
      <c r="A443" s="3" t="str">
        <f>A442</f>
        <v>1360</v>
      </c>
      <c r="B443" s="3" t="str">
        <f t="shared" ref="B443" si="143">B442</f>
        <v>GUNNIGUNNISON WAT</v>
      </c>
      <c r="C443" s="5" t="str">
        <f t="shared" ref="C443" si="144">C442</f>
        <v xml:space="preserve">$ </v>
      </c>
      <c r="D443" s="5" t="s">
        <v>683</v>
      </c>
      <c r="E443" s="14"/>
      <c r="F443" s="14">
        <v>2061</v>
      </c>
      <c r="G443" s="5">
        <v>13480.685181950512</v>
      </c>
      <c r="H443" s="5">
        <v>13003.229466278501</v>
      </c>
      <c r="I443" s="5">
        <v>888.27371664240627</v>
      </c>
      <c r="J443" s="5">
        <v>662.06220766618151</v>
      </c>
      <c r="K443" s="5">
        <v>355.50921397379915</v>
      </c>
      <c r="L443" s="5">
        <v>498.90379427462398</v>
      </c>
      <c r="M443" s="5">
        <v>0</v>
      </c>
      <c r="N443" s="5">
        <v>0</v>
      </c>
      <c r="O443" s="5">
        <v>235.74717612809317</v>
      </c>
      <c r="P443" s="5">
        <v>584.00029112081518</v>
      </c>
    </row>
    <row r="444" spans="1:16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2"/>
      <c r="G444" s="14">
        <v>18.266904113480138</v>
      </c>
      <c r="H444" s="14">
        <v>66.396553011399249</v>
      </c>
      <c r="I444" s="14">
        <v>1.2036488197318567</v>
      </c>
      <c r="J444" s="14">
        <v>3.3805946885848912</v>
      </c>
      <c r="K444" s="14">
        <v>0.48173016693640058</v>
      </c>
      <c r="L444" s="14">
        <v>2.5474819397787454</v>
      </c>
      <c r="M444" s="14">
        <v>0</v>
      </c>
      <c r="N444" s="14">
        <v>0</v>
      </c>
      <c r="O444" s="14">
        <v>0.3194474912240704</v>
      </c>
      <c r="P444" s="14">
        <v>2.9819981558145421</v>
      </c>
    </row>
    <row r="445" spans="1:16" x14ac:dyDescent="0.2">
      <c r="A445" s="3" t="s">
        <v>17</v>
      </c>
      <c r="B445" s="3" t="s">
        <v>532</v>
      </c>
      <c r="C445" s="5"/>
      <c r="D445" s="5"/>
      <c r="E445" s="14"/>
      <c r="F445" s="2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7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F447" s="12"/>
      <c r="G447" s="13">
        <v>2171744.23</v>
      </c>
      <c r="H447" s="13">
        <v>1993388.5900000003</v>
      </c>
      <c r="I447" s="13">
        <v>0</v>
      </c>
      <c r="J447" s="13">
        <v>0</v>
      </c>
      <c r="K447" s="13">
        <v>61969.59</v>
      </c>
      <c r="L447" s="13">
        <v>128407.75999999998</v>
      </c>
      <c r="M447" s="13">
        <v>0</v>
      </c>
      <c r="N447" s="13">
        <v>0</v>
      </c>
      <c r="O447" s="13">
        <v>0</v>
      </c>
      <c r="P447" s="13">
        <v>0</v>
      </c>
    </row>
    <row r="448" spans="1:16" x14ac:dyDescent="0.2">
      <c r="A448" s="3" t="s">
        <v>101</v>
      </c>
      <c r="B448" s="3" t="s">
        <v>533</v>
      </c>
      <c r="C448" s="5" t="s">
        <v>201</v>
      </c>
      <c r="D448" s="5" t="s">
        <v>682</v>
      </c>
      <c r="E448" s="14"/>
      <c r="F448" s="14">
        <v>76.5</v>
      </c>
      <c r="G448" s="5">
        <v>28388.813464052288</v>
      </c>
      <c r="H448" s="5">
        <v>26057.367189542489</v>
      </c>
      <c r="I448" s="5">
        <v>0</v>
      </c>
      <c r="J448" s="5">
        <v>0</v>
      </c>
      <c r="K448" s="5">
        <v>810.06</v>
      </c>
      <c r="L448" s="5">
        <v>1678.532810457516</v>
      </c>
      <c r="M448" s="5">
        <v>0</v>
      </c>
      <c r="N448" s="5">
        <v>0</v>
      </c>
      <c r="O448" s="5">
        <v>0</v>
      </c>
      <c r="P448" s="5">
        <v>0</v>
      </c>
    </row>
    <row r="449" spans="1:16" x14ac:dyDescent="0.2">
      <c r="A449" s="3" t="str">
        <f>A448</f>
        <v>1380</v>
      </c>
      <c r="B449" s="3" t="str">
        <f t="shared" ref="B449" si="145">B448</f>
        <v>HINSDHINSDALE COU</v>
      </c>
      <c r="C449" s="5" t="str">
        <f t="shared" ref="C449" si="146">C448</f>
        <v xml:space="preserve">$ </v>
      </c>
      <c r="D449" s="5" t="s">
        <v>683</v>
      </c>
      <c r="E449" s="14"/>
      <c r="F449" s="14">
        <v>81</v>
      </c>
      <c r="G449" s="5">
        <v>26811.657160493825</v>
      </c>
      <c r="H449" s="5">
        <v>24609.735679012349</v>
      </c>
      <c r="I449" s="5">
        <v>0</v>
      </c>
      <c r="J449" s="5">
        <v>0</v>
      </c>
      <c r="K449" s="5">
        <v>765.05666666666662</v>
      </c>
      <c r="L449" s="5">
        <v>1585.2809876543208</v>
      </c>
      <c r="M449" s="5">
        <v>0</v>
      </c>
      <c r="N449" s="5">
        <v>0</v>
      </c>
      <c r="O449" s="5">
        <v>0</v>
      </c>
      <c r="P449" s="5">
        <v>0</v>
      </c>
    </row>
    <row r="450" spans="1:16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2"/>
      <c r="G450" s="14">
        <v>84.166467503491504</v>
      </c>
      <c r="H450" s="14">
        <v>81.706421784825807</v>
      </c>
      <c r="I450" s="14">
        <v>0</v>
      </c>
      <c r="J450" s="14">
        <v>0</v>
      </c>
      <c r="K450" s="14">
        <v>2.4016462946650452</v>
      </c>
      <c r="L450" s="14">
        <v>5.2632681112139208</v>
      </c>
      <c r="M450" s="14">
        <v>0</v>
      </c>
      <c r="N450" s="14">
        <v>0</v>
      </c>
      <c r="O450" s="14">
        <v>0</v>
      </c>
      <c r="P450" s="14">
        <v>0</v>
      </c>
    </row>
    <row r="451" spans="1:16" x14ac:dyDescent="0.2">
      <c r="A451" s="3" t="s">
        <v>101</v>
      </c>
      <c r="B451" s="3" t="s">
        <v>533</v>
      </c>
      <c r="C451" s="5"/>
      <c r="D451" s="5"/>
      <c r="E451" s="14"/>
      <c r="F451" s="2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7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F453" s="12"/>
      <c r="G453" s="13">
        <v>6687238.7899999991</v>
      </c>
      <c r="H453" s="13">
        <v>6901874.4599999972</v>
      </c>
      <c r="I453" s="13">
        <v>86534.63</v>
      </c>
      <c r="J453" s="13">
        <v>246911.58</v>
      </c>
      <c r="K453" s="13">
        <v>373484.57</v>
      </c>
      <c r="L453" s="13">
        <v>436939.02</v>
      </c>
      <c r="M453" s="13">
        <v>0</v>
      </c>
      <c r="N453" s="13">
        <v>0</v>
      </c>
      <c r="O453" s="13">
        <v>16178.53</v>
      </c>
      <c r="P453" s="13">
        <v>54613.18</v>
      </c>
    </row>
    <row r="454" spans="1:16" x14ac:dyDescent="0.2">
      <c r="A454" s="3" t="s">
        <v>32</v>
      </c>
      <c r="B454" s="3" t="s">
        <v>534</v>
      </c>
      <c r="C454" s="5" t="s">
        <v>201</v>
      </c>
      <c r="D454" s="5" t="s">
        <v>682</v>
      </c>
      <c r="E454" s="14"/>
      <c r="F454" s="14">
        <v>508.6</v>
      </c>
      <c r="G454" s="5">
        <v>13148.326366496261</v>
      </c>
      <c r="H454" s="5">
        <v>13570.339087691696</v>
      </c>
      <c r="I454" s="5">
        <v>170.14280377506881</v>
      </c>
      <c r="J454" s="5">
        <v>485.47302398741641</v>
      </c>
      <c r="K454" s="5">
        <v>734.33851749901692</v>
      </c>
      <c r="L454" s="5">
        <v>859.10149429807313</v>
      </c>
      <c r="M454" s="5">
        <v>0</v>
      </c>
      <c r="N454" s="5">
        <v>0</v>
      </c>
      <c r="O454" s="5">
        <v>31.809929217459693</v>
      </c>
      <c r="P454" s="5">
        <v>107.37943373967754</v>
      </c>
    </row>
    <row r="455" spans="1:16" x14ac:dyDescent="0.2">
      <c r="A455" s="3" t="str">
        <f>A454</f>
        <v>1390</v>
      </c>
      <c r="B455" s="3" t="str">
        <f t="shared" ref="B455" si="147">B454</f>
        <v>HUERFHUERFANO RE-</v>
      </c>
      <c r="C455" s="5" t="str">
        <f t="shared" ref="C455" si="148">C454</f>
        <v xml:space="preserve">$ </v>
      </c>
      <c r="D455" s="5" t="s">
        <v>683</v>
      </c>
      <c r="E455" s="14"/>
      <c r="F455" s="14">
        <v>491</v>
      </c>
      <c r="G455" s="5">
        <v>13619.630936863541</v>
      </c>
      <c r="H455" s="5">
        <v>14056.770794297347</v>
      </c>
      <c r="I455" s="5">
        <v>176.24160896130348</v>
      </c>
      <c r="J455" s="5">
        <v>502.87490835030547</v>
      </c>
      <c r="K455" s="5">
        <v>760.66103869653773</v>
      </c>
      <c r="L455" s="5">
        <v>889.89617107942979</v>
      </c>
      <c r="M455" s="5">
        <v>0</v>
      </c>
      <c r="N455" s="5">
        <v>0</v>
      </c>
      <c r="O455" s="5">
        <v>32.950162932790228</v>
      </c>
      <c r="P455" s="5">
        <v>111.22847250509164</v>
      </c>
    </row>
    <row r="456" spans="1:16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2"/>
      <c r="G456" s="14">
        <v>31.039071073906481</v>
      </c>
      <c r="H456" s="14">
        <v>25.493646317969471</v>
      </c>
      <c r="I456" s="14">
        <v>0.40165374906915807</v>
      </c>
      <c r="J456" s="14">
        <v>0.9120241941246533</v>
      </c>
      <c r="K456" s="14">
        <v>1.7335427187934171</v>
      </c>
      <c r="L456" s="14">
        <v>1.6139338527464604</v>
      </c>
      <c r="M456" s="14">
        <v>0</v>
      </c>
      <c r="N456" s="14">
        <v>0</v>
      </c>
      <c r="O456" s="14">
        <v>7.5093257218848061E-2</v>
      </c>
      <c r="P456" s="14">
        <v>0.20172622717040908</v>
      </c>
    </row>
    <row r="457" spans="1:16" x14ac:dyDescent="0.2">
      <c r="A457" s="3" t="s">
        <v>32</v>
      </c>
      <c r="B457" s="3" t="s">
        <v>534</v>
      </c>
      <c r="C457" s="5"/>
      <c r="D457" s="5"/>
      <c r="E457" s="14"/>
      <c r="F457" s="2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F459" s="12"/>
      <c r="G459" s="13">
        <v>4617463.45</v>
      </c>
      <c r="H459" s="13">
        <v>4023800.1800000025</v>
      </c>
      <c r="I459" s="13">
        <v>80134.48000000001</v>
      </c>
      <c r="J459" s="13">
        <v>81837.64</v>
      </c>
      <c r="K459" s="13">
        <v>81730.189999999988</v>
      </c>
      <c r="L459" s="13">
        <v>146160.00000000003</v>
      </c>
      <c r="M459" s="13">
        <v>0</v>
      </c>
      <c r="N459" s="13">
        <v>0</v>
      </c>
      <c r="O459" s="13">
        <v>0</v>
      </c>
      <c r="P459" s="13">
        <v>170000</v>
      </c>
    </row>
    <row r="460" spans="1:16" x14ac:dyDescent="0.2">
      <c r="A460" s="3" t="s">
        <v>35</v>
      </c>
      <c r="B460" s="3" t="s">
        <v>535</v>
      </c>
      <c r="C460" s="5" t="s">
        <v>201</v>
      </c>
      <c r="D460" s="5" t="s">
        <v>682</v>
      </c>
      <c r="E460" s="14"/>
      <c r="F460" s="14">
        <v>231.5</v>
      </c>
      <c r="G460" s="5">
        <v>19945.846436285097</v>
      </c>
      <c r="H460" s="5">
        <v>17381.426263498932</v>
      </c>
      <c r="I460" s="5">
        <v>346.15326133909292</v>
      </c>
      <c r="J460" s="5">
        <v>353.5103239740821</v>
      </c>
      <c r="K460" s="5">
        <v>353.04617710583148</v>
      </c>
      <c r="L460" s="5">
        <v>631.36069114470854</v>
      </c>
      <c r="M460" s="5">
        <v>0</v>
      </c>
      <c r="N460" s="5">
        <v>0</v>
      </c>
      <c r="O460" s="5">
        <v>0</v>
      </c>
      <c r="P460" s="5">
        <v>734.34125269978404</v>
      </c>
    </row>
    <row r="461" spans="1:16" x14ac:dyDescent="0.2">
      <c r="A461" s="3" t="str">
        <f>A460</f>
        <v>1400</v>
      </c>
      <c r="B461" s="3" t="str">
        <f t="shared" ref="B461" si="149">B460</f>
        <v>HUERFLA VETA RE-2</v>
      </c>
      <c r="C461" s="5" t="str">
        <f t="shared" ref="C461" si="150">C460</f>
        <v xml:space="preserve">$ </v>
      </c>
      <c r="D461" s="5" t="s">
        <v>683</v>
      </c>
      <c r="E461" s="14"/>
      <c r="F461" s="14">
        <v>238</v>
      </c>
      <c r="G461" s="5">
        <v>19401.106932773109</v>
      </c>
      <c r="H461" s="5">
        <v>16906.72344537816</v>
      </c>
      <c r="I461" s="5">
        <v>336.69949579831939</v>
      </c>
      <c r="J461" s="5">
        <v>343.85563025210087</v>
      </c>
      <c r="K461" s="5">
        <v>343.40415966386547</v>
      </c>
      <c r="L461" s="5">
        <v>614.11764705882365</v>
      </c>
      <c r="M461" s="5">
        <v>0</v>
      </c>
      <c r="N461" s="5">
        <v>0</v>
      </c>
      <c r="O461" s="5">
        <v>0</v>
      </c>
      <c r="P461" s="5">
        <v>714.28571428571433</v>
      </c>
    </row>
    <row r="462" spans="1:16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2"/>
      <c r="G462" s="14">
        <v>79.621369911661247</v>
      </c>
      <c r="H462" s="14">
        <v>75.450437950601767</v>
      </c>
      <c r="I462" s="14">
        <v>1.3818013166424998</v>
      </c>
      <c r="J462" s="14">
        <v>1.5345408575541346</v>
      </c>
      <c r="K462" s="14">
        <v>1.4093169900327753</v>
      </c>
      <c r="L462" s="14">
        <v>2.7406519999857322</v>
      </c>
      <c r="M462" s="14">
        <v>0</v>
      </c>
      <c r="N462" s="14">
        <v>0</v>
      </c>
      <c r="O462" s="14">
        <v>0</v>
      </c>
      <c r="P462" s="14">
        <v>3.1876767925395075</v>
      </c>
    </row>
    <row r="463" spans="1:16" x14ac:dyDescent="0.2">
      <c r="A463" s="3" t="s">
        <v>35</v>
      </c>
      <c r="B463" s="3" t="s">
        <v>535</v>
      </c>
      <c r="C463" s="5"/>
      <c r="D463" s="5"/>
      <c r="E463" s="14"/>
      <c r="F463" s="2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F465" s="12"/>
      <c r="G465" s="13">
        <v>4296360.26</v>
      </c>
      <c r="H465" s="13">
        <v>3379461.7999999984</v>
      </c>
      <c r="I465" s="13">
        <v>61359.81</v>
      </c>
      <c r="J465" s="13">
        <v>94049.079999999987</v>
      </c>
      <c r="K465" s="13">
        <v>69909.56</v>
      </c>
      <c r="L465" s="13">
        <v>189882.08000000002</v>
      </c>
      <c r="M465" s="13">
        <v>0</v>
      </c>
      <c r="N465" s="13">
        <v>0</v>
      </c>
      <c r="O465" s="13">
        <v>116788.25</v>
      </c>
      <c r="P465" s="13">
        <v>315269.68999999994</v>
      </c>
    </row>
    <row r="466" spans="1:16" x14ac:dyDescent="0.2">
      <c r="A466" s="3" t="s">
        <v>43</v>
      </c>
      <c r="B466" s="3" t="s">
        <v>536</v>
      </c>
      <c r="C466" s="5" t="s">
        <v>201</v>
      </c>
      <c r="D466" s="5" t="s">
        <v>682</v>
      </c>
      <c r="E466" s="14"/>
      <c r="F466" s="14">
        <v>172.5</v>
      </c>
      <c r="G466" s="5">
        <v>24906.436289855072</v>
      </c>
      <c r="H466" s="5">
        <v>19591.082898550714</v>
      </c>
      <c r="I466" s="5">
        <v>355.70904347826087</v>
      </c>
      <c r="J466" s="5">
        <v>545.21205797101447</v>
      </c>
      <c r="K466" s="5">
        <v>405.27281159420289</v>
      </c>
      <c r="L466" s="5">
        <v>1100.7656811594204</v>
      </c>
      <c r="M466" s="5">
        <v>0</v>
      </c>
      <c r="N466" s="5">
        <v>0</v>
      </c>
      <c r="O466" s="5">
        <v>677.0333333333333</v>
      </c>
      <c r="P466" s="5">
        <v>1827.6503768115938</v>
      </c>
    </row>
    <row r="467" spans="1:16" x14ac:dyDescent="0.2">
      <c r="A467" s="3" t="str">
        <f>A466</f>
        <v>1410</v>
      </c>
      <c r="B467" s="3" t="str">
        <f t="shared" ref="B467" si="151">B466</f>
        <v>JACKSNORTH PARK R</v>
      </c>
      <c r="C467" s="5" t="str">
        <f t="shared" ref="C467" si="152">C466</f>
        <v xml:space="preserve">$ </v>
      </c>
      <c r="D467" s="5" t="s">
        <v>683</v>
      </c>
      <c r="E467" s="14"/>
      <c r="F467" s="14">
        <v>186</v>
      </c>
      <c r="G467" s="5">
        <v>23098.711075268817</v>
      </c>
      <c r="H467" s="5">
        <v>18169.149462365582</v>
      </c>
      <c r="I467" s="5">
        <v>329.89145161290321</v>
      </c>
      <c r="J467" s="5">
        <v>505.64021505376337</v>
      </c>
      <c r="K467" s="5">
        <v>375.85784946236561</v>
      </c>
      <c r="L467" s="5">
        <v>1020.8713978494625</v>
      </c>
      <c r="M467" s="5">
        <v>0</v>
      </c>
      <c r="N467" s="5">
        <v>0</v>
      </c>
      <c r="O467" s="5">
        <v>627.89381720430106</v>
      </c>
      <c r="P467" s="5">
        <v>1694.998333333333</v>
      </c>
    </row>
    <row r="468" spans="1:16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2"/>
      <c r="G468" s="14">
        <v>94.488051725354509</v>
      </c>
      <c r="H468" s="14">
        <v>84.610019574440713</v>
      </c>
      <c r="I468" s="14">
        <v>1.3494606015972053</v>
      </c>
      <c r="J468" s="14">
        <v>2.3546632483782308</v>
      </c>
      <c r="K468" s="14">
        <v>1.5374916723991801</v>
      </c>
      <c r="L468" s="14">
        <v>4.7539896754079383</v>
      </c>
      <c r="M468" s="14">
        <v>0</v>
      </c>
      <c r="N468" s="14">
        <v>0</v>
      </c>
      <c r="O468" s="14">
        <v>2.5684750670591194</v>
      </c>
      <c r="P468" s="14">
        <v>7.8932611820402467</v>
      </c>
    </row>
    <row r="469" spans="1:16" x14ac:dyDescent="0.2">
      <c r="A469" s="3" t="s">
        <v>43</v>
      </c>
      <c r="B469" s="3" t="s">
        <v>536</v>
      </c>
      <c r="C469" s="5"/>
      <c r="D469" s="5"/>
      <c r="E469" s="14"/>
      <c r="F469" s="2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F471" s="12"/>
      <c r="G471" s="13">
        <v>1002536049.1899999</v>
      </c>
      <c r="H471" s="13">
        <v>937584707.22999632</v>
      </c>
      <c r="I471" s="13">
        <v>21624782.410000023</v>
      </c>
      <c r="J471" s="13">
        <v>22479927.490000013</v>
      </c>
      <c r="K471" s="13">
        <v>29008522.09</v>
      </c>
      <c r="L471" s="13">
        <v>30396251.840000022</v>
      </c>
      <c r="M471" s="13">
        <v>0</v>
      </c>
      <c r="N471" s="13">
        <v>0</v>
      </c>
      <c r="O471" s="13">
        <v>8198311.2700000005</v>
      </c>
      <c r="P471" s="13">
        <v>23422048.309999999</v>
      </c>
    </row>
    <row r="472" spans="1:16" x14ac:dyDescent="0.2">
      <c r="A472" s="3" t="s">
        <v>164</v>
      </c>
      <c r="B472" s="3" t="s">
        <v>537</v>
      </c>
      <c r="C472" s="5" t="s">
        <v>201</v>
      </c>
      <c r="D472" s="5" t="s">
        <v>682</v>
      </c>
      <c r="E472" s="14"/>
      <c r="F472" s="14">
        <v>78417.8</v>
      </c>
      <c r="G472" s="5">
        <v>12784.546993029642</v>
      </c>
      <c r="H472" s="5">
        <v>11956.274050406875</v>
      </c>
      <c r="I472" s="5">
        <v>275.76369663520302</v>
      </c>
      <c r="J472" s="5">
        <v>286.66868351318209</v>
      </c>
      <c r="K472" s="5">
        <v>369.92267176584909</v>
      </c>
      <c r="L472" s="5">
        <v>387.61928847787135</v>
      </c>
      <c r="M472" s="5">
        <v>0</v>
      </c>
      <c r="N472" s="5">
        <v>0</v>
      </c>
      <c r="O472" s="5">
        <v>104.54656047479017</v>
      </c>
      <c r="P472" s="5">
        <v>298.68280301156113</v>
      </c>
    </row>
    <row r="473" spans="1:16" x14ac:dyDescent="0.2">
      <c r="A473" s="3" t="str">
        <f>A472</f>
        <v>1420</v>
      </c>
      <c r="B473" s="3" t="str">
        <f t="shared" ref="B473" si="153">B472</f>
        <v>JEFFEJEFFERSON CO</v>
      </c>
      <c r="C473" s="5" t="str">
        <f t="shared" ref="C473" si="154">C472</f>
        <v xml:space="preserve">$ </v>
      </c>
      <c r="D473" s="5" t="s">
        <v>683</v>
      </c>
      <c r="E473" s="14"/>
      <c r="F473" s="14">
        <v>77078</v>
      </c>
      <c r="G473" s="5">
        <v>13006.772998650717</v>
      </c>
      <c r="H473" s="5">
        <v>12164.102691169935</v>
      </c>
      <c r="I473" s="5">
        <v>280.55712927164717</v>
      </c>
      <c r="J473" s="5">
        <v>291.65167090479792</v>
      </c>
      <c r="K473" s="5">
        <v>376.35281260541268</v>
      </c>
      <c r="L473" s="5">
        <v>394.35703884376892</v>
      </c>
      <c r="M473" s="5">
        <v>0</v>
      </c>
      <c r="N473" s="5">
        <v>0</v>
      </c>
      <c r="O473" s="5">
        <v>106.36382975686968</v>
      </c>
      <c r="P473" s="5">
        <v>303.87462453618411</v>
      </c>
    </row>
    <row r="474" spans="1:16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2"/>
      <c r="G474" s="14">
        <v>80.934019633076446</v>
      </c>
      <c r="H474" s="14">
        <v>67.79245503806311</v>
      </c>
      <c r="I474" s="14">
        <v>1.7457532480213638</v>
      </c>
      <c r="J474" s="14">
        <v>1.6254205746669712</v>
      </c>
      <c r="K474" s="14">
        <v>2.3418372818169284</v>
      </c>
      <c r="L474" s="14">
        <v>2.1978137231747268</v>
      </c>
      <c r="M474" s="14">
        <v>0</v>
      </c>
      <c r="N474" s="14">
        <v>0</v>
      </c>
      <c r="O474" s="14">
        <v>0.66184381680872761</v>
      </c>
      <c r="P474" s="14">
        <v>1.6935410152391794</v>
      </c>
    </row>
    <row r="475" spans="1:16" x14ac:dyDescent="0.2">
      <c r="A475" s="3" t="s">
        <v>164</v>
      </c>
      <c r="B475" s="3" t="s">
        <v>537</v>
      </c>
      <c r="C475" s="5"/>
      <c r="D475" s="5"/>
      <c r="E475" s="14"/>
      <c r="F475" s="2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F477" s="12"/>
      <c r="G477" s="13">
        <v>3722279.63</v>
      </c>
      <c r="H477" s="13">
        <v>3165306.2600000002</v>
      </c>
      <c r="I477" s="13">
        <v>153985.56</v>
      </c>
      <c r="J477" s="13">
        <v>189527.3</v>
      </c>
      <c r="K477" s="13">
        <v>127564.71999999999</v>
      </c>
      <c r="L477" s="13">
        <v>145924.15</v>
      </c>
      <c r="M477" s="13">
        <v>0</v>
      </c>
      <c r="N477" s="13">
        <v>0</v>
      </c>
      <c r="O477" s="13">
        <v>169.84</v>
      </c>
      <c r="P477" s="13">
        <v>452968.55999999994</v>
      </c>
    </row>
    <row r="478" spans="1:16" x14ac:dyDescent="0.2">
      <c r="A478" s="3" t="s">
        <v>181</v>
      </c>
      <c r="B478" s="3" t="s">
        <v>538</v>
      </c>
      <c r="C478" s="5" t="s">
        <v>201</v>
      </c>
      <c r="D478" s="5" t="s">
        <v>682</v>
      </c>
      <c r="E478" s="14"/>
      <c r="F478" s="14">
        <v>193.5</v>
      </c>
      <c r="G478" s="5">
        <v>19236.587235142117</v>
      </c>
      <c r="H478" s="5">
        <v>16358.17188630491</v>
      </c>
      <c r="I478" s="5">
        <v>795.79100775193797</v>
      </c>
      <c r="J478" s="5">
        <v>979.46925064599475</v>
      </c>
      <c r="K478" s="5">
        <v>659.24919896640824</v>
      </c>
      <c r="L478" s="5">
        <v>754.12997416020664</v>
      </c>
      <c r="M478" s="5">
        <v>0</v>
      </c>
      <c r="N478" s="5">
        <v>0</v>
      </c>
      <c r="O478" s="5">
        <v>0.8777260981912145</v>
      </c>
      <c r="P478" s="5">
        <v>2340.9227906976739</v>
      </c>
    </row>
    <row r="479" spans="1:16" x14ac:dyDescent="0.2">
      <c r="A479" s="3" t="str">
        <f>A478</f>
        <v>1430</v>
      </c>
      <c r="B479" s="3" t="str">
        <f t="shared" ref="B479" si="155">B478</f>
        <v>KIOWAEADS RE-1</v>
      </c>
      <c r="C479" s="5" t="str">
        <f t="shared" ref="C479" si="156">C478</f>
        <v xml:space="preserve">$ </v>
      </c>
      <c r="D479" s="5" t="s">
        <v>683</v>
      </c>
      <c r="E479" s="14"/>
      <c r="F479" s="14">
        <v>211</v>
      </c>
      <c r="G479" s="5">
        <v>17641.13568720379</v>
      </c>
      <c r="H479" s="5">
        <v>15001.451469194313</v>
      </c>
      <c r="I479" s="5">
        <v>729.78938388625591</v>
      </c>
      <c r="J479" s="5">
        <v>898.2336492890995</v>
      </c>
      <c r="K479" s="5">
        <v>604.57213270142176</v>
      </c>
      <c r="L479" s="5">
        <v>691.58364928909953</v>
      </c>
      <c r="M479" s="5">
        <v>0</v>
      </c>
      <c r="N479" s="5">
        <v>0</v>
      </c>
      <c r="O479" s="5">
        <v>0.80492890995260669</v>
      </c>
      <c r="P479" s="5">
        <v>2146.770426540284</v>
      </c>
    </row>
    <row r="480" spans="1:16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2"/>
      <c r="G480" s="14">
        <v>92.964032527724299</v>
      </c>
      <c r="H480" s="14">
        <v>80.058811456363159</v>
      </c>
      <c r="I480" s="14">
        <v>3.8457934469151751</v>
      </c>
      <c r="J480" s="14">
        <v>4.7936373703483515</v>
      </c>
      <c r="K480" s="14">
        <v>3.1859322668539121</v>
      </c>
      <c r="L480" s="14">
        <v>3.6908005267648432</v>
      </c>
      <c r="M480" s="14">
        <v>0</v>
      </c>
      <c r="N480" s="14">
        <v>0</v>
      </c>
      <c r="O480" s="14">
        <v>4.2417585066033036E-3</v>
      </c>
      <c r="P480" s="14">
        <v>11.456750646523638</v>
      </c>
    </row>
    <row r="481" spans="1:16" x14ac:dyDescent="0.2">
      <c r="A481" s="3" t="s">
        <v>181</v>
      </c>
      <c r="B481" s="3" t="s">
        <v>538</v>
      </c>
      <c r="C481" s="5"/>
      <c r="D481" s="5"/>
      <c r="E481" s="14"/>
      <c r="F481" s="2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F483" s="12"/>
      <c r="G483" s="13">
        <v>3189404.1199999996</v>
      </c>
      <c r="H483" s="13">
        <v>2687230.9500000011</v>
      </c>
      <c r="I483" s="13">
        <v>16304.039999999999</v>
      </c>
      <c r="J483" s="13">
        <v>15255.97</v>
      </c>
      <c r="K483" s="13">
        <v>43868.46</v>
      </c>
      <c r="L483" s="13">
        <v>72419.930000000008</v>
      </c>
      <c r="M483" s="13">
        <v>0</v>
      </c>
      <c r="N483" s="13">
        <v>0</v>
      </c>
      <c r="O483" s="13">
        <v>0</v>
      </c>
      <c r="P483" s="13">
        <v>135321.59</v>
      </c>
    </row>
    <row r="484" spans="1:16" x14ac:dyDescent="0.2">
      <c r="A484" s="3" t="s">
        <v>61</v>
      </c>
      <c r="B484" s="3" t="s">
        <v>539</v>
      </c>
      <c r="C484" s="5" t="s">
        <v>201</v>
      </c>
      <c r="D484" s="5" t="s">
        <v>682</v>
      </c>
      <c r="E484" s="14"/>
      <c r="F484" s="14">
        <v>234.6</v>
      </c>
      <c r="G484" s="5">
        <v>13595.072975277066</v>
      </c>
      <c r="H484" s="5">
        <v>11454.522378516629</v>
      </c>
      <c r="I484" s="5">
        <v>69.497186700767259</v>
      </c>
      <c r="J484" s="5">
        <v>65.029710144927535</v>
      </c>
      <c r="K484" s="5">
        <v>186.99258312020461</v>
      </c>
      <c r="L484" s="5">
        <v>308.69535379369142</v>
      </c>
      <c r="M484" s="5">
        <v>0</v>
      </c>
      <c r="N484" s="5">
        <v>0</v>
      </c>
      <c r="O484" s="5">
        <v>0</v>
      </c>
      <c r="P484" s="5">
        <v>576.81837169650464</v>
      </c>
    </row>
    <row r="485" spans="1:16" x14ac:dyDescent="0.2">
      <c r="A485" s="3" t="str">
        <f>A484</f>
        <v>1440</v>
      </c>
      <c r="B485" s="3" t="str">
        <f t="shared" ref="B485" si="157">B484</f>
        <v>KIOWAPLAINVIEW RE</v>
      </c>
      <c r="C485" s="5" t="str">
        <f t="shared" ref="C485" si="158">C484</f>
        <v xml:space="preserve">$ </v>
      </c>
      <c r="D485" s="5" t="s">
        <v>683</v>
      </c>
      <c r="E485" s="14"/>
      <c r="F485" s="14">
        <v>419</v>
      </c>
      <c r="G485" s="5">
        <v>7611.9430071599036</v>
      </c>
      <c r="H485" s="5">
        <v>6413.4390214797158</v>
      </c>
      <c r="I485" s="5">
        <v>38.911789976133647</v>
      </c>
      <c r="J485" s="5">
        <v>36.410429594272074</v>
      </c>
      <c r="K485" s="5">
        <v>104.69799522673031</v>
      </c>
      <c r="L485" s="5">
        <v>172.83992840095468</v>
      </c>
      <c r="M485" s="5">
        <v>0</v>
      </c>
      <c r="N485" s="5">
        <v>0</v>
      </c>
      <c r="O485" s="5">
        <v>0</v>
      </c>
      <c r="P485" s="5">
        <v>322.96322195704056</v>
      </c>
    </row>
    <row r="486" spans="1:16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2"/>
      <c r="G486" s="14">
        <v>98.148297238795365</v>
      </c>
      <c r="H486" s="14">
        <v>92.337457536494952</v>
      </c>
      <c r="I486" s="14">
        <v>0.50172812974017522</v>
      </c>
      <c r="J486" s="14">
        <v>0.52421898536597322</v>
      </c>
      <c r="K486" s="14">
        <v>1.3499746314644523</v>
      </c>
      <c r="L486" s="14">
        <v>2.4884620397703201</v>
      </c>
      <c r="M486" s="14">
        <v>0</v>
      </c>
      <c r="N486" s="14">
        <v>0</v>
      </c>
      <c r="O486" s="14">
        <v>0</v>
      </c>
      <c r="P486" s="14">
        <v>4.649861438368732</v>
      </c>
    </row>
    <row r="487" spans="1:16" x14ac:dyDescent="0.2">
      <c r="A487" s="3" t="s">
        <v>61</v>
      </c>
      <c r="B487" s="3" t="s">
        <v>539</v>
      </c>
      <c r="C487" s="5"/>
      <c r="D487" s="5"/>
      <c r="E487" s="14"/>
      <c r="F487" s="2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F489" s="12"/>
      <c r="G489" s="13">
        <v>3553733.05</v>
      </c>
      <c r="H489" s="13">
        <v>3477954.03</v>
      </c>
      <c r="I489" s="13">
        <v>323007.99</v>
      </c>
      <c r="J489" s="13">
        <v>250894.38999999998</v>
      </c>
      <c r="K489" s="13">
        <v>145052.32</v>
      </c>
      <c r="L489" s="13">
        <v>153665.07999999999</v>
      </c>
      <c r="M489" s="13">
        <v>0</v>
      </c>
      <c r="N489" s="13">
        <v>0</v>
      </c>
      <c r="O489" s="13">
        <v>109.23</v>
      </c>
      <c r="P489" s="13">
        <v>26237.8</v>
      </c>
    </row>
    <row r="490" spans="1:16" x14ac:dyDescent="0.2">
      <c r="A490" s="3" t="s">
        <v>113</v>
      </c>
      <c r="B490" s="3" t="s">
        <v>540</v>
      </c>
      <c r="C490" s="5" t="s">
        <v>201</v>
      </c>
      <c r="D490" s="5" t="s">
        <v>682</v>
      </c>
      <c r="E490" s="14"/>
      <c r="F490" s="14">
        <v>164</v>
      </c>
      <c r="G490" s="5">
        <v>21669.103963414633</v>
      </c>
      <c r="H490" s="5">
        <v>21207.036768292681</v>
      </c>
      <c r="I490" s="5">
        <v>1969.5609146341462</v>
      </c>
      <c r="J490" s="5">
        <v>1529.8438414634145</v>
      </c>
      <c r="K490" s="5">
        <v>884.46536585365857</v>
      </c>
      <c r="L490" s="5">
        <v>936.98219512195112</v>
      </c>
      <c r="M490" s="5">
        <v>0</v>
      </c>
      <c r="N490" s="5">
        <v>0</v>
      </c>
      <c r="O490" s="5">
        <v>0.66603658536585364</v>
      </c>
      <c r="P490" s="5">
        <v>159.98658536585364</v>
      </c>
    </row>
    <row r="491" spans="1:16" x14ac:dyDescent="0.2">
      <c r="A491" s="3" t="str">
        <f>A490</f>
        <v>1450</v>
      </c>
      <c r="B491" s="3" t="str">
        <f t="shared" ref="B491" si="159">B490</f>
        <v>KIT CARRIBA-FLAGL</v>
      </c>
      <c r="C491" s="5" t="str">
        <f t="shared" ref="C491" si="160">C490</f>
        <v xml:space="preserve">$ </v>
      </c>
      <c r="D491" s="5" t="s">
        <v>683</v>
      </c>
      <c r="E491" s="14"/>
      <c r="F491" s="14">
        <v>172</v>
      </c>
      <c r="G491" s="5">
        <v>20661.238662790696</v>
      </c>
      <c r="H491" s="5">
        <v>20220.662965116277</v>
      </c>
      <c r="I491" s="5">
        <v>1877.953430232558</v>
      </c>
      <c r="J491" s="5">
        <v>1458.6883139534882</v>
      </c>
      <c r="K491" s="5">
        <v>843.32744186046511</v>
      </c>
      <c r="L491" s="5">
        <v>893.40162790697661</v>
      </c>
      <c r="M491" s="5">
        <v>0</v>
      </c>
      <c r="N491" s="5">
        <v>0</v>
      </c>
      <c r="O491" s="5">
        <v>0.63505813953488377</v>
      </c>
      <c r="P491" s="5">
        <v>152.5453488372093</v>
      </c>
    </row>
    <row r="492" spans="1:16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2"/>
      <c r="G492" s="14">
        <v>88.359500770504724</v>
      </c>
      <c r="H492" s="14">
        <v>88.978647221684341</v>
      </c>
      <c r="I492" s="14">
        <v>8.0312236005696001</v>
      </c>
      <c r="J492" s="14">
        <v>6.4187862246441725</v>
      </c>
      <c r="K492" s="14">
        <v>3.6065597501206512</v>
      </c>
      <c r="L492" s="14">
        <v>3.9313087020911262</v>
      </c>
      <c r="M492" s="14">
        <v>0</v>
      </c>
      <c r="N492" s="14">
        <v>0</v>
      </c>
      <c r="O492" s="14">
        <v>2.7158788050110384E-3</v>
      </c>
      <c r="P492" s="14">
        <v>0.67125785158037565</v>
      </c>
    </row>
    <row r="493" spans="1:16" x14ac:dyDescent="0.2">
      <c r="A493" s="3" t="s">
        <v>113</v>
      </c>
      <c r="B493" s="3" t="s">
        <v>540</v>
      </c>
      <c r="C493" s="5"/>
      <c r="D493" s="5"/>
      <c r="E493" s="14"/>
      <c r="F493" s="2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F495" s="12"/>
      <c r="G495" s="13">
        <v>2738815.19</v>
      </c>
      <c r="H495" s="13">
        <v>2838788.5499999956</v>
      </c>
      <c r="I495" s="13">
        <v>15971.460000000001</v>
      </c>
      <c r="J495" s="13">
        <v>10398.359999999999</v>
      </c>
      <c r="K495" s="13">
        <v>172102.25</v>
      </c>
      <c r="L495" s="13">
        <v>180072.05999999997</v>
      </c>
      <c r="M495" s="13">
        <v>0</v>
      </c>
      <c r="N495" s="13">
        <v>0</v>
      </c>
      <c r="O495" s="13">
        <v>841.25</v>
      </c>
      <c r="P495" s="13">
        <v>0</v>
      </c>
    </row>
    <row r="496" spans="1:16" x14ac:dyDescent="0.2">
      <c r="A496" s="3" t="s">
        <v>82</v>
      </c>
      <c r="B496" s="3" t="s">
        <v>541</v>
      </c>
      <c r="C496" s="5" t="s">
        <v>201</v>
      </c>
      <c r="D496" s="5" t="s">
        <v>682</v>
      </c>
      <c r="E496" s="14"/>
      <c r="F496" s="14">
        <v>136.5</v>
      </c>
      <c r="G496" s="5">
        <v>20064.580146520148</v>
      </c>
      <c r="H496" s="5">
        <v>20796.985714285682</v>
      </c>
      <c r="I496" s="5">
        <v>117.00703296703297</v>
      </c>
      <c r="J496" s="5">
        <v>76.178461538461534</v>
      </c>
      <c r="K496" s="5">
        <v>1260.8223443223444</v>
      </c>
      <c r="L496" s="5">
        <v>1319.2092307692305</v>
      </c>
      <c r="M496" s="5">
        <v>0</v>
      </c>
      <c r="N496" s="5">
        <v>0</v>
      </c>
      <c r="O496" s="5">
        <v>6.1630036630036633</v>
      </c>
      <c r="P496" s="5">
        <v>0</v>
      </c>
    </row>
    <row r="497" spans="1:16" x14ac:dyDescent="0.2">
      <c r="A497" s="3" t="str">
        <f>A496</f>
        <v>1460</v>
      </c>
      <c r="B497" s="3" t="str">
        <f t="shared" ref="B497" si="161">B496</f>
        <v>KIT CHI PLAINS R-</v>
      </c>
      <c r="C497" s="5" t="str">
        <f t="shared" ref="C497" si="162">C496</f>
        <v xml:space="preserve">$ </v>
      </c>
      <c r="D497" s="5" t="s">
        <v>683</v>
      </c>
      <c r="E497" s="14"/>
      <c r="F497" s="14">
        <v>129</v>
      </c>
      <c r="G497" s="5">
        <v>21231.12550387597</v>
      </c>
      <c r="H497" s="5">
        <v>22006.11279069764</v>
      </c>
      <c r="I497" s="5">
        <v>123.80976744186047</v>
      </c>
      <c r="J497" s="5">
        <v>80.607441860465102</v>
      </c>
      <c r="K497" s="5">
        <v>1334.1259689922481</v>
      </c>
      <c r="L497" s="5">
        <v>1395.9074418604648</v>
      </c>
      <c r="M497" s="5">
        <v>0</v>
      </c>
      <c r="N497" s="5">
        <v>0</v>
      </c>
      <c r="O497" s="5">
        <v>6.5213178294573639</v>
      </c>
      <c r="P497" s="5">
        <v>0</v>
      </c>
    </row>
    <row r="498" spans="1:16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2"/>
      <c r="G498" s="14">
        <v>88.12130553081451</v>
      </c>
      <c r="H498" s="14">
        <v>88.063568043987161</v>
      </c>
      <c r="I498" s="14">
        <v>0.51388129858925702</v>
      </c>
      <c r="J498" s="14">
        <v>0.32257305089027344</v>
      </c>
      <c r="K498" s="14">
        <v>5.5373852935256362</v>
      </c>
      <c r="L498" s="14">
        <v>5.5861110573490791</v>
      </c>
      <c r="M498" s="14">
        <v>0</v>
      </c>
      <c r="N498" s="14">
        <v>0</v>
      </c>
      <c r="O498" s="14">
        <v>2.7067196263723697E-2</v>
      </c>
      <c r="P498" s="14">
        <v>0</v>
      </c>
    </row>
    <row r="499" spans="1:16" x14ac:dyDescent="0.2">
      <c r="A499" s="3" t="s">
        <v>82</v>
      </c>
      <c r="B499" s="3" t="s">
        <v>541</v>
      </c>
      <c r="C499" s="5"/>
      <c r="D499" s="5"/>
      <c r="E499" s="14"/>
      <c r="F499" s="2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7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F501" s="12"/>
      <c r="G501" s="13">
        <v>3926201.3700000006</v>
      </c>
      <c r="H501" s="13">
        <v>3315772.4200000004</v>
      </c>
      <c r="I501" s="13">
        <v>193560.97</v>
      </c>
      <c r="J501" s="13">
        <v>203132.68000000002</v>
      </c>
      <c r="K501" s="13">
        <v>146737.71000000002</v>
      </c>
      <c r="L501" s="13">
        <v>183852.37</v>
      </c>
      <c r="M501" s="13">
        <v>0</v>
      </c>
      <c r="N501" s="13">
        <v>0</v>
      </c>
      <c r="O501" s="13">
        <v>0</v>
      </c>
      <c r="P501" s="13">
        <v>0</v>
      </c>
    </row>
    <row r="502" spans="1:16" x14ac:dyDescent="0.2">
      <c r="A502" s="3" t="s">
        <v>96</v>
      </c>
      <c r="B502" s="3" t="s">
        <v>542</v>
      </c>
      <c r="C502" s="5" t="s">
        <v>201</v>
      </c>
      <c r="D502" s="5" t="s">
        <v>682</v>
      </c>
      <c r="E502" s="14"/>
      <c r="F502" s="14">
        <v>211.4</v>
      </c>
      <c r="G502" s="5">
        <v>18572.381125827818</v>
      </c>
      <c r="H502" s="5">
        <v>15684.826963103123</v>
      </c>
      <c r="I502" s="5">
        <v>915.61480605487225</v>
      </c>
      <c r="J502" s="5">
        <v>960.89252601702935</v>
      </c>
      <c r="K502" s="5">
        <v>694.12350993377493</v>
      </c>
      <c r="L502" s="5">
        <v>869.68954588457893</v>
      </c>
      <c r="M502" s="5">
        <v>0</v>
      </c>
      <c r="N502" s="5">
        <v>0</v>
      </c>
      <c r="O502" s="5">
        <v>0</v>
      </c>
      <c r="P502" s="5">
        <v>0</v>
      </c>
    </row>
    <row r="503" spans="1:16" x14ac:dyDescent="0.2">
      <c r="A503" s="3" t="str">
        <f>A502</f>
        <v>1480</v>
      </c>
      <c r="B503" s="3" t="str">
        <f t="shared" ref="B503" si="163">B502</f>
        <v>KIT CSTRATTON R-4</v>
      </c>
      <c r="C503" s="5" t="str">
        <f t="shared" ref="C503" si="164">C502</f>
        <v xml:space="preserve">$ </v>
      </c>
      <c r="D503" s="5" t="s">
        <v>683</v>
      </c>
      <c r="E503" s="14"/>
      <c r="F503" s="14">
        <v>222</v>
      </c>
      <c r="G503" s="5">
        <v>17685.591756756759</v>
      </c>
      <c r="H503" s="5">
        <v>14935.911801801803</v>
      </c>
      <c r="I503" s="5">
        <v>871.89626126126132</v>
      </c>
      <c r="J503" s="5">
        <v>915.01207207207221</v>
      </c>
      <c r="K503" s="5">
        <v>660.9806756756758</v>
      </c>
      <c r="L503" s="5">
        <v>828.16382882882885</v>
      </c>
      <c r="M503" s="5">
        <v>0</v>
      </c>
      <c r="N503" s="5">
        <v>0</v>
      </c>
      <c r="O503" s="5">
        <v>0</v>
      </c>
      <c r="P503" s="5">
        <v>0</v>
      </c>
    </row>
    <row r="504" spans="1:16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2"/>
      <c r="G504" s="14">
        <v>92.021303643898918</v>
      </c>
      <c r="H504" s="14">
        <v>89.547766165023319</v>
      </c>
      <c r="I504" s="14">
        <v>4.5366325145919877</v>
      </c>
      <c r="J504" s="14">
        <v>5.4859246730553695</v>
      </c>
      <c r="K504" s="14">
        <v>3.4392009210470995</v>
      </c>
      <c r="L504" s="14">
        <v>4.9652288975988732</v>
      </c>
      <c r="M504" s="14">
        <v>0</v>
      </c>
      <c r="N504" s="14">
        <v>0</v>
      </c>
      <c r="O504" s="14">
        <v>0</v>
      </c>
      <c r="P504" s="14">
        <v>0</v>
      </c>
    </row>
    <row r="505" spans="1:16" x14ac:dyDescent="0.2">
      <c r="A505" s="3" t="s">
        <v>96</v>
      </c>
      <c r="B505" s="3" t="s">
        <v>542</v>
      </c>
      <c r="C505" s="5"/>
      <c r="D505" s="5"/>
      <c r="E505" s="14"/>
      <c r="F505" s="2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7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F507" s="12"/>
      <c r="G507" s="13">
        <v>3036354.5100000002</v>
      </c>
      <c r="H507" s="13">
        <v>3063196.649999999</v>
      </c>
      <c r="I507" s="13">
        <v>103765.84999999999</v>
      </c>
      <c r="J507" s="13">
        <v>118631.13999999998</v>
      </c>
      <c r="K507" s="13">
        <v>95954.76</v>
      </c>
      <c r="L507" s="13">
        <v>159049.15</v>
      </c>
      <c r="M507" s="13">
        <v>0</v>
      </c>
      <c r="N507" s="13">
        <v>0</v>
      </c>
      <c r="O507" s="13">
        <v>0</v>
      </c>
      <c r="P507" s="13">
        <v>0</v>
      </c>
    </row>
    <row r="508" spans="1:16" x14ac:dyDescent="0.2">
      <c r="A508" s="3" t="s">
        <v>41</v>
      </c>
      <c r="B508" s="3" t="s">
        <v>543</v>
      </c>
      <c r="C508" s="5" t="s">
        <v>201</v>
      </c>
      <c r="D508" s="5" t="s">
        <v>682</v>
      </c>
      <c r="E508" s="14"/>
      <c r="F508" s="14">
        <v>108</v>
      </c>
      <c r="G508" s="5">
        <v>28114.393611111114</v>
      </c>
      <c r="H508" s="5">
        <v>28362.931944444434</v>
      </c>
      <c r="I508" s="5">
        <v>960.79490740740732</v>
      </c>
      <c r="J508" s="5">
        <v>1098.4364814814815</v>
      </c>
      <c r="K508" s="5">
        <v>888.46999999999991</v>
      </c>
      <c r="L508" s="5">
        <v>1472.6773148148147</v>
      </c>
      <c r="M508" s="5">
        <v>0</v>
      </c>
      <c r="N508" s="5">
        <v>0</v>
      </c>
      <c r="O508" s="5">
        <v>0</v>
      </c>
      <c r="P508" s="5">
        <v>0</v>
      </c>
    </row>
    <row r="509" spans="1:16" x14ac:dyDescent="0.2">
      <c r="A509" s="3" t="str">
        <f>A508</f>
        <v>1490</v>
      </c>
      <c r="B509" s="3" t="str">
        <f t="shared" ref="B509" si="165">B508</f>
        <v>KIT CBETHUNE R-5</v>
      </c>
      <c r="C509" s="5" t="str">
        <f t="shared" ref="C509" si="166">C508</f>
        <v xml:space="preserve">$ </v>
      </c>
      <c r="D509" s="5" t="s">
        <v>683</v>
      </c>
      <c r="E509" s="14"/>
      <c r="F509" s="14">
        <v>108</v>
      </c>
      <c r="G509" s="5">
        <v>28114.393611111114</v>
      </c>
      <c r="H509" s="5">
        <v>28362.931944444434</v>
      </c>
      <c r="I509" s="5">
        <v>960.79490740740732</v>
      </c>
      <c r="J509" s="5">
        <v>1098.4364814814815</v>
      </c>
      <c r="K509" s="5">
        <v>888.46999999999991</v>
      </c>
      <c r="L509" s="5">
        <v>1472.6773148148147</v>
      </c>
      <c r="M509" s="5">
        <v>0</v>
      </c>
      <c r="N509" s="5">
        <v>0</v>
      </c>
      <c r="O509" s="5">
        <v>0</v>
      </c>
      <c r="P509" s="5">
        <v>0</v>
      </c>
    </row>
    <row r="510" spans="1:16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2"/>
      <c r="G510" s="14">
        <v>93.828307360182677</v>
      </c>
      <c r="H510" s="14">
        <v>91.688401129794343</v>
      </c>
      <c r="I510" s="14">
        <v>3.2065340312619193</v>
      </c>
      <c r="J510" s="14">
        <v>3.5508982261405886</v>
      </c>
      <c r="K510" s="14">
        <v>2.9651586085554156</v>
      </c>
      <c r="L510" s="14">
        <v>4.760700644065027</v>
      </c>
      <c r="M510" s="14">
        <v>0</v>
      </c>
      <c r="N510" s="14">
        <v>0</v>
      </c>
      <c r="O510" s="14">
        <v>0</v>
      </c>
      <c r="P510" s="14">
        <v>0</v>
      </c>
    </row>
    <row r="511" spans="1:16" x14ac:dyDescent="0.2">
      <c r="A511" s="3" t="s">
        <v>41</v>
      </c>
      <c r="B511" s="3" t="s">
        <v>543</v>
      </c>
      <c r="C511" s="5"/>
      <c r="D511" s="5"/>
      <c r="E511" s="14"/>
      <c r="F511" s="2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7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F513" s="12"/>
      <c r="G513" s="13">
        <v>9631355.6899999995</v>
      </c>
      <c r="H513" s="13">
        <v>8088554.5900000008</v>
      </c>
      <c r="I513" s="13">
        <v>374295.73000000004</v>
      </c>
      <c r="J513" s="13">
        <v>362431.94999999995</v>
      </c>
      <c r="K513" s="13">
        <v>512196.33999999997</v>
      </c>
      <c r="L513" s="13">
        <v>576062.40999999992</v>
      </c>
      <c r="M513" s="13">
        <v>0</v>
      </c>
      <c r="N513" s="13">
        <v>0</v>
      </c>
      <c r="O513" s="13">
        <v>167780</v>
      </c>
      <c r="P513" s="13">
        <v>167780</v>
      </c>
    </row>
    <row r="514" spans="1:16" x14ac:dyDescent="0.2">
      <c r="A514" s="3" t="s">
        <v>5</v>
      </c>
      <c r="B514" s="3" t="s">
        <v>544</v>
      </c>
      <c r="C514" s="5" t="s">
        <v>201</v>
      </c>
      <c r="D514" s="5" t="s">
        <v>682</v>
      </c>
      <c r="E514" s="14"/>
      <c r="F514" s="14">
        <v>725</v>
      </c>
      <c r="G514" s="5">
        <v>13284.628537931034</v>
      </c>
      <c r="H514" s="5">
        <v>11156.627020689657</v>
      </c>
      <c r="I514" s="5">
        <v>516.2699724137932</v>
      </c>
      <c r="J514" s="5">
        <v>499.90613793103444</v>
      </c>
      <c r="K514" s="5">
        <v>706.47771034482753</v>
      </c>
      <c r="L514" s="5">
        <v>794.56884137931024</v>
      </c>
      <c r="M514" s="5">
        <v>0</v>
      </c>
      <c r="N514" s="5">
        <v>0</v>
      </c>
      <c r="O514" s="5">
        <v>231.42068965517242</v>
      </c>
      <c r="P514" s="5">
        <v>231.42068965517242</v>
      </c>
    </row>
    <row r="515" spans="1:16" x14ac:dyDescent="0.2">
      <c r="A515" s="3" t="str">
        <f>A514</f>
        <v>1500</v>
      </c>
      <c r="B515" s="3" t="str">
        <f t="shared" ref="B515" si="167">B514</f>
        <v>KIT CBURLINGTON R</v>
      </c>
      <c r="C515" s="5" t="str">
        <f t="shared" ref="C515" si="168">C514</f>
        <v xml:space="preserve">$ </v>
      </c>
      <c r="D515" s="5" t="s">
        <v>683</v>
      </c>
      <c r="E515" s="14"/>
      <c r="F515" s="14">
        <v>762</v>
      </c>
      <c r="G515" s="5">
        <v>12639.574396325459</v>
      </c>
      <c r="H515" s="5">
        <v>10614.901036745408</v>
      </c>
      <c r="I515" s="5">
        <v>491.20174540682422</v>
      </c>
      <c r="J515" s="5">
        <v>475.63248031496056</v>
      </c>
      <c r="K515" s="5">
        <v>672.17367454068233</v>
      </c>
      <c r="L515" s="5">
        <v>755.98741469816264</v>
      </c>
      <c r="M515" s="5">
        <v>0</v>
      </c>
      <c r="N515" s="5">
        <v>0</v>
      </c>
      <c r="O515" s="5">
        <v>220.18372703412072</v>
      </c>
      <c r="P515" s="5">
        <v>220.18372703412072</v>
      </c>
    </row>
    <row r="516" spans="1:16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2"/>
      <c r="G516" s="14">
        <v>90.133737636393192</v>
      </c>
      <c r="H516" s="14">
        <v>87.968516151678912</v>
      </c>
      <c r="I516" s="14">
        <v>3.5027958900189131</v>
      </c>
      <c r="J516" s="14">
        <v>3.9416932274743384</v>
      </c>
      <c r="K516" s="14">
        <v>4.7933200697606937</v>
      </c>
      <c r="L516" s="14">
        <v>6.2650693463960492</v>
      </c>
      <c r="M516" s="14">
        <v>0</v>
      </c>
      <c r="N516" s="14">
        <v>0</v>
      </c>
      <c r="O516" s="14">
        <v>1.5701464038271908</v>
      </c>
      <c r="P516" s="14">
        <v>1.8247212744506784</v>
      </c>
    </row>
    <row r="517" spans="1:16" x14ac:dyDescent="0.2">
      <c r="A517" s="3" t="s">
        <v>5</v>
      </c>
      <c r="B517" s="3" t="s">
        <v>544</v>
      </c>
      <c r="C517" s="5"/>
      <c r="D517" s="5"/>
      <c r="E517" s="14"/>
      <c r="F517" s="2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7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F519" s="12"/>
      <c r="G519" s="13">
        <v>13000690.919999998</v>
      </c>
      <c r="H519" s="13">
        <v>13400774.090000004</v>
      </c>
      <c r="I519" s="13">
        <v>207051.69</v>
      </c>
      <c r="J519" s="13">
        <v>183086.17</v>
      </c>
      <c r="K519" s="13">
        <v>651825.97</v>
      </c>
      <c r="L519" s="13">
        <v>908812.64000000013</v>
      </c>
      <c r="M519" s="13">
        <v>0</v>
      </c>
      <c r="N519" s="13">
        <v>0</v>
      </c>
      <c r="O519" s="13">
        <v>143157.96</v>
      </c>
      <c r="P519" s="13">
        <v>339564.25</v>
      </c>
    </row>
    <row r="520" spans="1:16" x14ac:dyDescent="0.2">
      <c r="A520" s="3" t="s">
        <v>133</v>
      </c>
      <c r="B520" s="3" t="s">
        <v>545</v>
      </c>
      <c r="C520" s="5" t="s">
        <v>201</v>
      </c>
      <c r="D520" s="5" t="s">
        <v>682</v>
      </c>
      <c r="E520" s="14"/>
      <c r="F520" s="14">
        <v>978.9</v>
      </c>
      <c r="G520" s="5">
        <v>13280.918296046581</v>
      </c>
      <c r="H520" s="5">
        <v>13689.625181325982</v>
      </c>
      <c r="I520" s="5">
        <v>211.514649095924</v>
      </c>
      <c r="J520" s="5">
        <v>187.03255695168048</v>
      </c>
      <c r="K520" s="5">
        <v>665.87595259985699</v>
      </c>
      <c r="L520" s="5">
        <v>928.40192052303621</v>
      </c>
      <c r="M520" s="5">
        <v>0</v>
      </c>
      <c r="N520" s="5">
        <v>0</v>
      </c>
      <c r="O520" s="5">
        <v>146.24370211461846</v>
      </c>
      <c r="P520" s="5">
        <v>346.88349167432835</v>
      </c>
    </row>
    <row r="521" spans="1:16" x14ac:dyDescent="0.2">
      <c r="A521" s="3" t="str">
        <f>A520</f>
        <v>1510</v>
      </c>
      <c r="B521" s="3" t="str">
        <f t="shared" ref="B521" si="169">B520</f>
        <v xml:space="preserve">LAKELAKE COUNTY </v>
      </c>
      <c r="C521" s="5" t="str">
        <f t="shared" ref="C521" si="170">C520</f>
        <v xml:space="preserve">$ </v>
      </c>
      <c r="D521" s="5" t="s">
        <v>683</v>
      </c>
      <c r="E521" s="14"/>
      <c r="F521" s="14">
        <v>982</v>
      </c>
      <c r="G521" s="5">
        <v>13238.992790224031</v>
      </c>
      <c r="H521" s="5">
        <v>13646.409460285136</v>
      </c>
      <c r="I521" s="5">
        <v>210.84693482688391</v>
      </c>
      <c r="J521" s="5">
        <v>186.44212830957233</v>
      </c>
      <c r="K521" s="5">
        <v>663.7739002036659</v>
      </c>
      <c r="L521" s="5">
        <v>925.47112016293295</v>
      </c>
      <c r="M521" s="5">
        <v>0</v>
      </c>
      <c r="N521" s="5">
        <v>0</v>
      </c>
      <c r="O521" s="5">
        <v>145.7820366598778</v>
      </c>
      <c r="P521" s="5">
        <v>345.78844195519349</v>
      </c>
    </row>
    <row r="522" spans="1:16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2"/>
      <c r="G522" s="14">
        <v>56.937187227558972</v>
      </c>
      <c r="H522" s="14">
        <v>52.374109739588825</v>
      </c>
      <c r="I522" s="14">
        <v>0.90679340904694783</v>
      </c>
      <c r="J522" s="14">
        <v>0.71555382509854804</v>
      </c>
      <c r="K522" s="14">
        <v>2.8547049939154494</v>
      </c>
      <c r="L522" s="14">
        <v>3.5519032423361616</v>
      </c>
      <c r="M522" s="14">
        <v>0</v>
      </c>
      <c r="N522" s="14">
        <v>0</v>
      </c>
      <c r="O522" s="14">
        <v>0.62696756824639588</v>
      </c>
      <c r="P522" s="14">
        <v>1.3271155213647192</v>
      </c>
    </row>
    <row r="523" spans="1:16" x14ac:dyDescent="0.2">
      <c r="A523" s="3" t="s">
        <v>133</v>
      </c>
      <c r="B523" s="3" t="s">
        <v>545</v>
      </c>
      <c r="C523" s="5"/>
      <c r="D523" s="5"/>
      <c r="E523" s="14"/>
      <c r="F523" s="2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7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F525" s="12"/>
      <c r="G525" s="13">
        <v>76215039.230000019</v>
      </c>
      <c r="H525" s="13">
        <v>68752101.470000029</v>
      </c>
      <c r="I525" s="13">
        <v>292023.57</v>
      </c>
      <c r="J525" s="13">
        <v>1405221.4100000001</v>
      </c>
      <c r="K525" s="13">
        <v>1735678.21</v>
      </c>
      <c r="L525" s="13">
        <v>2092699.5099999993</v>
      </c>
      <c r="M525" s="13">
        <v>0</v>
      </c>
      <c r="N525" s="13">
        <v>0</v>
      </c>
      <c r="O525" s="13">
        <v>440130.2</v>
      </c>
      <c r="P525" s="13">
        <v>2070477.6600000001</v>
      </c>
    </row>
    <row r="526" spans="1:16" x14ac:dyDescent="0.2">
      <c r="A526" s="3" t="s">
        <v>70</v>
      </c>
      <c r="B526" s="3" t="s">
        <v>546</v>
      </c>
      <c r="C526" s="5" t="s">
        <v>201</v>
      </c>
      <c r="D526" s="5" t="s">
        <v>682</v>
      </c>
      <c r="E526" s="14"/>
      <c r="F526" s="14">
        <v>5493.02</v>
      </c>
      <c r="G526" s="5">
        <v>13874.888354675573</v>
      </c>
      <c r="H526" s="5">
        <v>12516.26636531453</v>
      </c>
      <c r="I526" s="5">
        <v>53.162662797513931</v>
      </c>
      <c r="J526" s="5">
        <v>255.81945996919728</v>
      </c>
      <c r="K526" s="5">
        <v>315.978862265202</v>
      </c>
      <c r="L526" s="5">
        <v>380.97431103473122</v>
      </c>
      <c r="M526" s="5">
        <v>0</v>
      </c>
      <c r="N526" s="5">
        <v>0</v>
      </c>
      <c r="O526" s="5">
        <v>80.125359092084125</v>
      </c>
      <c r="P526" s="5">
        <v>376.92884060134497</v>
      </c>
    </row>
    <row r="527" spans="1:16" x14ac:dyDescent="0.2">
      <c r="A527" s="3" t="str">
        <f>A526</f>
        <v>1520</v>
      </c>
      <c r="B527" s="3" t="str">
        <f t="shared" ref="B527" si="171">B526</f>
        <v>LA PLDURANGO 9-R</v>
      </c>
      <c r="C527" s="5" t="str">
        <f t="shared" ref="C527" si="172">C526</f>
        <v xml:space="preserve">$ </v>
      </c>
      <c r="D527" s="5" t="s">
        <v>683</v>
      </c>
      <c r="E527" s="14"/>
      <c r="F527" s="14">
        <v>5595</v>
      </c>
      <c r="G527" s="5">
        <v>13621.990925826634</v>
      </c>
      <c r="H527" s="5">
        <v>12288.132523681865</v>
      </c>
      <c r="I527" s="5">
        <v>52.193667560321714</v>
      </c>
      <c r="J527" s="5">
        <v>251.1566416443253</v>
      </c>
      <c r="K527" s="5">
        <v>310.21951921358357</v>
      </c>
      <c r="L527" s="5">
        <v>374.0302966934762</v>
      </c>
      <c r="M527" s="5">
        <v>0</v>
      </c>
      <c r="N527" s="5">
        <v>0</v>
      </c>
      <c r="O527" s="5">
        <v>78.664915102770337</v>
      </c>
      <c r="P527" s="5">
        <v>370.05856300268101</v>
      </c>
    </row>
    <row r="528" spans="1:16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2"/>
      <c r="G528" s="14">
        <v>75.303851407693074</v>
      </c>
      <c r="H528" s="14">
        <v>57.216411101155195</v>
      </c>
      <c r="I528" s="14">
        <v>0.2885322863439278</v>
      </c>
      <c r="J528" s="14">
        <v>1.1694439030025614</v>
      </c>
      <c r="K528" s="14">
        <v>1.7149273337376023</v>
      </c>
      <c r="L528" s="14">
        <v>1.7415722998313459</v>
      </c>
      <c r="M528" s="14">
        <v>0</v>
      </c>
      <c r="N528" s="14">
        <v>0</v>
      </c>
      <c r="O528" s="14">
        <v>0.43486822962615729</v>
      </c>
      <c r="P528" s="14">
        <v>1.7230789814040834</v>
      </c>
    </row>
    <row r="529" spans="1:16" x14ac:dyDescent="0.2">
      <c r="A529" s="3" t="s">
        <v>70</v>
      </c>
      <c r="B529" s="3" t="s">
        <v>546</v>
      </c>
      <c r="C529" s="5"/>
      <c r="D529" s="5"/>
      <c r="E529" s="14"/>
      <c r="F529" s="2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7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F531" s="12"/>
      <c r="G531" s="13">
        <v>18021864.279999997</v>
      </c>
      <c r="H531" s="13">
        <v>18438558.549999993</v>
      </c>
      <c r="I531" s="13">
        <v>337812.52</v>
      </c>
      <c r="J531" s="13">
        <v>362847.15</v>
      </c>
      <c r="K531" s="13">
        <v>799477.21</v>
      </c>
      <c r="L531" s="13">
        <v>590232.0199999999</v>
      </c>
      <c r="M531" s="13">
        <v>0</v>
      </c>
      <c r="N531" s="13">
        <v>0</v>
      </c>
      <c r="O531" s="13">
        <v>14972.1</v>
      </c>
      <c r="P531" s="13">
        <v>48484.71</v>
      </c>
    </row>
    <row r="532" spans="1:16" x14ac:dyDescent="0.2">
      <c r="A532" s="3" t="s">
        <v>120</v>
      </c>
      <c r="B532" s="3" t="s">
        <v>547</v>
      </c>
      <c r="C532" s="5" t="s">
        <v>201</v>
      </c>
      <c r="D532" s="5" t="s">
        <v>682</v>
      </c>
      <c r="E532" s="14"/>
      <c r="F532" s="14">
        <v>1364.3</v>
      </c>
      <c r="G532" s="5">
        <v>13209.605130836326</v>
      </c>
      <c r="H532" s="5">
        <v>13515.032287620021</v>
      </c>
      <c r="I532" s="5">
        <v>247.60867844315769</v>
      </c>
      <c r="J532" s="5">
        <v>265.95847687458775</v>
      </c>
      <c r="K532" s="5">
        <v>585.99810159055926</v>
      </c>
      <c r="L532" s="5">
        <v>432.62626988199071</v>
      </c>
      <c r="M532" s="5">
        <v>0</v>
      </c>
      <c r="N532" s="5">
        <v>0</v>
      </c>
      <c r="O532" s="5">
        <v>10.974199223044785</v>
      </c>
      <c r="P532" s="5">
        <v>35.53815876273547</v>
      </c>
    </row>
    <row r="533" spans="1:16" x14ac:dyDescent="0.2">
      <c r="A533" s="3" t="str">
        <f>A532</f>
        <v>1530</v>
      </c>
      <c r="B533" s="3" t="str">
        <f t="shared" ref="B533" si="173">B532</f>
        <v xml:space="preserve">LA PLBAYFIELD 10 </v>
      </c>
      <c r="C533" s="5" t="str">
        <f t="shared" ref="C533" si="174">C532</f>
        <v xml:space="preserve">$ </v>
      </c>
      <c r="D533" s="5" t="s">
        <v>683</v>
      </c>
      <c r="E533" s="14"/>
      <c r="F533" s="14">
        <v>1281</v>
      </c>
      <c r="G533" s="5">
        <v>14068.590382513659</v>
      </c>
      <c r="H533" s="5">
        <v>14393.878649492579</v>
      </c>
      <c r="I533" s="5">
        <v>263.71000780640128</v>
      </c>
      <c r="J533" s="5">
        <v>283.25304449648712</v>
      </c>
      <c r="K533" s="5">
        <v>624.1039890710382</v>
      </c>
      <c r="L533" s="5">
        <v>460.75879781420758</v>
      </c>
      <c r="M533" s="5">
        <v>0</v>
      </c>
      <c r="N533" s="5">
        <v>0</v>
      </c>
      <c r="O533" s="5">
        <v>11.687822014051523</v>
      </c>
      <c r="P533" s="5">
        <v>37.849110070257609</v>
      </c>
    </row>
    <row r="534" spans="1:16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2"/>
      <c r="G534" s="14">
        <v>78.256698415870943</v>
      </c>
      <c r="H534" s="14">
        <v>79.775413055645657</v>
      </c>
      <c r="I534" s="14">
        <v>1.4668900002805578</v>
      </c>
      <c r="J534" s="14">
        <v>1.5698776663490233</v>
      </c>
      <c r="K534" s="14">
        <v>3.4715857328236366</v>
      </c>
      <c r="L534" s="14">
        <v>2.5536705088136142</v>
      </c>
      <c r="M534" s="14">
        <v>0</v>
      </c>
      <c r="N534" s="14">
        <v>0</v>
      </c>
      <c r="O534" s="14">
        <v>6.5013646543356465E-2</v>
      </c>
      <c r="P534" s="14">
        <v>0.20977169970443241</v>
      </c>
    </row>
    <row r="535" spans="1:16" x14ac:dyDescent="0.2">
      <c r="A535" s="3" t="s">
        <v>120</v>
      </c>
      <c r="B535" s="3" t="s">
        <v>547</v>
      </c>
      <c r="C535" s="5"/>
      <c r="D535" s="5"/>
      <c r="E535" s="14"/>
      <c r="F535" s="2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7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F537" s="12"/>
      <c r="G537" s="13">
        <v>13227747.41</v>
      </c>
      <c r="H537" s="13">
        <v>11186764.800000006</v>
      </c>
      <c r="I537" s="13">
        <v>190521.3</v>
      </c>
      <c r="J537" s="13">
        <v>170105.54</v>
      </c>
      <c r="K537" s="13">
        <v>451421.32</v>
      </c>
      <c r="L537" s="13">
        <v>623646.23</v>
      </c>
      <c r="M537" s="13">
        <v>0</v>
      </c>
      <c r="N537" s="13">
        <v>0</v>
      </c>
      <c r="O537" s="13">
        <v>0</v>
      </c>
      <c r="P537" s="13">
        <v>387233.5</v>
      </c>
    </row>
    <row r="538" spans="1:16" x14ac:dyDescent="0.2">
      <c r="A538" s="3" t="s">
        <v>168</v>
      </c>
      <c r="B538" s="3" t="s">
        <v>548</v>
      </c>
      <c r="C538" s="5" t="s">
        <v>201</v>
      </c>
      <c r="D538" s="5" t="s">
        <v>682</v>
      </c>
      <c r="E538" s="14"/>
      <c r="F538" s="14">
        <v>784.7</v>
      </c>
      <c r="G538" s="5">
        <v>16857.075837899833</v>
      </c>
      <c r="H538" s="5">
        <v>14256.10398878553</v>
      </c>
      <c r="I538" s="5">
        <v>242.79508092264558</v>
      </c>
      <c r="J538" s="5">
        <v>216.77780043328661</v>
      </c>
      <c r="K538" s="5">
        <v>575.27885816235505</v>
      </c>
      <c r="L538" s="5">
        <v>794.75752516885427</v>
      </c>
      <c r="M538" s="5">
        <v>0</v>
      </c>
      <c r="N538" s="5">
        <v>0</v>
      </c>
      <c r="O538" s="5">
        <v>0</v>
      </c>
      <c r="P538" s="5">
        <v>493.47967376067282</v>
      </c>
    </row>
    <row r="539" spans="1:16" x14ac:dyDescent="0.2">
      <c r="A539" s="3" t="str">
        <f>A538</f>
        <v>1540</v>
      </c>
      <c r="B539" s="3" t="str">
        <f t="shared" ref="B539" si="175">B538</f>
        <v>LA PLIGNACIO 11 J</v>
      </c>
      <c r="C539" s="5" t="str">
        <f t="shared" ref="C539" si="176">C538</f>
        <v xml:space="preserve">$ </v>
      </c>
      <c r="D539" s="5" t="s">
        <v>683</v>
      </c>
      <c r="E539" s="14"/>
      <c r="F539" s="14">
        <v>641</v>
      </c>
      <c r="G539" s="5">
        <v>20636.111404056162</v>
      </c>
      <c r="H539" s="5">
        <v>17452.051170046812</v>
      </c>
      <c r="I539" s="5">
        <v>297.22511700468016</v>
      </c>
      <c r="J539" s="5">
        <v>265.3752574102964</v>
      </c>
      <c r="K539" s="5">
        <v>704.24542901716075</v>
      </c>
      <c r="L539" s="5">
        <v>972.92703588143524</v>
      </c>
      <c r="M539" s="5">
        <v>0</v>
      </c>
      <c r="N539" s="5">
        <v>0</v>
      </c>
      <c r="O539" s="5">
        <v>0</v>
      </c>
      <c r="P539" s="5">
        <v>604.10842433697348</v>
      </c>
    </row>
    <row r="540" spans="1:16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2"/>
      <c r="G540" s="14">
        <v>67.96763421191676</v>
      </c>
      <c r="H540" s="14">
        <v>65.69345686424613</v>
      </c>
      <c r="I540" s="14">
        <v>0.97894838982103427</v>
      </c>
      <c r="J540" s="14">
        <v>0.99893232352210415</v>
      </c>
      <c r="K540" s="14">
        <v>2.3195210947273921</v>
      </c>
      <c r="L540" s="14">
        <v>3.6623168039659411</v>
      </c>
      <c r="M540" s="14">
        <v>0</v>
      </c>
      <c r="N540" s="14">
        <v>0</v>
      </c>
      <c r="O540" s="14">
        <v>0</v>
      </c>
      <c r="P540" s="14">
        <v>2.2740003641303908</v>
      </c>
    </row>
    <row r="541" spans="1:16" x14ac:dyDescent="0.2">
      <c r="A541" s="3" t="s">
        <v>168</v>
      </c>
      <c r="B541" s="3" t="s">
        <v>548</v>
      </c>
      <c r="C541" s="5"/>
      <c r="D541" s="5"/>
      <c r="E541" s="14"/>
      <c r="F541" s="2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7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F543" s="12"/>
      <c r="G543" s="13">
        <v>402999990.52999991</v>
      </c>
      <c r="H543" s="13">
        <v>414768529.45999897</v>
      </c>
      <c r="I543" s="13">
        <v>6946138.9399999958</v>
      </c>
      <c r="J543" s="13">
        <v>6943519.0500000063</v>
      </c>
      <c r="K543" s="13">
        <v>11482842.579999994</v>
      </c>
      <c r="L543" s="13">
        <v>12044464.130000001</v>
      </c>
      <c r="M543" s="13">
        <v>0</v>
      </c>
      <c r="N543" s="13">
        <v>0</v>
      </c>
      <c r="O543" s="13">
        <v>0</v>
      </c>
      <c r="P543" s="13">
        <v>0</v>
      </c>
    </row>
    <row r="544" spans="1:16" x14ac:dyDescent="0.2">
      <c r="A544" s="3" t="s">
        <v>102</v>
      </c>
      <c r="B544" s="3" t="s">
        <v>549</v>
      </c>
      <c r="C544" s="5" t="s">
        <v>201</v>
      </c>
      <c r="D544" s="5" t="s">
        <v>682</v>
      </c>
      <c r="E544" s="14"/>
      <c r="F544" s="14">
        <v>29393.82</v>
      </c>
      <c r="G544" s="5">
        <v>13710.364645697629</v>
      </c>
      <c r="H544" s="5">
        <v>14110.739245868654</v>
      </c>
      <c r="I544" s="5">
        <v>236.31290318849321</v>
      </c>
      <c r="J544" s="5">
        <v>236.22377254810726</v>
      </c>
      <c r="K544" s="5">
        <v>390.65499414502756</v>
      </c>
      <c r="L544" s="5">
        <v>409.76178427982484</v>
      </c>
      <c r="M544" s="5">
        <v>0</v>
      </c>
      <c r="N544" s="5">
        <v>0</v>
      </c>
      <c r="O544" s="5">
        <v>0</v>
      </c>
      <c r="P544" s="5">
        <v>0</v>
      </c>
    </row>
    <row r="545" spans="1:16" x14ac:dyDescent="0.2">
      <c r="A545" s="3" t="str">
        <f>A544</f>
        <v>1550</v>
      </c>
      <c r="B545" s="3" t="str">
        <f t="shared" ref="B545" si="177">B544</f>
        <v>LARIMPOUDRE R-1</v>
      </c>
      <c r="C545" s="5" t="str">
        <f t="shared" ref="C545" si="178">C544</f>
        <v xml:space="preserve">$ </v>
      </c>
      <c r="D545" s="5" t="s">
        <v>683</v>
      </c>
      <c r="E545" s="14"/>
      <c r="F545" s="14">
        <v>30105</v>
      </c>
      <c r="G545" s="5">
        <v>13386.480336488952</v>
      </c>
      <c r="H545" s="5">
        <v>13777.39676000661</v>
      </c>
      <c r="I545" s="5">
        <v>230.7304082378341</v>
      </c>
      <c r="J545" s="5">
        <v>230.64338315894392</v>
      </c>
      <c r="K545" s="5">
        <v>381.42642683939528</v>
      </c>
      <c r="L545" s="5">
        <v>400.08185118751038</v>
      </c>
      <c r="M545" s="5">
        <v>0</v>
      </c>
      <c r="N545" s="5">
        <v>0</v>
      </c>
      <c r="O545" s="5">
        <v>0</v>
      </c>
      <c r="P545" s="5">
        <v>0</v>
      </c>
    </row>
    <row r="546" spans="1:16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2"/>
      <c r="G546" s="14">
        <v>79.171297078421489</v>
      </c>
      <c r="H546" s="14">
        <v>72.492662689395402</v>
      </c>
      <c r="I546" s="14">
        <v>1.3646025868226255</v>
      </c>
      <c r="J546" s="14">
        <v>1.2135785350551436</v>
      </c>
      <c r="K546" s="14">
        <v>2.2558599567467033</v>
      </c>
      <c r="L546" s="14">
        <v>2.105114572186507</v>
      </c>
      <c r="M546" s="14">
        <v>0</v>
      </c>
      <c r="N546" s="14">
        <v>0</v>
      </c>
      <c r="O546" s="14">
        <v>0</v>
      </c>
      <c r="P546" s="14">
        <v>0</v>
      </c>
    </row>
    <row r="547" spans="1:16" x14ac:dyDescent="0.2">
      <c r="A547" s="3" t="s">
        <v>102</v>
      </c>
      <c r="B547" s="3" t="s">
        <v>549</v>
      </c>
      <c r="C547" s="5"/>
      <c r="D547" s="5"/>
      <c r="E547" s="14"/>
      <c r="F547" s="2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7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F549" s="12"/>
      <c r="G549" s="13">
        <v>194193995.40999997</v>
      </c>
      <c r="H549" s="13">
        <v>189371415.01999971</v>
      </c>
      <c r="I549" s="13">
        <v>2508541.3299999991</v>
      </c>
      <c r="J549" s="13">
        <v>2117379.5800000005</v>
      </c>
      <c r="K549" s="13">
        <v>6281637.3300000019</v>
      </c>
      <c r="L549" s="13">
        <v>6558022.1200000001</v>
      </c>
      <c r="M549" s="13">
        <v>67261.83</v>
      </c>
      <c r="N549" s="13">
        <v>1882403.18</v>
      </c>
      <c r="O549" s="13">
        <v>3343013.3699999996</v>
      </c>
      <c r="P549" s="13">
        <v>6125430.79</v>
      </c>
    </row>
    <row r="550" spans="1:16" x14ac:dyDescent="0.2">
      <c r="A550" s="3" t="s">
        <v>98</v>
      </c>
      <c r="B550" s="3" t="s">
        <v>550</v>
      </c>
      <c r="C550" s="5" t="s">
        <v>201</v>
      </c>
      <c r="D550" s="5" t="s">
        <v>682</v>
      </c>
      <c r="E550" s="14"/>
      <c r="F550" s="14">
        <v>15007.4</v>
      </c>
      <c r="G550" s="5">
        <v>12939.882685208628</v>
      </c>
      <c r="H550" s="5">
        <v>12618.535856977205</v>
      </c>
      <c r="I550" s="5">
        <v>167.15362621106917</v>
      </c>
      <c r="J550" s="5">
        <v>141.08903474286024</v>
      </c>
      <c r="K550" s="5">
        <v>418.56932779828634</v>
      </c>
      <c r="L550" s="5">
        <v>436.98589495848717</v>
      </c>
      <c r="M550" s="5">
        <v>4.4819109239441879</v>
      </c>
      <c r="N550" s="5">
        <v>125.43166571158228</v>
      </c>
      <c r="O550" s="5">
        <v>222.75766421898527</v>
      </c>
      <c r="P550" s="5">
        <v>408.16069339126034</v>
      </c>
    </row>
    <row r="551" spans="1:16" x14ac:dyDescent="0.2">
      <c r="A551" s="3" t="str">
        <f>A550</f>
        <v>1560</v>
      </c>
      <c r="B551" s="3" t="str">
        <f t="shared" ref="B551" si="179">B550</f>
        <v>LARIMTHOMPSON R-2</v>
      </c>
      <c r="C551" s="5" t="str">
        <f t="shared" ref="C551" si="180">C550</f>
        <v xml:space="preserve">$ </v>
      </c>
      <c r="D551" s="5" t="s">
        <v>683</v>
      </c>
      <c r="E551" s="14"/>
      <c r="F551" s="14">
        <v>15212</v>
      </c>
      <c r="G551" s="5">
        <v>12765.842453983694</v>
      </c>
      <c r="H551" s="5">
        <v>12448.817711017598</v>
      </c>
      <c r="I551" s="5">
        <v>164.90542532211407</v>
      </c>
      <c r="J551" s="5">
        <v>139.19140021036029</v>
      </c>
      <c r="K551" s="5">
        <v>412.93960886142531</v>
      </c>
      <c r="L551" s="5">
        <v>431.10847488824612</v>
      </c>
      <c r="M551" s="5">
        <v>4.4216296344990802</v>
      </c>
      <c r="N551" s="5">
        <v>123.74462135156455</v>
      </c>
      <c r="O551" s="5">
        <v>219.76159413620823</v>
      </c>
      <c r="P551" s="5">
        <v>402.67096962924006</v>
      </c>
    </row>
    <row r="552" spans="1:16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2"/>
      <c r="G552" s="14">
        <v>75.385007334931458</v>
      </c>
      <c r="H552" s="14">
        <v>66.15149529536663</v>
      </c>
      <c r="I552" s="14">
        <v>0.97380151308370821</v>
      </c>
      <c r="J552" s="14">
        <v>0.73964608285829569</v>
      </c>
      <c r="K552" s="14">
        <v>2.4384959751080157</v>
      </c>
      <c r="L552" s="14">
        <v>2.2908577272460779</v>
      </c>
      <c r="M552" s="14">
        <v>2.6110660822470558E-2</v>
      </c>
      <c r="N552" s="14">
        <v>0.6575637885612361</v>
      </c>
      <c r="O552" s="14">
        <v>1.2977388249628987</v>
      </c>
      <c r="P552" s="14">
        <v>2.1397443011342796</v>
      </c>
    </row>
    <row r="553" spans="1:16" x14ac:dyDescent="0.2">
      <c r="A553" s="3" t="s">
        <v>98</v>
      </c>
      <c r="B553" s="3" t="s">
        <v>550</v>
      </c>
      <c r="C553" s="5"/>
      <c r="D553" s="5"/>
      <c r="E553" s="14"/>
      <c r="F553" s="2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7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F555" s="12"/>
      <c r="G555" s="13">
        <v>15556709.459999995</v>
      </c>
      <c r="H555" s="13">
        <v>15166796.150000002</v>
      </c>
      <c r="I555" s="13">
        <v>434340.27</v>
      </c>
      <c r="J555" s="13">
        <v>375928.88</v>
      </c>
      <c r="K555" s="13">
        <v>461250.83999999997</v>
      </c>
      <c r="L555" s="13">
        <v>562142.87999999989</v>
      </c>
      <c r="M555" s="13">
        <v>0</v>
      </c>
      <c r="N555" s="13">
        <v>0</v>
      </c>
      <c r="O555" s="13">
        <v>0</v>
      </c>
      <c r="P555" s="13">
        <v>246726.21000000002</v>
      </c>
    </row>
    <row r="556" spans="1:16" x14ac:dyDescent="0.2">
      <c r="A556" s="16" t="s">
        <v>143</v>
      </c>
      <c r="B556" s="3" t="s">
        <v>551</v>
      </c>
      <c r="C556" s="5" t="s">
        <v>201</v>
      </c>
      <c r="D556" s="5" t="s">
        <v>682</v>
      </c>
      <c r="E556" s="14"/>
      <c r="F556" s="14">
        <v>1049.0999999999999</v>
      </c>
      <c r="G556" s="5">
        <v>14828.624020589074</v>
      </c>
      <c r="H556" s="5">
        <v>14456.959441425988</v>
      </c>
      <c r="I556" s="5">
        <v>414.0122676579926</v>
      </c>
      <c r="J556" s="5">
        <v>358.3346487465447</v>
      </c>
      <c r="K556" s="5">
        <v>439.66336860165859</v>
      </c>
      <c r="L556" s="5">
        <v>535.83345724907053</v>
      </c>
      <c r="M556" s="5">
        <v>0</v>
      </c>
      <c r="N556" s="5">
        <v>0</v>
      </c>
      <c r="O556" s="5">
        <v>0</v>
      </c>
      <c r="P556" s="5">
        <v>235.17892479267948</v>
      </c>
    </row>
    <row r="557" spans="1:16" x14ac:dyDescent="0.2">
      <c r="A557" s="16" t="str">
        <f>A556</f>
        <v>1570</v>
      </c>
      <c r="B557" s="3" t="str">
        <f t="shared" ref="B557" si="181">B556</f>
        <v xml:space="preserve">LARIMPARK (ESTES </v>
      </c>
      <c r="C557" s="5" t="str">
        <f t="shared" ref="C557" si="182">C556</f>
        <v xml:space="preserve">$ </v>
      </c>
      <c r="D557" s="5" t="s">
        <v>683</v>
      </c>
      <c r="E557" s="14"/>
      <c r="F557" s="14">
        <v>1061</v>
      </c>
      <c r="G557" s="5">
        <v>14662.308633364746</v>
      </c>
      <c r="H557" s="5">
        <v>14294.812582469371</v>
      </c>
      <c r="I557" s="5">
        <v>409.36877474081058</v>
      </c>
      <c r="J557" s="5">
        <v>354.31562676720074</v>
      </c>
      <c r="K557" s="5">
        <v>434.7321771913289</v>
      </c>
      <c r="L557" s="5">
        <v>529.82363807728552</v>
      </c>
      <c r="M557" s="5">
        <v>0</v>
      </c>
      <c r="N557" s="5">
        <v>0</v>
      </c>
      <c r="O557" s="5">
        <v>0</v>
      </c>
      <c r="P557" s="5">
        <v>232.54119698397739</v>
      </c>
    </row>
    <row r="558" spans="1:16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2"/>
      <c r="G558" s="14">
        <v>79.195944363325907</v>
      </c>
      <c r="H558" s="14">
        <v>77.888692720159241</v>
      </c>
      <c r="I558" s="14">
        <v>2.2111351983603842</v>
      </c>
      <c r="J558" s="14">
        <v>1.9305731236424386</v>
      </c>
      <c r="K558" s="14">
        <v>2.3481312649119404</v>
      </c>
      <c r="L558" s="14">
        <v>2.886870345728576</v>
      </c>
      <c r="M558" s="14">
        <v>0</v>
      </c>
      <c r="N558" s="14">
        <v>0</v>
      </c>
      <c r="O558" s="14">
        <v>0</v>
      </c>
      <c r="P558" s="14">
        <v>1.2670561248823458</v>
      </c>
    </row>
    <row r="559" spans="1:16" x14ac:dyDescent="0.2">
      <c r="A559" s="16" t="s">
        <v>143</v>
      </c>
      <c r="B559" s="3" t="s">
        <v>551</v>
      </c>
      <c r="C559" s="5"/>
      <c r="D559" s="5"/>
      <c r="E559" s="14"/>
      <c r="F559" s="2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7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F561" s="12"/>
      <c r="G561" s="13">
        <v>11689929.029999999</v>
      </c>
      <c r="H561" s="13">
        <v>10456254.930000002</v>
      </c>
      <c r="I561" s="13">
        <v>112737.09999999999</v>
      </c>
      <c r="J561" s="13">
        <v>266033.69</v>
      </c>
      <c r="K561" s="13">
        <v>574907.8899999999</v>
      </c>
      <c r="L561" s="13">
        <v>506879.04000000004</v>
      </c>
      <c r="M561" s="13">
        <v>0</v>
      </c>
      <c r="N561" s="13">
        <v>0</v>
      </c>
      <c r="O561" s="13">
        <v>0</v>
      </c>
      <c r="P561" s="13">
        <v>0</v>
      </c>
    </row>
    <row r="562" spans="1:16" x14ac:dyDescent="0.2">
      <c r="A562" s="3" t="s">
        <v>89</v>
      </c>
      <c r="B562" s="3" t="s">
        <v>552</v>
      </c>
      <c r="C562" s="5" t="s">
        <v>201</v>
      </c>
      <c r="D562" s="5" t="s">
        <v>682</v>
      </c>
      <c r="E562" s="14"/>
      <c r="F562" s="14">
        <v>898.5</v>
      </c>
      <c r="G562" s="5">
        <v>13010.494190317195</v>
      </c>
      <c r="H562" s="5">
        <v>11637.456794657764</v>
      </c>
      <c r="I562" s="5">
        <v>125.47256538675569</v>
      </c>
      <c r="J562" s="5">
        <v>296.08646633277687</v>
      </c>
      <c r="K562" s="5">
        <v>639.85296605453527</v>
      </c>
      <c r="L562" s="5">
        <v>564.13916527545916</v>
      </c>
      <c r="M562" s="5">
        <v>0</v>
      </c>
      <c r="N562" s="5">
        <v>0</v>
      </c>
      <c r="O562" s="5">
        <v>0</v>
      </c>
      <c r="P562" s="5">
        <v>0</v>
      </c>
    </row>
    <row r="563" spans="1:16" x14ac:dyDescent="0.2">
      <c r="A563" s="3" t="str">
        <f>A562</f>
        <v>1580</v>
      </c>
      <c r="B563" s="3" t="str">
        <f t="shared" ref="B563" si="183">B562</f>
        <v>LAS ATRINIDAD 1</v>
      </c>
      <c r="C563" s="5" t="str">
        <f t="shared" ref="C563" si="184">C562</f>
        <v xml:space="preserve">$ </v>
      </c>
      <c r="D563" s="5" t="s">
        <v>683</v>
      </c>
      <c r="E563" s="14"/>
      <c r="F563" s="14">
        <v>796</v>
      </c>
      <c r="G563" s="5">
        <v>14685.840489949747</v>
      </c>
      <c r="H563" s="5">
        <v>13135.998655778896</v>
      </c>
      <c r="I563" s="5">
        <v>141.62952261306532</v>
      </c>
      <c r="J563" s="5">
        <v>334.21317839195979</v>
      </c>
      <c r="K563" s="5">
        <v>722.24609296482402</v>
      </c>
      <c r="L563" s="5">
        <v>636.78271356783921</v>
      </c>
      <c r="M563" s="5">
        <v>0</v>
      </c>
      <c r="N563" s="5">
        <v>0</v>
      </c>
      <c r="O563" s="5">
        <v>0</v>
      </c>
      <c r="P563" s="5">
        <v>0</v>
      </c>
    </row>
    <row r="564" spans="1:16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2"/>
      <c r="G564" s="14">
        <v>75.682456189856609</v>
      </c>
      <c r="H564" s="14">
        <v>72.728542113409716</v>
      </c>
      <c r="I564" s="14">
        <v>0.72987788119373065</v>
      </c>
      <c r="J564" s="14">
        <v>1.8503988814617376</v>
      </c>
      <c r="K564" s="14">
        <v>3.7220449402615321</v>
      </c>
      <c r="L564" s="14">
        <v>3.5256001172347737</v>
      </c>
      <c r="M564" s="14">
        <v>0</v>
      </c>
      <c r="N564" s="14">
        <v>0</v>
      </c>
      <c r="O564" s="14">
        <v>0</v>
      </c>
      <c r="P564" s="14">
        <v>0</v>
      </c>
    </row>
    <row r="565" spans="1:16" x14ac:dyDescent="0.2">
      <c r="A565" s="3" t="s">
        <v>89</v>
      </c>
      <c r="B565" s="3" t="s">
        <v>552</v>
      </c>
      <c r="C565" s="5"/>
      <c r="D565" s="5"/>
      <c r="E565" s="14"/>
      <c r="F565" s="2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7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F567" s="12"/>
      <c r="G567" s="13">
        <v>5489017.3900000006</v>
      </c>
      <c r="H567" s="13">
        <v>4993810.3699999992</v>
      </c>
      <c r="I567" s="13">
        <v>70670.039999999994</v>
      </c>
      <c r="J567" s="13">
        <v>58967.64</v>
      </c>
      <c r="K567" s="13">
        <v>121093.74</v>
      </c>
      <c r="L567" s="13">
        <v>181899.83000000002</v>
      </c>
      <c r="M567" s="13">
        <v>0</v>
      </c>
      <c r="N567" s="13">
        <v>0</v>
      </c>
      <c r="O567" s="13">
        <v>0</v>
      </c>
      <c r="P567" s="13">
        <v>0</v>
      </c>
    </row>
    <row r="568" spans="1:16" x14ac:dyDescent="0.2">
      <c r="A568" s="3" t="s">
        <v>67</v>
      </c>
      <c r="B568" s="3" t="s">
        <v>553</v>
      </c>
      <c r="C568" s="5" t="s">
        <v>201</v>
      </c>
      <c r="D568" s="5" t="s">
        <v>682</v>
      </c>
      <c r="E568" s="14"/>
      <c r="F568" s="14">
        <v>244</v>
      </c>
      <c r="G568" s="5">
        <v>22495.972909836069</v>
      </c>
      <c r="H568" s="5">
        <v>20466.435942622946</v>
      </c>
      <c r="I568" s="5">
        <v>289.6313114754098</v>
      </c>
      <c r="J568" s="5">
        <v>241.67065573770492</v>
      </c>
      <c r="K568" s="5">
        <v>496.2858196721312</v>
      </c>
      <c r="L568" s="5">
        <v>745.49110655737707</v>
      </c>
      <c r="M568" s="5">
        <v>0</v>
      </c>
      <c r="N568" s="5">
        <v>0</v>
      </c>
      <c r="O568" s="5">
        <v>0</v>
      </c>
      <c r="P568" s="5">
        <v>0</v>
      </c>
    </row>
    <row r="569" spans="1:16" x14ac:dyDescent="0.2">
      <c r="A569" s="3" t="str">
        <f>A568</f>
        <v>1590</v>
      </c>
      <c r="B569" s="3" t="str">
        <f t="shared" ref="B569" si="185">B568</f>
        <v>LAS APRIMERO REOR</v>
      </c>
      <c r="C569" s="5" t="str">
        <f t="shared" ref="C569" si="186">C568</f>
        <v xml:space="preserve">$ </v>
      </c>
      <c r="D569" s="5" t="s">
        <v>683</v>
      </c>
      <c r="E569" s="14"/>
      <c r="F569" s="14">
        <v>259</v>
      </c>
      <c r="G569" s="5">
        <v>21193.11733590734</v>
      </c>
      <c r="H569" s="5">
        <v>19281.121119691117</v>
      </c>
      <c r="I569" s="5">
        <v>272.85729729729729</v>
      </c>
      <c r="J569" s="5">
        <v>227.6742857142857</v>
      </c>
      <c r="K569" s="5">
        <v>467.5433976833977</v>
      </c>
      <c r="L569" s="5">
        <v>702.31594594594605</v>
      </c>
      <c r="M569" s="5">
        <v>0</v>
      </c>
      <c r="N569" s="5">
        <v>0</v>
      </c>
      <c r="O569" s="5">
        <v>0</v>
      </c>
      <c r="P569" s="5">
        <v>0</v>
      </c>
    </row>
    <row r="570" spans="1:16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2"/>
      <c r="G570" s="14">
        <v>78.01536008275464</v>
      </c>
      <c r="H570" s="14">
        <v>74.916012720351887</v>
      </c>
      <c r="I570" s="14">
        <v>1.0044327109815683</v>
      </c>
      <c r="J570" s="14">
        <v>0.88461918675721185</v>
      </c>
      <c r="K570" s="14">
        <v>1.7211043541378666</v>
      </c>
      <c r="L570" s="14">
        <v>2.7288200729395835</v>
      </c>
      <c r="M570" s="14">
        <v>0</v>
      </c>
      <c r="N570" s="14">
        <v>0</v>
      </c>
      <c r="O570" s="14">
        <v>0</v>
      </c>
      <c r="P570" s="14">
        <v>0</v>
      </c>
    </row>
    <row r="571" spans="1:16" x14ac:dyDescent="0.2">
      <c r="A571" s="3" t="s">
        <v>67</v>
      </c>
      <c r="B571" s="3" t="s">
        <v>553</v>
      </c>
      <c r="C571" s="5"/>
      <c r="D571" s="5"/>
      <c r="E571" s="14"/>
      <c r="F571" s="2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7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F573" s="12"/>
      <c r="G573" s="13">
        <v>5059218.1999999993</v>
      </c>
      <c r="H573" s="13">
        <v>4454824.71</v>
      </c>
      <c r="I573" s="13">
        <v>84901.29</v>
      </c>
      <c r="J573" s="13">
        <v>68437.83</v>
      </c>
      <c r="K573" s="13">
        <v>96834.900000000009</v>
      </c>
      <c r="L573" s="13">
        <v>275169.11</v>
      </c>
      <c r="M573" s="13">
        <v>0</v>
      </c>
      <c r="N573" s="13">
        <v>0</v>
      </c>
      <c r="O573" s="13">
        <v>0</v>
      </c>
      <c r="P573" s="13">
        <v>0</v>
      </c>
    </row>
    <row r="574" spans="1:16" x14ac:dyDescent="0.2">
      <c r="A574" s="3" t="s">
        <v>10</v>
      </c>
      <c r="B574" s="3" t="s">
        <v>554</v>
      </c>
      <c r="C574" s="5" t="s">
        <v>201</v>
      </c>
      <c r="D574" s="5" t="s">
        <v>682</v>
      </c>
      <c r="E574" s="14"/>
      <c r="F574" s="14">
        <v>340.8</v>
      </c>
      <c r="G574" s="5">
        <v>14845.123826291077</v>
      </c>
      <c r="H574" s="5">
        <v>13071.668749999999</v>
      </c>
      <c r="I574" s="5">
        <v>249.12350352112674</v>
      </c>
      <c r="J574" s="5">
        <v>200.81522887323945</v>
      </c>
      <c r="K574" s="5">
        <v>284.13996478873241</v>
      </c>
      <c r="L574" s="5">
        <v>807.42109741784031</v>
      </c>
      <c r="M574" s="5">
        <v>0</v>
      </c>
      <c r="N574" s="5">
        <v>0</v>
      </c>
      <c r="O574" s="5">
        <v>0</v>
      </c>
      <c r="P574" s="5">
        <v>0</v>
      </c>
    </row>
    <row r="575" spans="1:16" x14ac:dyDescent="0.2">
      <c r="A575" s="3" t="str">
        <f>A574</f>
        <v>1600</v>
      </c>
      <c r="B575" s="3" t="str">
        <f t="shared" ref="B575" si="187">B574</f>
        <v>LAS AHOEHNE REORG</v>
      </c>
      <c r="C575" s="5" t="str">
        <f t="shared" ref="C575" si="188">C574</f>
        <v xml:space="preserve">$ </v>
      </c>
      <c r="D575" s="5" t="s">
        <v>683</v>
      </c>
      <c r="E575" s="14"/>
      <c r="F575" s="14">
        <v>319</v>
      </c>
      <c r="G575" s="5">
        <v>15859.618181818179</v>
      </c>
      <c r="H575" s="5">
        <v>13964.967742946708</v>
      </c>
      <c r="I575" s="5">
        <v>266.14824451410658</v>
      </c>
      <c r="J575" s="5">
        <v>214.53865203761757</v>
      </c>
      <c r="K575" s="5">
        <v>303.55768025078373</v>
      </c>
      <c r="L575" s="5">
        <v>862.59909090909082</v>
      </c>
      <c r="M575" s="5">
        <v>0</v>
      </c>
      <c r="N575" s="5">
        <v>0</v>
      </c>
      <c r="O575" s="5">
        <v>0</v>
      </c>
      <c r="P575" s="5">
        <v>0</v>
      </c>
    </row>
    <row r="576" spans="1:16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2"/>
      <c r="G576" s="14">
        <v>92.21654797653548</v>
      </c>
      <c r="H576" s="14">
        <v>88.68914990109667</v>
      </c>
      <c r="I576" s="14">
        <v>1.5475323603466544</v>
      </c>
      <c r="J576" s="14">
        <v>1.3624987196804361</v>
      </c>
      <c r="K576" s="14">
        <v>1.7650514068859529</v>
      </c>
      <c r="L576" s="14">
        <v>5.4782210375548885</v>
      </c>
      <c r="M576" s="14">
        <v>0</v>
      </c>
      <c r="N576" s="14">
        <v>0</v>
      </c>
      <c r="O576" s="14">
        <v>0</v>
      </c>
      <c r="P576" s="14">
        <v>0</v>
      </c>
    </row>
    <row r="577" spans="1:16" x14ac:dyDescent="0.2">
      <c r="A577" s="3" t="s">
        <v>10</v>
      </c>
      <c r="B577" s="3" t="s">
        <v>554</v>
      </c>
      <c r="C577" s="5"/>
      <c r="D577" s="5"/>
      <c r="E577" s="14"/>
      <c r="F577" s="2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7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F579" s="12"/>
      <c r="G579" s="13">
        <v>2973663.2499999995</v>
      </c>
      <c r="H579" s="13">
        <v>2864563.4999999977</v>
      </c>
      <c r="I579" s="13">
        <v>34140.400000000001</v>
      </c>
      <c r="J579" s="13">
        <v>30544.89</v>
      </c>
      <c r="K579" s="13">
        <v>74877.179999999993</v>
      </c>
      <c r="L579" s="13">
        <v>107788.45000000001</v>
      </c>
      <c r="M579" s="13">
        <v>0</v>
      </c>
      <c r="N579" s="13">
        <v>0</v>
      </c>
      <c r="O579" s="13">
        <v>0</v>
      </c>
      <c r="P579" s="13">
        <v>0</v>
      </c>
    </row>
    <row r="580" spans="1:16" x14ac:dyDescent="0.2">
      <c r="A580" s="3" t="s">
        <v>114</v>
      </c>
      <c r="B580" s="3" t="s">
        <v>555</v>
      </c>
      <c r="C580" s="5" t="s">
        <v>201</v>
      </c>
      <c r="D580" s="5" t="s">
        <v>682</v>
      </c>
      <c r="E580" s="14"/>
      <c r="F580" s="14">
        <v>112</v>
      </c>
      <c r="G580" s="5">
        <v>26550.564732142851</v>
      </c>
      <c r="H580" s="5">
        <v>25576.459821428551</v>
      </c>
      <c r="I580" s="5">
        <v>304.82499999999999</v>
      </c>
      <c r="J580" s="5">
        <v>272.72223214285714</v>
      </c>
      <c r="K580" s="5">
        <v>668.54624999999999</v>
      </c>
      <c r="L580" s="5">
        <v>962.39687500000014</v>
      </c>
      <c r="M580" s="5">
        <v>0</v>
      </c>
      <c r="N580" s="5">
        <v>0</v>
      </c>
      <c r="O580" s="5">
        <v>0</v>
      </c>
      <c r="P580" s="5">
        <v>0</v>
      </c>
    </row>
    <row r="581" spans="1:16" x14ac:dyDescent="0.2">
      <c r="A581" s="3" t="str">
        <f>A580</f>
        <v>1620</v>
      </c>
      <c r="B581" s="3" t="str">
        <f t="shared" ref="B581" si="189">B580</f>
        <v>LAS AAGUILAR REOR</v>
      </c>
      <c r="C581" s="5" t="str">
        <f t="shared" ref="C581" si="190">C580</f>
        <v xml:space="preserve">$ </v>
      </c>
      <c r="D581" s="5" t="s">
        <v>683</v>
      </c>
      <c r="E581" s="14"/>
      <c r="F581" s="14">
        <v>119</v>
      </c>
      <c r="G581" s="5">
        <v>24988.766806722684</v>
      </c>
      <c r="H581" s="5">
        <v>24071.96218487393</v>
      </c>
      <c r="I581" s="5">
        <v>286.89411764705886</v>
      </c>
      <c r="J581" s="5">
        <v>256.67974789915968</v>
      </c>
      <c r="K581" s="5">
        <v>629.21999999999991</v>
      </c>
      <c r="L581" s="5">
        <v>905.78529411764714</v>
      </c>
      <c r="M581" s="5">
        <v>0</v>
      </c>
      <c r="N581" s="5">
        <v>0</v>
      </c>
      <c r="O581" s="5">
        <v>0</v>
      </c>
      <c r="P581" s="5">
        <v>0</v>
      </c>
    </row>
    <row r="582" spans="1:16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2"/>
      <c r="G582" s="14">
        <v>96.463546308814585</v>
      </c>
      <c r="H582" s="14">
        <v>95.393336921957015</v>
      </c>
      <c r="I582" s="14">
        <v>1.1074905863673212</v>
      </c>
      <c r="J582" s="14">
        <v>1.017180796660335</v>
      </c>
      <c r="K582" s="14">
        <v>2.428963104818088</v>
      </c>
      <c r="L582" s="14">
        <v>3.5894822813826708</v>
      </c>
      <c r="M582" s="14">
        <v>0</v>
      </c>
      <c r="N582" s="14">
        <v>0</v>
      </c>
      <c r="O582" s="14">
        <v>0</v>
      </c>
      <c r="P582" s="14">
        <v>0</v>
      </c>
    </row>
    <row r="583" spans="1:16" x14ac:dyDescent="0.2">
      <c r="A583" s="3" t="s">
        <v>114</v>
      </c>
      <c r="B583" s="3" t="s">
        <v>555</v>
      </c>
      <c r="C583" s="5"/>
      <c r="D583" s="5"/>
      <c r="E583" s="14"/>
      <c r="F583" s="2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7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F585" s="12"/>
      <c r="G585" s="13">
        <v>4904065.87</v>
      </c>
      <c r="H585" s="13">
        <v>4461616.0900000017</v>
      </c>
      <c r="I585" s="13">
        <v>60773.7</v>
      </c>
      <c r="J585" s="13">
        <v>50026.47</v>
      </c>
      <c r="K585" s="13">
        <v>66199.28</v>
      </c>
      <c r="L585" s="13">
        <v>143976.4</v>
      </c>
      <c r="M585" s="13">
        <v>0</v>
      </c>
      <c r="N585" s="13">
        <v>0</v>
      </c>
      <c r="O585" s="13">
        <v>0</v>
      </c>
      <c r="P585" s="13">
        <v>26127.550000000003</v>
      </c>
    </row>
    <row r="586" spans="1:16" x14ac:dyDescent="0.2">
      <c r="A586" s="3" t="s">
        <v>80</v>
      </c>
      <c r="B586" s="3" t="s">
        <v>556</v>
      </c>
      <c r="C586" s="5" t="s">
        <v>201</v>
      </c>
      <c r="D586" s="5" t="s">
        <v>682</v>
      </c>
      <c r="E586" s="14"/>
      <c r="F586" s="14">
        <v>449</v>
      </c>
      <c r="G586" s="5">
        <v>10922.19570155902</v>
      </c>
      <c r="H586" s="5">
        <v>9936.7841648106951</v>
      </c>
      <c r="I586" s="5">
        <v>135.3534521158129</v>
      </c>
      <c r="J586" s="5">
        <v>111.41752783964365</v>
      </c>
      <c r="K586" s="5">
        <v>147.43714922048997</v>
      </c>
      <c r="L586" s="5">
        <v>320.66013363028952</v>
      </c>
      <c r="M586" s="5">
        <v>0</v>
      </c>
      <c r="N586" s="5">
        <v>0</v>
      </c>
      <c r="O586" s="5">
        <v>0</v>
      </c>
      <c r="P586" s="5">
        <v>58.190534521158135</v>
      </c>
    </row>
    <row r="587" spans="1:16" x14ac:dyDescent="0.2">
      <c r="A587" s="3" t="str">
        <f>A586</f>
        <v>1750</v>
      </c>
      <c r="B587" s="3" t="str">
        <f t="shared" ref="B587" si="191">B586</f>
        <v>LAS ABRANSON REOR</v>
      </c>
      <c r="C587" s="5" t="str">
        <f t="shared" ref="C587" si="192">C586</f>
        <v xml:space="preserve">$ </v>
      </c>
      <c r="D587" s="5" t="s">
        <v>683</v>
      </c>
      <c r="E587" s="14"/>
      <c r="F587" s="14">
        <v>442</v>
      </c>
      <c r="G587" s="5">
        <v>11095.171651583711</v>
      </c>
      <c r="H587" s="5">
        <v>10094.154049773759</v>
      </c>
      <c r="I587" s="5">
        <v>137.49705882352941</v>
      </c>
      <c r="J587" s="5">
        <v>113.18205882352942</v>
      </c>
      <c r="K587" s="5">
        <v>149.77212669683257</v>
      </c>
      <c r="L587" s="5">
        <v>325.73846153846154</v>
      </c>
      <c r="M587" s="5">
        <v>0</v>
      </c>
      <c r="N587" s="5">
        <v>0</v>
      </c>
      <c r="O587" s="5">
        <v>0</v>
      </c>
      <c r="P587" s="5">
        <v>59.112104072398196</v>
      </c>
    </row>
    <row r="588" spans="1:16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2"/>
      <c r="G588" s="14">
        <v>94.066642102124774</v>
      </c>
      <c r="H588" s="14">
        <v>91.725363426879653</v>
      </c>
      <c r="I588" s="14">
        <v>1.1657220842186404</v>
      </c>
      <c r="J588" s="14">
        <v>1.0284829642780606</v>
      </c>
      <c r="K588" s="14">
        <v>1.2697920754433802</v>
      </c>
      <c r="L588" s="14">
        <v>2.9599784805540699</v>
      </c>
      <c r="M588" s="14">
        <v>0</v>
      </c>
      <c r="N588" s="14">
        <v>0</v>
      </c>
      <c r="O588" s="14">
        <v>0</v>
      </c>
      <c r="P588" s="14">
        <v>0.53715043402669116</v>
      </c>
    </row>
    <row r="589" spans="1:16" x14ac:dyDescent="0.2">
      <c r="A589" s="3" t="s">
        <v>80</v>
      </c>
      <c r="B589" s="3" t="s">
        <v>556</v>
      </c>
      <c r="C589" s="5"/>
      <c r="D589" s="5"/>
      <c r="E589" s="14"/>
      <c r="F589" s="2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7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F591" s="12"/>
      <c r="G591" s="13">
        <v>1492763.06</v>
      </c>
      <c r="H591" s="13">
        <v>1403002.2799999998</v>
      </c>
      <c r="I591" s="13">
        <v>60197.67</v>
      </c>
      <c r="J591" s="13">
        <v>66511.33</v>
      </c>
      <c r="K591" s="13">
        <v>22866.34</v>
      </c>
      <c r="L591" s="13">
        <v>65665.149999999994</v>
      </c>
      <c r="M591" s="13">
        <v>0</v>
      </c>
      <c r="N591" s="13">
        <v>0</v>
      </c>
      <c r="O591" s="13">
        <v>0</v>
      </c>
      <c r="P591" s="13">
        <v>0</v>
      </c>
    </row>
    <row r="592" spans="1:16" x14ac:dyDescent="0.2">
      <c r="A592" s="3" t="s">
        <v>188</v>
      </c>
      <c r="B592" s="3" t="s">
        <v>557</v>
      </c>
      <c r="C592" s="5" t="s">
        <v>201</v>
      </c>
      <c r="D592" s="5" t="s">
        <v>682</v>
      </c>
      <c r="E592" s="14"/>
      <c r="F592" s="14">
        <v>50</v>
      </c>
      <c r="G592" s="5">
        <v>29855.261200000001</v>
      </c>
      <c r="H592" s="5">
        <v>28060.045599999998</v>
      </c>
      <c r="I592" s="5">
        <v>1203.9533999999999</v>
      </c>
      <c r="J592" s="5">
        <v>1330.2266</v>
      </c>
      <c r="K592" s="5">
        <v>457.32679999999999</v>
      </c>
      <c r="L592" s="5">
        <v>1313.3029999999999</v>
      </c>
      <c r="M592" s="5">
        <v>0</v>
      </c>
      <c r="N592" s="5">
        <v>0</v>
      </c>
      <c r="O592" s="5">
        <v>0</v>
      </c>
      <c r="P592" s="5">
        <v>0</v>
      </c>
    </row>
    <row r="593" spans="1:16" x14ac:dyDescent="0.2">
      <c r="A593" s="3" t="str">
        <f>A592</f>
        <v>1760</v>
      </c>
      <c r="B593" s="3" t="str">
        <f t="shared" ref="B593" si="193">B592</f>
        <v>LAS AKIM REORGANI</v>
      </c>
      <c r="C593" s="5" t="str">
        <f t="shared" ref="C593" si="194">C592</f>
        <v xml:space="preserve">$ </v>
      </c>
      <c r="D593" s="5" t="s">
        <v>683</v>
      </c>
      <c r="E593" s="14"/>
      <c r="F593" s="14">
        <v>33</v>
      </c>
      <c r="G593" s="5">
        <v>45235.244242424247</v>
      </c>
      <c r="H593" s="5">
        <v>42515.220606060597</v>
      </c>
      <c r="I593" s="5">
        <v>1824.171818181818</v>
      </c>
      <c r="J593" s="5">
        <v>2015.4948484848485</v>
      </c>
      <c r="K593" s="5">
        <v>692.9193939393939</v>
      </c>
      <c r="L593" s="5">
        <v>1989.8530303030302</v>
      </c>
      <c r="M593" s="5">
        <v>0</v>
      </c>
      <c r="N593" s="5">
        <v>0</v>
      </c>
      <c r="O593" s="5">
        <v>0</v>
      </c>
      <c r="P593" s="5">
        <v>0</v>
      </c>
    </row>
    <row r="594" spans="1:16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2"/>
      <c r="G594" s="14">
        <v>82.226884957934985</v>
      </c>
      <c r="H594" s="14">
        <v>80.798681750053305</v>
      </c>
      <c r="I594" s="14">
        <v>3.3159092815612237</v>
      </c>
      <c r="J594" s="14">
        <v>3.8303770863742099</v>
      </c>
      <c r="K594" s="14">
        <v>1.2595621897215403</v>
      </c>
      <c r="L594" s="14">
        <v>3.7816457125925074</v>
      </c>
      <c r="M594" s="14">
        <v>0</v>
      </c>
      <c r="N594" s="14">
        <v>0</v>
      </c>
      <c r="O594" s="14">
        <v>0</v>
      </c>
      <c r="P594" s="14">
        <v>0</v>
      </c>
    </row>
    <row r="595" spans="1:16" x14ac:dyDescent="0.2">
      <c r="A595" s="3" t="s">
        <v>188</v>
      </c>
      <c r="B595" s="3" t="s">
        <v>557</v>
      </c>
      <c r="C595" s="5"/>
      <c r="D595" s="5"/>
      <c r="E595" s="14"/>
      <c r="F595" s="2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7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F597" s="12"/>
      <c r="G597" s="13">
        <v>3723978.1800000006</v>
      </c>
      <c r="H597" s="13">
        <v>3665470.3700000029</v>
      </c>
      <c r="I597" s="13">
        <v>109916.63</v>
      </c>
      <c r="J597" s="13">
        <v>103177.33</v>
      </c>
      <c r="K597" s="13">
        <v>97127.69</v>
      </c>
      <c r="L597" s="13">
        <v>132057.34999999998</v>
      </c>
      <c r="M597" s="13">
        <v>0</v>
      </c>
      <c r="N597" s="13">
        <v>0</v>
      </c>
      <c r="O597" s="13">
        <v>0</v>
      </c>
      <c r="P597" s="13">
        <v>0</v>
      </c>
    </row>
    <row r="598" spans="1:16" x14ac:dyDescent="0.2">
      <c r="A598" s="3" t="s">
        <v>161</v>
      </c>
      <c r="B598" s="3" t="s">
        <v>558</v>
      </c>
      <c r="C598" s="5" t="s">
        <v>201</v>
      </c>
      <c r="D598" s="5" t="s">
        <v>682</v>
      </c>
      <c r="E598" s="14"/>
      <c r="F598" s="14">
        <v>200.5</v>
      </c>
      <c r="G598" s="5">
        <v>18573.457256857859</v>
      </c>
      <c r="H598" s="5">
        <v>18281.647730673332</v>
      </c>
      <c r="I598" s="5">
        <v>548.21261845386539</v>
      </c>
      <c r="J598" s="5">
        <v>514.60014962593516</v>
      </c>
      <c r="K598" s="5">
        <v>484.42738154613465</v>
      </c>
      <c r="L598" s="5">
        <v>658.64014962593501</v>
      </c>
      <c r="M598" s="5">
        <v>0</v>
      </c>
      <c r="N598" s="5">
        <v>0</v>
      </c>
      <c r="O598" s="5">
        <v>0</v>
      </c>
      <c r="P598" s="5">
        <v>0</v>
      </c>
    </row>
    <row r="599" spans="1:16" x14ac:dyDescent="0.2">
      <c r="A599" s="3" t="str">
        <f>A598</f>
        <v>1780</v>
      </c>
      <c r="B599" s="3" t="str">
        <f t="shared" ref="B599" si="195">B598</f>
        <v>LINCOGENOA-HUGO C</v>
      </c>
      <c r="C599" s="5" t="str">
        <f t="shared" ref="C599" si="196">C598</f>
        <v xml:space="preserve">$ </v>
      </c>
      <c r="D599" s="5" t="s">
        <v>683</v>
      </c>
      <c r="E599" s="14"/>
      <c r="F599" s="14">
        <v>224</v>
      </c>
      <c r="G599" s="5">
        <v>16624.902589285717</v>
      </c>
      <c r="H599" s="5">
        <v>16363.707008928584</v>
      </c>
      <c r="I599" s="5">
        <v>490.69924107142862</v>
      </c>
      <c r="J599" s="5">
        <v>460.61308035714285</v>
      </c>
      <c r="K599" s="5">
        <v>433.60575892857145</v>
      </c>
      <c r="L599" s="5">
        <v>589.54174107142842</v>
      </c>
      <c r="M599" s="5">
        <v>0</v>
      </c>
      <c r="N599" s="5">
        <v>0</v>
      </c>
      <c r="O599" s="5">
        <v>0</v>
      </c>
      <c r="P599" s="5">
        <v>0</v>
      </c>
    </row>
    <row r="600" spans="1:16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2"/>
      <c r="G600" s="14">
        <v>82.535223060293831</v>
      </c>
      <c r="H600" s="14">
        <v>84.448830340953791</v>
      </c>
      <c r="I600" s="14">
        <v>2.4361027741268297</v>
      </c>
      <c r="J600" s="14">
        <v>2.3771041521753165</v>
      </c>
      <c r="K600" s="14">
        <v>2.1526591113058209</v>
      </c>
      <c r="L600" s="14">
        <v>3.0424713937671091</v>
      </c>
      <c r="M600" s="14">
        <v>0</v>
      </c>
      <c r="N600" s="14">
        <v>0</v>
      </c>
      <c r="O600" s="14">
        <v>0</v>
      </c>
      <c r="P600" s="14">
        <v>0</v>
      </c>
    </row>
    <row r="601" spans="1:16" x14ac:dyDescent="0.2">
      <c r="A601" s="3" t="s">
        <v>161</v>
      </c>
      <c r="B601" s="3" t="s">
        <v>558</v>
      </c>
      <c r="C601" s="5"/>
      <c r="D601" s="5"/>
      <c r="E601" s="14"/>
      <c r="F601" s="2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7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F603" s="12"/>
      <c r="G603" s="13">
        <v>6716768.0200000014</v>
      </c>
      <c r="H603" s="13">
        <v>6072087.1199999992</v>
      </c>
      <c r="I603" s="13">
        <v>429546.09</v>
      </c>
      <c r="J603" s="13">
        <v>445095.09</v>
      </c>
      <c r="K603" s="13">
        <v>195391.72999999998</v>
      </c>
      <c r="L603" s="13">
        <v>191230.38999999998</v>
      </c>
      <c r="M603" s="13">
        <v>0</v>
      </c>
      <c r="N603" s="13">
        <v>216498</v>
      </c>
      <c r="O603" s="13">
        <v>0</v>
      </c>
      <c r="P603" s="13">
        <v>0</v>
      </c>
    </row>
    <row r="604" spans="1:16" x14ac:dyDescent="0.2">
      <c r="A604" s="3" t="s">
        <v>115</v>
      </c>
      <c r="B604" s="3" t="s">
        <v>559</v>
      </c>
      <c r="C604" s="5" t="s">
        <v>201</v>
      </c>
      <c r="D604" s="5" t="s">
        <v>682</v>
      </c>
      <c r="E604" s="14"/>
      <c r="F604" s="14">
        <v>483.5</v>
      </c>
      <c r="G604" s="5">
        <v>13891.971085832474</v>
      </c>
      <c r="H604" s="5">
        <v>12558.608314374353</v>
      </c>
      <c r="I604" s="5">
        <v>888.40970010341266</v>
      </c>
      <c r="J604" s="5">
        <v>920.56895553257505</v>
      </c>
      <c r="K604" s="5">
        <v>404.11940020682522</v>
      </c>
      <c r="L604" s="5">
        <v>395.51269906928644</v>
      </c>
      <c r="M604" s="5">
        <v>0</v>
      </c>
      <c r="N604" s="5">
        <v>447.77249224405375</v>
      </c>
      <c r="O604" s="5">
        <v>0</v>
      </c>
      <c r="P604" s="5">
        <v>0</v>
      </c>
    </row>
    <row r="605" spans="1:16" x14ac:dyDescent="0.2">
      <c r="A605" s="3" t="str">
        <f>A604</f>
        <v>1790</v>
      </c>
      <c r="B605" s="3" t="str">
        <f t="shared" ref="B605" si="197">B604</f>
        <v>LINCOLIMON RE-4J</v>
      </c>
      <c r="C605" s="5" t="str">
        <f t="shared" ref="C605" si="198">C604</f>
        <v xml:space="preserve">$ </v>
      </c>
      <c r="D605" s="5" t="s">
        <v>683</v>
      </c>
      <c r="E605" s="14"/>
      <c r="F605" s="14">
        <v>457</v>
      </c>
      <c r="G605" s="5">
        <v>14697.523019693657</v>
      </c>
      <c r="H605" s="5">
        <v>13286.84271334792</v>
      </c>
      <c r="I605" s="5">
        <v>939.92579868708981</v>
      </c>
      <c r="J605" s="5">
        <v>973.94986870897162</v>
      </c>
      <c r="K605" s="5">
        <v>427.55301969365422</v>
      </c>
      <c r="L605" s="5">
        <v>418.44724288840257</v>
      </c>
      <c r="M605" s="5">
        <v>0</v>
      </c>
      <c r="N605" s="5">
        <v>473.73741794310723</v>
      </c>
      <c r="O605" s="5">
        <v>0</v>
      </c>
      <c r="P605" s="5">
        <v>0</v>
      </c>
    </row>
    <row r="606" spans="1:16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2"/>
      <c r="G606" s="14">
        <v>85.15489103501362</v>
      </c>
      <c r="H606" s="14">
        <v>79.760509737690484</v>
      </c>
      <c r="I606" s="14">
        <v>5.4457665322891629</v>
      </c>
      <c r="J606" s="14">
        <v>5.8465912228451735</v>
      </c>
      <c r="K606" s="14">
        <v>2.4771678026916275</v>
      </c>
      <c r="L606" s="14">
        <v>2.5119259790424988</v>
      </c>
      <c r="M606" s="14">
        <v>0</v>
      </c>
      <c r="N606" s="14">
        <v>2.8438312059644022</v>
      </c>
      <c r="O606" s="14">
        <v>0</v>
      </c>
      <c r="P606" s="14">
        <v>0</v>
      </c>
    </row>
    <row r="607" spans="1:16" x14ac:dyDescent="0.2">
      <c r="A607" s="3" t="s">
        <v>115</v>
      </c>
      <c r="B607" s="3" t="s">
        <v>559</v>
      </c>
      <c r="C607" s="5"/>
      <c r="D607" s="5"/>
      <c r="E607" s="14"/>
      <c r="F607" s="2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7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F609" s="12"/>
      <c r="G609" s="13">
        <v>1441874.4600000002</v>
      </c>
      <c r="H609" s="13">
        <v>1244268.5600000005</v>
      </c>
      <c r="I609" s="13">
        <v>24065.3</v>
      </c>
      <c r="J609" s="13">
        <v>32037.510000000002</v>
      </c>
      <c r="K609" s="13">
        <v>36796.58</v>
      </c>
      <c r="L609" s="13">
        <v>48894.93</v>
      </c>
      <c r="M609" s="13">
        <v>0</v>
      </c>
      <c r="N609" s="13">
        <v>0</v>
      </c>
      <c r="O609" s="13">
        <v>0</v>
      </c>
      <c r="P609" s="13">
        <v>0</v>
      </c>
    </row>
    <row r="610" spans="1:16" x14ac:dyDescent="0.2">
      <c r="A610" s="3" t="s">
        <v>105</v>
      </c>
      <c r="B610" s="3" t="s">
        <v>560</v>
      </c>
      <c r="C610" s="5" t="s">
        <v>201</v>
      </c>
      <c r="D610" s="5" t="s">
        <v>682</v>
      </c>
      <c r="E610" s="14"/>
      <c r="F610" s="14">
        <v>50</v>
      </c>
      <c r="G610" s="5">
        <v>28837.489200000004</v>
      </c>
      <c r="H610" s="5">
        <v>24885.371200000009</v>
      </c>
      <c r="I610" s="5">
        <v>481.30599999999998</v>
      </c>
      <c r="J610" s="5">
        <v>640.75020000000006</v>
      </c>
      <c r="K610" s="5">
        <v>735.9316</v>
      </c>
      <c r="L610" s="5">
        <v>977.89859999999999</v>
      </c>
      <c r="M610" s="5">
        <v>0</v>
      </c>
      <c r="N610" s="5">
        <v>0</v>
      </c>
      <c r="O610" s="5">
        <v>0</v>
      </c>
      <c r="P610" s="5">
        <v>0</v>
      </c>
    </row>
    <row r="611" spans="1:16" x14ac:dyDescent="0.2">
      <c r="A611" s="3" t="str">
        <f>A610</f>
        <v>1810</v>
      </c>
      <c r="B611" s="3" t="str">
        <f t="shared" ref="B611" si="199">B610</f>
        <v>LINCOKARVAL RE-23</v>
      </c>
      <c r="C611" s="5" t="str">
        <f t="shared" ref="C611" si="200">C610</f>
        <v xml:space="preserve">$ </v>
      </c>
      <c r="D611" s="5" t="s">
        <v>683</v>
      </c>
      <c r="E611" s="14"/>
      <c r="F611" s="14">
        <v>40</v>
      </c>
      <c r="G611" s="5">
        <v>36046.861500000006</v>
      </c>
      <c r="H611" s="5">
        <v>31106.714000000014</v>
      </c>
      <c r="I611" s="5">
        <v>601.63249999999994</v>
      </c>
      <c r="J611" s="5">
        <v>800.93775000000005</v>
      </c>
      <c r="K611" s="5">
        <v>919.91450000000009</v>
      </c>
      <c r="L611" s="5">
        <v>1222.3732500000001</v>
      </c>
      <c r="M611" s="5">
        <v>0</v>
      </c>
      <c r="N611" s="5">
        <v>0</v>
      </c>
      <c r="O611" s="5">
        <v>0</v>
      </c>
      <c r="P611" s="5">
        <v>0</v>
      </c>
    </row>
    <row r="612" spans="1:16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2"/>
      <c r="G612" s="14">
        <v>95.949929579795764</v>
      </c>
      <c r="H612" s="14">
        <v>93.892817768776226</v>
      </c>
      <c r="I612" s="14">
        <v>1.6014319584498768</v>
      </c>
      <c r="J612" s="14">
        <v>2.4175585439491818</v>
      </c>
      <c r="K612" s="14">
        <v>2.4486384617543755</v>
      </c>
      <c r="L612" s="14">
        <v>3.6896236872746089</v>
      </c>
      <c r="M612" s="14">
        <v>0</v>
      </c>
      <c r="N612" s="14">
        <v>0</v>
      </c>
      <c r="O612" s="14">
        <v>0</v>
      </c>
      <c r="P612" s="14">
        <v>0</v>
      </c>
    </row>
    <row r="613" spans="1:16" x14ac:dyDescent="0.2">
      <c r="A613" s="3" t="s">
        <v>105</v>
      </c>
      <c r="B613" s="3" t="s">
        <v>560</v>
      </c>
      <c r="C613" s="5"/>
      <c r="D613" s="5"/>
      <c r="E613" s="14"/>
      <c r="F613" s="2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7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F615" s="12"/>
      <c r="G615" s="13">
        <v>23064513.469999995</v>
      </c>
      <c r="H615" s="13">
        <v>21135609.289999995</v>
      </c>
      <c r="I615" s="13">
        <v>686075.2699999999</v>
      </c>
      <c r="J615" s="13">
        <v>671397.41000000015</v>
      </c>
      <c r="K615" s="13">
        <v>973984.43999999983</v>
      </c>
      <c r="L615" s="13">
        <v>1071982.8899999997</v>
      </c>
      <c r="M615" s="13">
        <v>72957.23</v>
      </c>
      <c r="N615" s="13">
        <v>476612.4</v>
      </c>
      <c r="O615" s="13">
        <v>45662.65</v>
      </c>
      <c r="P615" s="13">
        <v>45662.65</v>
      </c>
    </row>
    <row r="616" spans="1:16" x14ac:dyDescent="0.2">
      <c r="A616" s="3" t="s">
        <v>137</v>
      </c>
      <c r="B616" s="3" t="s">
        <v>561</v>
      </c>
      <c r="C616" s="5" t="s">
        <v>201</v>
      </c>
      <c r="D616" s="5" t="s">
        <v>682</v>
      </c>
      <c r="E616" s="14"/>
      <c r="F616" s="14">
        <v>2047.5</v>
      </c>
      <c r="G616" s="5">
        <v>11264.719643467641</v>
      </c>
      <c r="H616" s="5">
        <v>10322.641899877897</v>
      </c>
      <c r="I616" s="5">
        <v>335.07949694749692</v>
      </c>
      <c r="J616" s="5">
        <v>327.910822954823</v>
      </c>
      <c r="K616" s="5">
        <v>475.69447619047611</v>
      </c>
      <c r="L616" s="5">
        <v>523.5569670329669</v>
      </c>
      <c r="M616" s="5">
        <v>35.632346764346764</v>
      </c>
      <c r="N616" s="5">
        <v>232.77772893772894</v>
      </c>
      <c r="O616" s="5">
        <v>22.301660561660562</v>
      </c>
      <c r="P616" s="5">
        <v>22.301660561660562</v>
      </c>
    </row>
    <row r="617" spans="1:16" x14ac:dyDescent="0.2">
      <c r="A617" s="3" t="str">
        <f>A616</f>
        <v>1828</v>
      </c>
      <c r="B617" s="3" t="str">
        <f t="shared" ref="B617" si="201">B616</f>
        <v>LOGANVALLEY RE-1</v>
      </c>
      <c r="C617" s="5" t="str">
        <f t="shared" ref="C617" si="202">C616</f>
        <v xml:space="preserve">$ </v>
      </c>
      <c r="D617" s="5" t="s">
        <v>683</v>
      </c>
      <c r="E617" s="14"/>
      <c r="F617" s="14">
        <v>1972</v>
      </c>
      <c r="G617" s="5">
        <v>11696.000745436102</v>
      </c>
      <c r="H617" s="5">
        <v>10717.854609533466</v>
      </c>
      <c r="I617" s="5">
        <v>347.90835192697762</v>
      </c>
      <c r="J617" s="5">
        <v>340.46521805273841</v>
      </c>
      <c r="K617" s="5">
        <v>493.90691683569969</v>
      </c>
      <c r="L617" s="5">
        <v>543.60187119675436</v>
      </c>
      <c r="M617" s="5">
        <v>36.996566937119674</v>
      </c>
      <c r="N617" s="5">
        <v>241.68985801217039</v>
      </c>
      <c r="O617" s="5">
        <v>23.155502028397567</v>
      </c>
      <c r="P617" s="5">
        <v>23.155502028397567</v>
      </c>
    </row>
    <row r="618" spans="1:16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2"/>
      <c r="G618" s="14">
        <v>79.09108110824809</v>
      </c>
      <c r="H618" s="14">
        <v>77.803911326092717</v>
      </c>
      <c r="I618" s="14">
        <v>2.3526373056389129</v>
      </c>
      <c r="J618" s="14">
        <v>2.4715324661552893</v>
      </c>
      <c r="K618" s="14">
        <v>3.3399136054792145</v>
      </c>
      <c r="L618" s="14">
        <v>3.9461583800240945</v>
      </c>
      <c r="M618" s="14">
        <v>0.25017940234761482</v>
      </c>
      <c r="N618" s="14">
        <v>1.7544944362716426</v>
      </c>
      <c r="O618" s="14">
        <v>0.15658289776912193</v>
      </c>
      <c r="P618" s="14">
        <v>0.16809228079340638</v>
      </c>
    </row>
    <row r="619" spans="1:16" x14ac:dyDescent="0.2">
      <c r="A619" s="3" t="s">
        <v>137</v>
      </c>
      <c r="B619" s="3" t="s">
        <v>561</v>
      </c>
      <c r="C619" s="5"/>
      <c r="D619" s="5"/>
      <c r="E619" s="14"/>
      <c r="F619" s="2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7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F621" s="12"/>
      <c r="G621" s="13">
        <v>3666378.9400000004</v>
      </c>
      <c r="H621" s="13">
        <v>3450665.7000000007</v>
      </c>
      <c r="I621" s="13">
        <v>160434.76999999999</v>
      </c>
      <c r="J621" s="13">
        <v>141047.20000000001</v>
      </c>
      <c r="K621" s="13">
        <v>133314.21</v>
      </c>
      <c r="L621" s="13">
        <v>150328.71999999997</v>
      </c>
      <c r="M621" s="13">
        <v>0</v>
      </c>
      <c r="N621" s="13">
        <v>0</v>
      </c>
      <c r="O621" s="13">
        <v>0</v>
      </c>
      <c r="P621" s="13">
        <v>0</v>
      </c>
    </row>
    <row r="622" spans="1:16" x14ac:dyDescent="0.2">
      <c r="A622" s="3" t="s">
        <v>77</v>
      </c>
      <c r="B622" s="3" t="s">
        <v>562</v>
      </c>
      <c r="C622" s="5" t="s">
        <v>201</v>
      </c>
      <c r="D622" s="5" t="s">
        <v>682</v>
      </c>
      <c r="E622" s="14"/>
      <c r="F622" s="14">
        <v>211</v>
      </c>
      <c r="G622" s="5">
        <v>17376.203507109007</v>
      </c>
      <c r="H622" s="5">
        <v>16353.865876777254</v>
      </c>
      <c r="I622" s="5">
        <v>760.35436018957341</v>
      </c>
      <c r="J622" s="5">
        <v>668.47014218009485</v>
      </c>
      <c r="K622" s="5">
        <v>631.82090047393365</v>
      </c>
      <c r="L622" s="5">
        <v>712.45838862559231</v>
      </c>
      <c r="M622" s="5">
        <v>0</v>
      </c>
      <c r="N622" s="5">
        <v>0</v>
      </c>
      <c r="O622" s="5">
        <v>0</v>
      </c>
      <c r="P622" s="5">
        <v>0</v>
      </c>
    </row>
    <row r="623" spans="1:16" x14ac:dyDescent="0.2">
      <c r="A623" s="3" t="str">
        <f>A622</f>
        <v>1850</v>
      </c>
      <c r="B623" s="3" t="str">
        <f t="shared" ref="B623" si="203">B622</f>
        <v>LOGANFRENCHMAN RE</v>
      </c>
      <c r="C623" s="5" t="str">
        <f t="shared" ref="C623" si="204">C622</f>
        <v xml:space="preserve">$ </v>
      </c>
      <c r="D623" s="5" t="s">
        <v>683</v>
      </c>
      <c r="E623" s="14"/>
      <c r="F623" s="14">
        <v>221</v>
      </c>
      <c r="G623" s="5">
        <v>16589.949954751133</v>
      </c>
      <c r="H623" s="5">
        <v>15613.871945701361</v>
      </c>
      <c r="I623" s="5">
        <v>725.94918552036199</v>
      </c>
      <c r="J623" s="5">
        <v>638.22262443438922</v>
      </c>
      <c r="K623" s="5">
        <v>603.23171945701358</v>
      </c>
      <c r="L623" s="5">
        <v>680.22045248868767</v>
      </c>
      <c r="M623" s="5">
        <v>0</v>
      </c>
      <c r="N623" s="5">
        <v>0</v>
      </c>
      <c r="O623" s="5">
        <v>0</v>
      </c>
      <c r="P623" s="5">
        <v>0</v>
      </c>
    </row>
    <row r="624" spans="1:16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2"/>
      <c r="G624" s="14">
        <v>92.582336077668927</v>
      </c>
      <c r="H624" s="14">
        <v>92.213450581557126</v>
      </c>
      <c r="I624" s="14">
        <v>4.0512522130850757</v>
      </c>
      <c r="J624" s="14">
        <v>3.7692579164846376</v>
      </c>
      <c r="K624" s="14">
        <v>3.3664117092459978</v>
      </c>
      <c r="L624" s="14">
        <v>4.0172915019582263</v>
      </c>
      <c r="M624" s="14">
        <v>0</v>
      </c>
      <c r="N624" s="14">
        <v>0</v>
      </c>
      <c r="O624" s="14">
        <v>0</v>
      </c>
      <c r="P624" s="14">
        <v>0</v>
      </c>
    </row>
    <row r="625" spans="1:16" x14ac:dyDescent="0.2">
      <c r="A625" s="3" t="s">
        <v>77</v>
      </c>
      <c r="B625" s="3" t="s">
        <v>562</v>
      </c>
      <c r="C625" s="5"/>
      <c r="D625" s="5"/>
      <c r="E625" s="14"/>
      <c r="F625" s="2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7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F627" s="12"/>
      <c r="G627" s="13">
        <v>7526167.1699999999</v>
      </c>
      <c r="H627" s="13">
        <v>4928225.4399999976</v>
      </c>
      <c r="I627" s="13">
        <v>205541.52</v>
      </c>
      <c r="J627" s="13">
        <v>218138.58000000002</v>
      </c>
      <c r="K627" s="13">
        <v>180552.13</v>
      </c>
      <c r="L627" s="13">
        <v>194293.65999999997</v>
      </c>
      <c r="M627" s="13">
        <v>0</v>
      </c>
      <c r="N627" s="13">
        <v>0</v>
      </c>
      <c r="O627" s="13">
        <v>0</v>
      </c>
      <c r="P627" s="13">
        <v>0</v>
      </c>
    </row>
    <row r="628" spans="1:16" x14ac:dyDescent="0.2">
      <c r="A628" s="3" t="s">
        <v>104</v>
      </c>
      <c r="B628" s="3" t="s">
        <v>563</v>
      </c>
      <c r="C628" s="5" t="s">
        <v>201</v>
      </c>
      <c r="D628" s="5" t="s">
        <v>682</v>
      </c>
      <c r="E628" s="14"/>
      <c r="F628" s="14">
        <v>319.5</v>
      </c>
      <c r="G628" s="5">
        <v>23556.078779342723</v>
      </c>
      <c r="H628" s="5">
        <v>15424.805758998427</v>
      </c>
      <c r="I628" s="5">
        <v>643.322441314554</v>
      </c>
      <c r="J628" s="5">
        <v>682.7498591549296</v>
      </c>
      <c r="K628" s="5">
        <v>565.10838810641633</v>
      </c>
      <c r="L628" s="5">
        <v>608.11787167449131</v>
      </c>
      <c r="M628" s="5">
        <v>0</v>
      </c>
      <c r="N628" s="5">
        <v>0</v>
      </c>
      <c r="O628" s="5">
        <v>0</v>
      </c>
      <c r="P628" s="5">
        <v>0</v>
      </c>
    </row>
    <row r="629" spans="1:16" x14ac:dyDescent="0.2">
      <c r="A629" s="3" t="str">
        <f>A628</f>
        <v>1860</v>
      </c>
      <c r="B629" s="3" t="str">
        <f t="shared" ref="B629" si="205">B628</f>
        <v>LOGANBUFFALO RE-4</v>
      </c>
      <c r="C629" s="5" t="str">
        <f t="shared" ref="C629" si="206">C628</f>
        <v xml:space="preserve">$ </v>
      </c>
      <c r="D629" s="5" t="s">
        <v>683</v>
      </c>
      <c r="E629" s="14"/>
      <c r="F629" s="14">
        <v>314</v>
      </c>
      <c r="G629" s="5">
        <v>23968.685254777069</v>
      </c>
      <c r="H629" s="5">
        <v>15694.985477707</v>
      </c>
      <c r="I629" s="5">
        <v>654.59082802547766</v>
      </c>
      <c r="J629" s="5">
        <v>694.70885350318474</v>
      </c>
      <c r="K629" s="5">
        <v>575.0067834394905</v>
      </c>
      <c r="L629" s="5">
        <v>618.76961783439481</v>
      </c>
      <c r="M629" s="5">
        <v>0</v>
      </c>
      <c r="N629" s="5">
        <v>0</v>
      </c>
      <c r="O629" s="5">
        <v>0</v>
      </c>
      <c r="P629" s="5">
        <v>0</v>
      </c>
    </row>
    <row r="630" spans="1:16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2"/>
      <c r="G630" s="14">
        <v>93.145872266575751</v>
      </c>
      <c r="H630" s="14">
        <v>89.648798125832087</v>
      </c>
      <c r="I630" s="14">
        <v>2.543837219522965</v>
      </c>
      <c r="J630" s="14">
        <v>3.9681345263043983</v>
      </c>
      <c r="K630" s="14">
        <v>2.2345617973349086</v>
      </c>
      <c r="L630" s="14">
        <v>3.5343742518542465</v>
      </c>
      <c r="M630" s="14">
        <v>0</v>
      </c>
      <c r="N630" s="14">
        <v>0</v>
      </c>
      <c r="O630" s="14">
        <v>0</v>
      </c>
      <c r="P630" s="14">
        <v>0</v>
      </c>
    </row>
    <row r="631" spans="1:16" x14ac:dyDescent="0.2">
      <c r="A631" s="3" t="s">
        <v>104</v>
      </c>
      <c r="B631" s="3" t="s">
        <v>563</v>
      </c>
      <c r="C631" s="5"/>
      <c r="D631" s="5"/>
      <c r="E631" s="14"/>
      <c r="F631" s="2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7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F633" s="12"/>
      <c r="G633" s="13">
        <v>3802142.1400000006</v>
      </c>
      <c r="H633" s="13">
        <v>3596749.7100000004</v>
      </c>
      <c r="I633" s="13">
        <v>103554.26</v>
      </c>
      <c r="J633" s="13">
        <v>96571.86</v>
      </c>
      <c r="K633" s="13">
        <v>135441.24</v>
      </c>
      <c r="L633" s="13">
        <v>134404.78</v>
      </c>
      <c r="M633" s="13">
        <v>0</v>
      </c>
      <c r="N633" s="13">
        <v>0</v>
      </c>
      <c r="O633" s="13">
        <v>0</v>
      </c>
      <c r="P633" s="13">
        <v>56131.42</v>
      </c>
    </row>
    <row r="634" spans="1:16" x14ac:dyDescent="0.2">
      <c r="A634" s="3" t="s">
        <v>72</v>
      </c>
      <c r="B634" s="3" t="s">
        <v>564</v>
      </c>
      <c r="C634" s="5" t="s">
        <v>201</v>
      </c>
      <c r="D634" s="5" t="s">
        <v>682</v>
      </c>
      <c r="E634" s="14"/>
      <c r="F634" s="14">
        <v>165</v>
      </c>
      <c r="G634" s="5">
        <v>23043.285696969702</v>
      </c>
      <c r="H634" s="5">
        <v>21798.483090909092</v>
      </c>
      <c r="I634" s="5">
        <v>627.60157575757569</v>
      </c>
      <c r="J634" s="5">
        <v>585.28399999999999</v>
      </c>
      <c r="K634" s="5">
        <v>820.85599999999999</v>
      </c>
      <c r="L634" s="5">
        <v>814.57442424242424</v>
      </c>
      <c r="M634" s="5">
        <v>0</v>
      </c>
      <c r="N634" s="5">
        <v>0</v>
      </c>
      <c r="O634" s="5">
        <v>0</v>
      </c>
      <c r="P634" s="5">
        <v>340.19042424242423</v>
      </c>
    </row>
    <row r="635" spans="1:16" x14ac:dyDescent="0.2">
      <c r="A635" s="3" t="str">
        <f>A634</f>
        <v>1870</v>
      </c>
      <c r="B635" s="3" t="str">
        <f t="shared" ref="B635" si="207">B634</f>
        <v>LOGANPLATEAU RE-5</v>
      </c>
      <c r="C635" s="5" t="str">
        <f t="shared" ref="C635" si="208">C634</f>
        <v xml:space="preserve">$ </v>
      </c>
      <c r="D635" s="5" t="s">
        <v>683</v>
      </c>
      <c r="E635" s="14"/>
      <c r="F635" s="14">
        <v>178</v>
      </c>
      <c r="G635" s="5">
        <v>21360.3491011236</v>
      </c>
      <c r="H635" s="5">
        <v>20206.459044943822</v>
      </c>
      <c r="I635" s="5">
        <v>581.76550561797751</v>
      </c>
      <c r="J635" s="5">
        <v>542.53853932584275</v>
      </c>
      <c r="K635" s="5">
        <v>760.90584269662918</v>
      </c>
      <c r="L635" s="5">
        <v>755.08303370786518</v>
      </c>
      <c r="M635" s="5">
        <v>0</v>
      </c>
      <c r="N635" s="5">
        <v>0</v>
      </c>
      <c r="O635" s="5">
        <v>0</v>
      </c>
      <c r="P635" s="5">
        <v>315.34505617977527</v>
      </c>
    </row>
    <row r="636" spans="1:16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2"/>
      <c r="G636" s="14">
        <v>19.742803507758559</v>
      </c>
      <c r="H636" s="14">
        <v>50.771068433889319</v>
      </c>
      <c r="I636" s="14">
        <v>0.53771040963012007</v>
      </c>
      <c r="J636" s="14">
        <v>1.3631909107314497</v>
      </c>
      <c r="K636" s="14">
        <v>0.70328506660384038</v>
      </c>
      <c r="L636" s="14">
        <v>1.8972335673648633</v>
      </c>
      <c r="M636" s="14">
        <v>0</v>
      </c>
      <c r="N636" s="14">
        <v>0</v>
      </c>
      <c r="O636" s="14">
        <v>0</v>
      </c>
      <c r="P636" s="14">
        <v>0.79234097334823528</v>
      </c>
    </row>
    <row r="637" spans="1:16" x14ac:dyDescent="0.2">
      <c r="A637" s="3" t="s">
        <v>72</v>
      </c>
      <c r="B637" s="3" t="s">
        <v>564</v>
      </c>
      <c r="C637" s="5"/>
      <c r="D637" s="5"/>
      <c r="E637" s="14"/>
      <c r="F637" s="2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7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F639" s="12"/>
      <c r="G639" s="13">
        <v>3240186.71</v>
      </c>
      <c r="H639" s="13">
        <v>3268482.0999999996</v>
      </c>
      <c r="I639" s="13">
        <v>23212.29</v>
      </c>
      <c r="J639" s="13">
        <v>27574.800000000003</v>
      </c>
      <c r="K639" s="13">
        <v>65788.590000000011</v>
      </c>
      <c r="L639" s="13">
        <v>130706.83</v>
      </c>
      <c r="M639" s="13">
        <v>0</v>
      </c>
      <c r="N639" s="13">
        <v>0</v>
      </c>
      <c r="O639" s="13">
        <v>28191.99</v>
      </c>
      <c r="P639" s="13">
        <v>28191.99</v>
      </c>
    </row>
    <row r="640" spans="1:16" x14ac:dyDescent="0.2">
      <c r="A640" s="3" t="s">
        <v>158</v>
      </c>
      <c r="B640" s="3" t="s">
        <v>565</v>
      </c>
      <c r="C640" s="5" t="s">
        <v>201</v>
      </c>
      <c r="D640" s="5" t="s">
        <v>682</v>
      </c>
      <c r="E640" s="14"/>
      <c r="F640" s="14">
        <v>163.30000000000001</v>
      </c>
      <c r="G640" s="5">
        <v>19841.92718922229</v>
      </c>
      <c r="H640" s="5">
        <v>20015.199632578075</v>
      </c>
      <c r="I640" s="5">
        <v>142.14507042253521</v>
      </c>
      <c r="J640" s="5">
        <v>168.85976729944886</v>
      </c>
      <c r="K640" s="5">
        <v>402.8695039804042</v>
      </c>
      <c r="L640" s="5">
        <v>800.40924678505814</v>
      </c>
      <c r="M640" s="5">
        <v>0</v>
      </c>
      <c r="N640" s="5">
        <v>0</v>
      </c>
      <c r="O640" s="5">
        <v>172.63925290875687</v>
      </c>
      <c r="P640" s="5">
        <v>172.63925290875687</v>
      </c>
    </row>
    <row r="641" spans="1:16" x14ac:dyDescent="0.2">
      <c r="A641" s="3" t="str">
        <f>A640</f>
        <v>1980</v>
      </c>
      <c r="B641" s="3" t="str">
        <f t="shared" ref="B641" si="209">B640</f>
        <v>MESADE BEQUE 49J</v>
      </c>
      <c r="C641" s="5" t="str">
        <f t="shared" ref="C641" si="210">C640</f>
        <v xml:space="preserve">$ </v>
      </c>
      <c r="D641" s="5" t="s">
        <v>683</v>
      </c>
      <c r="E641" s="14"/>
      <c r="F641" s="14">
        <v>170</v>
      </c>
      <c r="G641" s="5">
        <v>19059.92182352941</v>
      </c>
      <c r="H641" s="5">
        <v>19226.365294117644</v>
      </c>
      <c r="I641" s="5">
        <v>136.54288235294118</v>
      </c>
      <c r="J641" s="5">
        <v>162.20470588235295</v>
      </c>
      <c r="K641" s="5">
        <v>386.99170588235302</v>
      </c>
      <c r="L641" s="5">
        <v>768.86370588235297</v>
      </c>
      <c r="M641" s="5">
        <v>0</v>
      </c>
      <c r="N641" s="5">
        <v>0</v>
      </c>
      <c r="O641" s="5">
        <v>165.83523529411767</v>
      </c>
      <c r="P641" s="5">
        <v>165.83523529411767</v>
      </c>
    </row>
    <row r="642" spans="1:16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2"/>
      <c r="G642" s="14">
        <v>70.13869471829976</v>
      </c>
      <c r="H642" s="14">
        <v>71.949325507645824</v>
      </c>
      <c r="I642" s="14">
        <v>0.50246478605630795</v>
      </c>
      <c r="J642" s="14">
        <v>0.60700600471645005</v>
      </c>
      <c r="K642" s="14">
        <v>1.4240925733435246</v>
      </c>
      <c r="L642" s="14">
        <v>2.8772586081296048</v>
      </c>
      <c r="M642" s="14">
        <v>0</v>
      </c>
      <c r="N642" s="14">
        <v>0</v>
      </c>
      <c r="O642" s="14">
        <v>0.61025785150243994</v>
      </c>
      <c r="P642" s="14">
        <v>0.62059225143631547</v>
      </c>
    </row>
    <row r="643" spans="1:16" x14ac:dyDescent="0.2">
      <c r="A643" s="3" t="s">
        <v>158</v>
      </c>
      <c r="B643" s="3" t="s">
        <v>565</v>
      </c>
      <c r="C643" s="5"/>
      <c r="D643" s="5"/>
      <c r="E643" s="14"/>
      <c r="F643" s="2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7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F645" s="12"/>
      <c r="G645" s="13">
        <v>5451494.209999999</v>
      </c>
      <c r="H645" s="13">
        <v>5155998.5400000028</v>
      </c>
      <c r="I645" s="13">
        <v>173472.9</v>
      </c>
      <c r="J645" s="13">
        <v>169590.09</v>
      </c>
      <c r="K645" s="13">
        <v>144427.20000000001</v>
      </c>
      <c r="L645" s="13">
        <v>165959.22</v>
      </c>
      <c r="M645" s="13">
        <v>0</v>
      </c>
      <c r="N645" s="13">
        <v>0</v>
      </c>
      <c r="O645" s="13">
        <v>0</v>
      </c>
      <c r="P645" s="13">
        <v>0</v>
      </c>
    </row>
    <row r="646" spans="1:16" x14ac:dyDescent="0.2">
      <c r="A646" s="3" t="s">
        <v>40</v>
      </c>
      <c r="B646" s="3" t="s">
        <v>566</v>
      </c>
      <c r="C646" s="5" t="s">
        <v>201</v>
      </c>
      <c r="D646" s="5" t="s">
        <v>682</v>
      </c>
      <c r="E646" s="14"/>
      <c r="F646" s="14">
        <v>355</v>
      </c>
      <c r="G646" s="5">
        <v>15356.321718309857</v>
      </c>
      <c r="H646" s="5">
        <v>14523.939549295783</v>
      </c>
      <c r="I646" s="5">
        <v>488.65605633802818</v>
      </c>
      <c r="J646" s="5">
        <v>477.71856338028169</v>
      </c>
      <c r="K646" s="5">
        <v>406.83718309859159</v>
      </c>
      <c r="L646" s="5">
        <v>467.49076056338026</v>
      </c>
      <c r="M646" s="5">
        <v>0</v>
      </c>
      <c r="N646" s="5">
        <v>0</v>
      </c>
      <c r="O646" s="5">
        <v>0</v>
      </c>
      <c r="P646" s="5">
        <v>0</v>
      </c>
    </row>
    <row r="647" spans="1:16" x14ac:dyDescent="0.2">
      <c r="A647" s="3" t="str">
        <f>A646</f>
        <v>1990</v>
      </c>
      <c r="B647" s="3" t="str">
        <f t="shared" ref="B647" si="211">B646</f>
        <v>MESAPLATEAU VALL</v>
      </c>
      <c r="C647" s="5" t="str">
        <f t="shared" ref="C647" si="212">C646</f>
        <v xml:space="preserve">$ </v>
      </c>
      <c r="D647" s="5" t="s">
        <v>683</v>
      </c>
      <c r="E647" s="14"/>
      <c r="F647" s="14">
        <v>314</v>
      </c>
      <c r="G647" s="5">
        <v>17361.446528662418</v>
      </c>
      <c r="H647" s="5">
        <v>16420.377515923577</v>
      </c>
      <c r="I647" s="5">
        <v>552.46146496815288</v>
      </c>
      <c r="J647" s="5">
        <v>540.09582802547766</v>
      </c>
      <c r="K647" s="5">
        <v>459.95923566878986</v>
      </c>
      <c r="L647" s="5">
        <v>528.5325477707006</v>
      </c>
      <c r="M647" s="5">
        <v>0</v>
      </c>
      <c r="N647" s="5">
        <v>0</v>
      </c>
      <c r="O647" s="5">
        <v>0</v>
      </c>
      <c r="P647" s="5">
        <v>0</v>
      </c>
    </row>
    <row r="648" spans="1:16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2"/>
      <c r="G648" s="14">
        <v>94.489112313859508</v>
      </c>
      <c r="H648" s="14">
        <v>89.305362652578538</v>
      </c>
      <c r="I648" s="14">
        <v>3.0067536899229181</v>
      </c>
      <c r="J648" s="14">
        <v>2.9374144255931895</v>
      </c>
      <c r="K648" s="14">
        <v>2.5033132928845672</v>
      </c>
      <c r="L648" s="14">
        <v>2.8745253150593517</v>
      </c>
      <c r="M648" s="14">
        <v>0</v>
      </c>
      <c r="N648" s="14">
        <v>0</v>
      </c>
      <c r="O648" s="14">
        <v>0</v>
      </c>
      <c r="P648" s="14">
        <v>0</v>
      </c>
    </row>
    <row r="649" spans="1:16" x14ac:dyDescent="0.2">
      <c r="A649" s="3" t="s">
        <v>40</v>
      </c>
      <c r="B649" s="3" t="s">
        <v>566</v>
      </c>
      <c r="C649" s="5"/>
      <c r="D649" s="5"/>
      <c r="E649" s="14"/>
      <c r="F649" s="2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7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F651" s="12"/>
      <c r="G651" s="13">
        <v>238357774.12000006</v>
      </c>
      <c r="H651" s="13">
        <v>227763834.08000034</v>
      </c>
      <c r="I651" s="13">
        <v>671788.18</v>
      </c>
      <c r="J651" s="13">
        <v>926497.61</v>
      </c>
      <c r="K651" s="13">
        <v>8864120.3500000034</v>
      </c>
      <c r="L651" s="13">
        <v>10157391.259999981</v>
      </c>
      <c r="M651" s="13">
        <v>0</v>
      </c>
      <c r="N651" s="13">
        <v>0</v>
      </c>
      <c r="O651" s="13">
        <v>6338465.4199999999</v>
      </c>
      <c r="P651" s="13">
        <v>6568178.3799999999</v>
      </c>
    </row>
    <row r="652" spans="1:16" x14ac:dyDescent="0.2">
      <c r="A652" s="3" t="s">
        <v>36</v>
      </c>
      <c r="B652" s="3" t="s">
        <v>567</v>
      </c>
      <c r="C652" s="5" t="s">
        <v>201</v>
      </c>
      <c r="D652" s="5" t="s">
        <v>682</v>
      </c>
      <c r="E652" s="14"/>
      <c r="F652" s="14">
        <v>20845.22</v>
      </c>
      <c r="G652" s="5">
        <v>11434.649004424038</v>
      </c>
      <c r="H652" s="5">
        <v>10926.429852023644</v>
      </c>
      <c r="I652" s="5">
        <v>32.227444949009893</v>
      </c>
      <c r="J652" s="5">
        <v>44.446525870199494</v>
      </c>
      <c r="K652" s="5">
        <v>425.23515463017435</v>
      </c>
      <c r="L652" s="5">
        <v>487.27675985189796</v>
      </c>
      <c r="M652" s="5">
        <v>0</v>
      </c>
      <c r="N652" s="5">
        <v>0</v>
      </c>
      <c r="O652" s="5">
        <v>304.07284835564218</v>
      </c>
      <c r="P652" s="5">
        <v>315.09278290178753</v>
      </c>
    </row>
    <row r="653" spans="1:16" x14ac:dyDescent="0.2">
      <c r="A653" s="3" t="str">
        <f>A652</f>
        <v>2000</v>
      </c>
      <c r="B653" s="3" t="str">
        <f t="shared" ref="B653" si="213">B652</f>
        <v xml:space="preserve">MESAMESA COUNTY </v>
      </c>
      <c r="C653" s="5" t="str">
        <f t="shared" ref="C653" si="214">C652</f>
        <v xml:space="preserve">$ </v>
      </c>
      <c r="D653" s="5" t="s">
        <v>683</v>
      </c>
      <c r="E653" s="14"/>
      <c r="F653" s="14">
        <v>20851</v>
      </c>
      <c r="G653" s="5">
        <v>11431.479263344687</v>
      </c>
      <c r="H653" s="5">
        <v>10923.400991798972</v>
      </c>
      <c r="I653" s="5">
        <v>32.21851134238166</v>
      </c>
      <c r="J653" s="5">
        <v>44.434205074097164</v>
      </c>
      <c r="K653" s="5">
        <v>425.11727734880839</v>
      </c>
      <c r="L653" s="5">
        <v>487.14168433168584</v>
      </c>
      <c r="M653" s="5">
        <v>0</v>
      </c>
      <c r="N653" s="5">
        <v>0</v>
      </c>
      <c r="O653" s="5">
        <v>303.98855786293223</v>
      </c>
      <c r="P653" s="5">
        <v>315.00543762889072</v>
      </c>
    </row>
    <row r="654" spans="1:16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2"/>
      <c r="G654" s="14">
        <v>72.03661569780742</v>
      </c>
      <c r="H654" s="14">
        <v>59.264581138155251</v>
      </c>
      <c r="I654" s="14">
        <v>0.20302818790641203</v>
      </c>
      <c r="J654" s="14">
        <v>0.2410764334203547</v>
      </c>
      <c r="K654" s="14">
        <v>2.6789192570265992</v>
      </c>
      <c r="L654" s="14">
        <v>2.6429724495629059</v>
      </c>
      <c r="M654" s="14">
        <v>0</v>
      </c>
      <c r="N654" s="14">
        <v>0</v>
      </c>
      <c r="O654" s="14">
        <v>1.9156144550355956</v>
      </c>
      <c r="P654" s="14">
        <v>1.7090524582347093</v>
      </c>
    </row>
    <row r="655" spans="1:16" x14ac:dyDescent="0.2">
      <c r="A655" s="3" t="s">
        <v>36</v>
      </c>
      <c r="B655" s="3" t="s">
        <v>567</v>
      </c>
      <c r="C655" s="5"/>
      <c r="D655" s="5"/>
      <c r="E655" s="14"/>
      <c r="F655" s="2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7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F657" s="12"/>
      <c r="G657" s="13">
        <v>2476902.88</v>
      </c>
      <c r="H657" s="13">
        <v>2416194.8499999996</v>
      </c>
      <c r="I657" s="13">
        <v>15185.920000000002</v>
      </c>
      <c r="J657" s="13">
        <v>15753.990000000002</v>
      </c>
      <c r="K657" s="13">
        <v>47676.03</v>
      </c>
      <c r="L657" s="13">
        <v>98705.489999999976</v>
      </c>
      <c r="M657" s="13">
        <v>0</v>
      </c>
      <c r="N657" s="13">
        <v>0</v>
      </c>
      <c r="O657" s="13">
        <v>0</v>
      </c>
      <c r="P657" s="13">
        <v>0</v>
      </c>
    </row>
    <row r="658" spans="1:16" x14ac:dyDescent="0.2">
      <c r="A658" s="3" t="s">
        <v>130</v>
      </c>
      <c r="B658" s="3" t="s">
        <v>568</v>
      </c>
      <c r="C658" s="5" t="s">
        <v>201</v>
      </c>
      <c r="D658" s="5" t="s">
        <v>682</v>
      </c>
      <c r="E658" s="14"/>
      <c r="F658" s="14">
        <v>89.5</v>
      </c>
      <c r="G658" s="5">
        <v>27674.892513966479</v>
      </c>
      <c r="H658" s="5">
        <v>26996.590502793293</v>
      </c>
      <c r="I658" s="5">
        <v>169.6750837988827</v>
      </c>
      <c r="J658" s="5">
        <v>176.02223463687153</v>
      </c>
      <c r="K658" s="5">
        <v>532.69307262569828</v>
      </c>
      <c r="L658" s="5">
        <v>1102.8546368715081</v>
      </c>
      <c r="M658" s="5">
        <v>0</v>
      </c>
      <c r="N658" s="5">
        <v>0</v>
      </c>
      <c r="O658" s="5">
        <v>0</v>
      </c>
      <c r="P658" s="5">
        <v>0</v>
      </c>
    </row>
    <row r="659" spans="1:16" x14ac:dyDescent="0.2">
      <c r="A659" s="3" t="str">
        <f>A658</f>
        <v>2010</v>
      </c>
      <c r="B659" s="3" t="str">
        <f t="shared" ref="B659" si="215">B658</f>
        <v>MINERCREEDE CONSO</v>
      </c>
      <c r="C659" s="5" t="str">
        <f t="shared" ref="C659" si="216">C658</f>
        <v xml:space="preserve">$ </v>
      </c>
      <c r="D659" s="5" t="s">
        <v>683</v>
      </c>
      <c r="E659" s="14"/>
      <c r="F659" s="14">
        <v>86</v>
      </c>
      <c r="G659" s="5">
        <v>28801.196279069765</v>
      </c>
      <c r="H659" s="5">
        <v>28095.288953488369</v>
      </c>
      <c r="I659" s="5">
        <v>176.5804651162791</v>
      </c>
      <c r="J659" s="5">
        <v>183.18593023255815</v>
      </c>
      <c r="K659" s="5">
        <v>554.37244186046507</v>
      </c>
      <c r="L659" s="5">
        <v>1147.7382558139532</v>
      </c>
      <c r="M659" s="5">
        <v>0</v>
      </c>
      <c r="N659" s="5">
        <v>0</v>
      </c>
      <c r="O659" s="5">
        <v>0</v>
      </c>
      <c r="P659" s="5">
        <v>0</v>
      </c>
    </row>
    <row r="660" spans="1:16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2"/>
      <c r="G660" s="14">
        <v>79.005016023240998</v>
      </c>
      <c r="H660" s="14">
        <v>77.694143832746335</v>
      </c>
      <c r="I660" s="14">
        <v>0.48438066046725897</v>
      </c>
      <c r="J660" s="14">
        <v>0.50657866645136163</v>
      </c>
      <c r="K660" s="14">
        <v>1.5207077937890394</v>
      </c>
      <c r="L660" s="14">
        <v>3.173932159131001</v>
      </c>
      <c r="M660" s="14">
        <v>0</v>
      </c>
      <c r="N660" s="14">
        <v>0</v>
      </c>
      <c r="O660" s="14">
        <v>0</v>
      </c>
      <c r="P660" s="14">
        <v>0</v>
      </c>
    </row>
    <row r="661" spans="1:16" x14ac:dyDescent="0.2">
      <c r="A661" s="3" t="s">
        <v>130</v>
      </c>
      <c r="B661" s="3" t="s">
        <v>568</v>
      </c>
      <c r="C661" s="5"/>
      <c r="D661" s="5"/>
      <c r="E661" s="14"/>
      <c r="F661" s="2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7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F663" s="12"/>
      <c r="G663" s="13">
        <v>25806658.320000004</v>
      </c>
      <c r="H663" s="13">
        <v>24916052.249999996</v>
      </c>
      <c r="I663" s="13">
        <v>477652.01</v>
      </c>
      <c r="J663" s="13">
        <v>598884.64</v>
      </c>
      <c r="K663" s="13">
        <v>676231.03</v>
      </c>
      <c r="L663" s="13">
        <v>819874.36999999988</v>
      </c>
      <c r="M663" s="13">
        <v>0</v>
      </c>
      <c r="N663" s="13">
        <v>0</v>
      </c>
      <c r="O663" s="13">
        <v>953130.26</v>
      </c>
      <c r="P663" s="13">
        <v>2216436.2600000002</v>
      </c>
    </row>
    <row r="664" spans="1:16" x14ac:dyDescent="0.2">
      <c r="A664" s="3" t="s">
        <v>171</v>
      </c>
      <c r="B664" s="3" t="s">
        <v>569</v>
      </c>
      <c r="C664" s="5" t="s">
        <v>201</v>
      </c>
      <c r="D664" s="5" t="s">
        <v>682</v>
      </c>
      <c r="E664" s="14"/>
      <c r="F664" s="14">
        <v>2057</v>
      </c>
      <c r="G664" s="5">
        <v>12545.774584346138</v>
      </c>
      <c r="H664" s="5">
        <v>12112.811011181329</v>
      </c>
      <c r="I664" s="5">
        <v>232.20807486631017</v>
      </c>
      <c r="J664" s="5">
        <v>291.14469615945552</v>
      </c>
      <c r="K664" s="5">
        <v>328.74624696159458</v>
      </c>
      <c r="L664" s="5">
        <v>398.57771998055415</v>
      </c>
      <c r="M664" s="5">
        <v>0</v>
      </c>
      <c r="N664" s="5">
        <v>0</v>
      </c>
      <c r="O664" s="5">
        <v>463.35938745746233</v>
      </c>
      <c r="P664" s="5">
        <v>1077.5091200777833</v>
      </c>
    </row>
    <row r="665" spans="1:16" x14ac:dyDescent="0.2">
      <c r="A665" s="3" t="str">
        <f>A664</f>
        <v>2020</v>
      </c>
      <c r="B665" s="3" t="str">
        <f t="shared" ref="B665" si="217">B664</f>
        <v>MOFFAMOFFAT COUNT</v>
      </c>
      <c r="C665" s="5" t="str">
        <f t="shared" ref="C665" si="218">C664</f>
        <v xml:space="preserve">$ </v>
      </c>
      <c r="D665" s="5" t="s">
        <v>683</v>
      </c>
      <c r="E665" s="14"/>
      <c r="F665" s="14">
        <v>2121</v>
      </c>
      <c r="G665" s="5">
        <v>12167.212786421502</v>
      </c>
      <c r="H665" s="5">
        <v>11747.313649222064</v>
      </c>
      <c r="I665" s="5">
        <v>225.2013248467704</v>
      </c>
      <c r="J665" s="5">
        <v>282.35956624233853</v>
      </c>
      <c r="K665" s="5">
        <v>318.82651107967939</v>
      </c>
      <c r="L665" s="5">
        <v>386.5508580858085</v>
      </c>
      <c r="M665" s="5">
        <v>0</v>
      </c>
      <c r="N665" s="5">
        <v>0</v>
      </c>
      <c r="O665" s="5">
        <v>449.37777463460634</v>
      </c>
      <c r="P665" s="5">
        <v>1044.9958793022161</v>
      </c>
    </row>
    <row r="666" spans="1:16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2"/>
      <c r="G666" s="14">
        <v>83.33810504958025</v>
      </c>
      <c r="H666" s="14">
        <v>73.258963104566334</v>
      </c>
      <c r="I666" s="14">
        <v>1.542493913505774</v>
      </c>
      <c r="J666" s="14">
        <v>1.7608595176088335</v>
      </c>
      <c r="K666" s="14">
        <v>2.1837702470858242</v>
      </c>
      <c r="L666" s="14">
        <v>2.4106204955566168</v>
      </c>
      <c r="M666" s="14">
        <v>0</v>
      </c>
      <c r="N666" s="14">
        <v>0</v>
      </c>
      <c r="O666" s="14">
        <v>3.0779680479690144</v>
      </c>
      <c r="P666" s="14">
        <v>6.5168358360206531</v>
      </c>
    </row>
    <row r="667" spans="1:16" x14ac:dyDescent="0.2">
      <c r="A667" s="3" t="s">
        <v>171</v>
      </c>
      <c r="B667" s="3" t="s">
        <v>569</v>
      </c>
      <c r="C667" s="5"/>
      <c r="D667" s="5"/>
      <c r="E667" s="14"/>
      <c r="F667" s="2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7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F669" s="12"/>
      <c r="G669" s="13">
        <v>28083757.840000004</v>
      </c>
      <c r="H669" s="13">
        <v>25890650.369999968</v>
      </c>
      <c r="I669" s="13">
        <v>397141.88999999996</v>
      </c>
      <c r="J669" s="13">
        <v>371568.14999999997</v>
      </c>
      <c r="K669" s="13">
        <v>1162580.46</v>
      </c>
      <c r="L669" s="13">
        <v>1147670.5099999988</v>
      </c>
      <c r="M669" s="13">
        <v>6733.8099999999995</v>
      </c>
      <c r="N669" s="13">
        <v>143645.1</v>
      </c>
      <c r="O669" s="13">
        <v>370762.44000000006</v>
      </c>
      <c r="P669" s="13">
        <v>1856664.25</v>
      </c>
    </row>
    <row r="670" spans="1:16" x14ac:dyDescent="0.2">
      <c r="A670" s="3" t="s">
        <v>124</v>
      </c>
      <c r="B670" s="3" t="s">
        <v>570</v>
      </c>
      <c r="C670" s="5" t="s">
        <v>201</v>
      </c>
      <c r="D670" s="5" t="s">
        <v>682</v>
      </c>
      <c r="E670" s="14"/>
      <c r="F670" s="14">
        <v>2616.4</v>
      </c>
      <c r="G670" s="5">
        <v>10733.740192631098</v>
      </c>
      <c r="H670" s="5">
        <v>9895.5245260663378</v>
      </c>
      <c r="I670" s="5">
        <v>151.78943968812106</v>
      </c>
      <c r="J670" s="5">
        <v>142.0150397492738</v>
      </c>
      <c r="K670" s="5">
        <v>444.34354838709675</v>
      </c>
      <c r="L670" s="5">
        <v>438.64489756917857</v>
      </c>
      <c r="M670" s="5">
        <v>2.573692860418896</v>
      </c>
      <c r="N670" s="5">
        <v>54.901811649594862</v>
      </c>
      <c r="O670" s="5">
        <v>141.70709371655713</v>
      </c>
      <c r="P670" s="5">
        <v>709.62553508637825</v>
      </c>
    </row>
    <row r="671" spans="1:16" x14ac:dyDescent="0.2">
      <c r="A671" s="3" t="str">
        <f>A670</f>
        <v>2035</v>
      </c>
      <c r="B671" s="3" t="str">
        <f t="shared" ref="B671" si="219">B670</f>
        <v>MONTEMONTEZUMA-CO</v>
      </c>
      <c r="C671" s="5" t="str">
        <f t="shared" ref="C671" si="220">C670</f>
        <v xml:space="preserve">$ </v>
      </c>
      <c r="D671" s="5" t="s">
        <v>683</v>
      </c>
      <c r="E671" s="14"/>
      <c r="F671" s="14">
        <v>2461</v>
      </c>
      <c r="G671" s="5">
        <v>11411.522893132875</v>
      </c>
      <c r="H671" s="5">
        <v>10520.378045509942</v>
      </c>
      <c r="I671" s="5">
        <v>161.37419341731001</v>
      </c>
      <c r="J671" s="5">
        <v>150.98258837870782</v>
      </c>
      <c r="K671" s="5">
        <v>472.40164973587969</v>
      </c>
      <c r="L671" s="5">
        <v>466.34315725314866</v>
      </c>
      <c r="M671" s="5">
        <v>2.7362088581877284</v>
      </c>
      <c r="N671" s="5">
        <v>58.368590004063392</v>
      </c>
      <c r="O671" s="5">
        <v>150.65519707436005</v>
      </c>
      <c r="P671" s="5">
        <v>754.43488419341736</v>
      </c>
    </row>
    <row r="672" spans="1:16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2"/>
      <c r="G672" s="14">
        <v>71.237182984376389</v>
      </c>
      <c r="H672" s="14">
        <v>63.975024181951554</v>
      </c>
      <c r="I672" s="14">
        <v>1.0073890271335237</v>
      </c>
      <c r="J672" s="14">
        <v>0.91813380667474642</v>
      </c>
      <c r="K672" s="14">
        <v>2.9489984009590242</v>
      </c>
      <c r="L672" s="14">
        <v>2.835859570188259</v>
      </c>
      <c r="M672" s="14">
        <v>1.7080963946669022E-2</v>
      </c>
      <c r="N672" s="14">
        <v>0.35494275403630432</v>
      </c>
      <c r="O672" s="14">
        <v>0.94047498673396446</v>
      </c>
      <c r="P672" s="14">
        <v>4.5877619369943661</v>
      </c>
    </row>
    <row r="673" spans="1:16" x14ac:dyDescent="0.2">
      <c r="A673" s="3" t="s">
        <v>124</v>
      </c>
      <c r="B673" s="3" t="s">
        <v>570</v>
      </c>
      <c r="C673" s="5"/>
      <c r="D673" s="5"/>
      <c r="E673" s="14"/>
      <c r="F673" s="2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7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F675" s="12"/>
      <c r="G675" s="13">
        <v>9409596.5799999982</v>
      </c>
      <c r="H675" s="13">
        <v>8917393.2199999932</v>
      </c>
      <c r="I675" s="13">
        <v>118654.45000000001</v>
      </c>
      <c r="J675" s="13">
        <v>84294.75</v>
      </c>
      <c r="K675" s="13">
        <v>290861.86000000004</v>
      </c>
      <c r="L675" s="13">
        <v>292155.11</v>
      </c>
      <c r="M675" s="13">
        <v>0</v>
      </c>
      <c r="N675" s="13">
        <v>0</v>
      </c>
      <c r="O675" s="13">
        <v>1903.92</v>
      </c>
      <c r="P675" s="13">
        <v>402779.08999999997</v>
      </c>
    </row>
    <row r="676" spans="1:16" x14ac:dyDescent="0.2">
      <c r="A676" s="3" t="s">
        <v>157</v>
      </c>
      <c r="B676" s="3" t="s">
        <v>571</v>
      </c>
      <c r="C676" s="5" t="s">
        <v>201</v>
      </c>
      <c r="D676" s="5" t="s">
        <v>682</v>
      </c>
      <c r="E676" s="14"/>
      <c r="F676" s="14">
        <v>660</v>
      </c>
      <c r="G676" s="5">
        <v>14256.964515151512</v>
      </c>
      <c r="H676" s="5">
        <v>13511.201848484838</v>
      </c>
      <c r="I676" s="5">
        <v>179.77946969696973</v>
      </c>
      <c r="J676" s="5">
        <v>127.71931818181818</v>
      </c>
      <c r="K676" s="5">
        <v>440.69978787878796</v>
      </c>
      <c r="L676" s="5">
        <v>442.65925757575758</v>
      </c>
      <c r="M676" s="5">
        <v>0</v>
      </c>
      <c r="N676" s="5">
        <v>0</v>
      </c>
      <c r="O676" s="5">
        <v>2.884727272727273</v>
      </c>
      <c r="P676" s="5">
        <v>610.27134848484843</v>
      </c>
    </row>
    <row r="677" spans="1:16" x14ac:dyDescent="0.2">
      <c r="A677" s="3" t="str">
        <f>A676</f>
        <v>2055</v>
      </c>
      <c r="B677" s="3" t="str">
        <f t="shared" ref="B677" si="221">B676</f>
        <v>MONTEDOLORES RE-4</v>
      </c>
      <c r="C677" s="5" t="str">
        <f t="shared" ref="C677" si="222">C676</f>
        <v xml:space="preserve">$ </v>
      </c>
      <c r="D677" s="5" t="s">
        <v>683</v>
      </c>
      <c r="E677" s="14"/>
      <c r="F677" s="14">
        <v>683</v>
      </c>
      <c r="G677" s="5">
        <v>13776.86175695461</v>
      </c>
      <c r="H677" s="5">
        <v>13056.21262079062</v>
      </c>
      <c r="I677" s="5">
        <v>173.72540263543195</v>
      </c>
      <c r="J677" s="5">
        <v>123.4183748169839</v>
      </c>
      <c r="K677" s="5">
        <v>425.85923865300151</v>
      </c>
      <c r="L677" s="5">
        <v>427.75272327964859</v>
      </c>
      <c r="M677" s="5">
        <v>0</v>
      </c>
      <c r="N677" s="5">
        <v>0</v>
      </c>
      <c r="O677" s="5">
        <v>2.7875841874084921</v>
      </c>
      <c r="P677" s="5">
        <v>589.72048316251824</v>
      </c>
    </row>
    <row r="678" spans="1:16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2"/>
      <c r="G678" s="14">
        <v>93.348585565489344</v>
      </c>
      <c r="H678" s="14">
        <v>89.255179672717972</v>
      </c>
      <c r="I678" s="14">
        <v>1.17712007995045</v>
      </c>
      <c r="J678" s="14">
        <v>0.84371551989459637</v>
      </c>
      <c r="K678" s="14">
        <v>2.8855161850039051</v>
      </c>
      <c r="L678" s="14">
        <v>2.9242129613470942</v>
      </c>
      <c r="M678" s="14">
        <v>0</v>
      </c>
      <c r="N678" s="14">
        <v>0</v>
      </c>
      <c r="O678" s="14">
        <v>1.8887976494933487E-2</v>
      </c>
      <c r="P678" s="14">
        <v>4.031460670113173</v>
      </c>
    </row>
    <row r="679" spans="1:16" x14ac:dyDescent="0.2">
      <c r="A679" s="3" t="s">
        <v>157</v>
      </c>
      <c r="B679" s="3" t="s">
        <v>571</v>
      </c>
      <c r="C679" s="5"/>
      <c r="D679" s="5"/>
      <c r="E679" s="14"/>
      <c r="F679" s="2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7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F681" s="12"/>
      <c r="G681" s="13">
        <v>6823909</v>
      </c>
      <c r="H681" s="13">
        <v>6589637.3199999966</v>
      </c>
      <c r="I681" s="13">
        <v>142257.03</v>
      </c>
      <c r="J681" s="13">
        <v>120401.85</v>
      </c>
      <c r="K681" s="13">
        <v>275524.44</v>
      </c>
      <c r="L681" s="13">
        <v>337961.25999999995</v>
      </c>
      <c r="M681" s="13">
        <v>0</v>
      </c>
      <c r="N681" s="13">
        <v>0</v>
      </c>
      <c r="O681" s="13">
        <v>318.23</v>
      </c>
      <c r="P681" s="13">
        <v>23942.1</v>
      </c>
    </row>
    <row r="682" spans="1:16" x14ac:dyDescent="0.2">
      <c r="A682" s="3" t="s">
        <v>59</v>
      </c>
      <c r="B682" s="3" t="s">
        <v>572</v>
      </c>
      <c r="C682" s="5" t="s">
        <v>201</v>
      </c>
      <c r="D682" s="5" t="s">
        <v>682</v>
      </c>
      <c r="E682" s="14"/>
      <c r="F682" s="14">
        <v>480.5</v>
      </c>
      <c r="G682" s="5">
        <v>14201.683662851197</v>
      </c>
      <c r="H682" s="5">
        <v>13714.125535900097</v>
      </c>
      <c r="I682" s="5">
        <v>296.06041623309051</v>
      </c>
      <c r="J682" s="5">
        <v>250.57617065556713</v>
      </c>
      <c r="K682" s="5">
        <v>573.41194588969825</v>
      </c>
      <c r="L682" s="5">
        <v>703.35329864724235</v>
      </c>
      <c r="M682" s="5">
        <v>0</v>
      </c>
      <c r="N682" s="5">
        <v>0</v>
      </c>
      <c r="O682" s="5">
        <v>0.66228928199791892</v>
      </c>
      <c r="P682" s="5">
        <v>49.827471383975023</v>
      </c>
    </row>
    <row r="683" spans="1:16" x14ac:dyDescent="0.2">
      <c r="A683" s="3" t="str">
        <f>A682</f>
        <v>2070</v>
      </c>
      <c r="B683" s="3" t="str">
        <f t="shared" ref="B683" si="223">B682</f>
        <v>MONTEMANCOS RE-6</v>
      </c>
      <c r="C683" s="5" t="str">
        <f t="shared" ref="C683" si="224">C682</f>
        <v xml:space="preserve">$ </v>
      </c>
      <c r="D683" s="5" t="s">
        <v>683</v>
      </c>
      <c r="E683" s="14"/>
      <c r="F683" s="14">
        <v>509</v>
      </c>
      <c r="G683" s="5">
        <v>13406.500982318272</v>
      </c>
      <c r="H683" s="5">
        <v>12946.242278978381</v>
      </c>
      <c r="I683" s="5">
        <v>279.48335952848726</v>
      </c>
      <c r="J683" s="5">
        <v>236.54587426326131</v>
      </c>
      <c r="K683" s="5">
        <v>541.30538310412578</v>
      </c>
      <c r="L683" s="5">
        <v>663.97104125736735</v>
      </c>
      <c r="M683" s="5">
        <v>0</v>
      </c>
      <c r="N683" s="5">
        <v>0</v>
      </c>
      <c r="O683" s="5">
        <v>0.62520628683693524</v>
      </c>
      <c r="P683" s="5">
        <v>47.037524557956772</v>
      </c>
    </row>
    <row r="684" spans="1:16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2"/>
      <c r="G684" s="14">
        <v>89.550868714720423</v>
      </c>
      <c r="H684" s="14">
        <v>88.876353681090308</v>
      </c>
      <c r="I684" s="14">
        <v>1.8668538248789728</v>
      </c>
      <c r="J684" s="14">
        <v>1.6238947433388624</v>
      </c>
      <c r="K684" s="14">
        <v>3.6157359299687122</v>
      </c>
      <c r="L684" s="14">
        <v>4.5581817352987386</v>
      </c>
      <c r="M684" s="14">
        <v>0</v>
      </c>
      <c r="N684" s="14">
        <v>0</v>
      </c>
      <c r="O684" s="14">
        <v>4.1761654428693999E-3</v>
      </c>
      <c r="P684" s="14">
        <v>0.32291406099236325</v>
      </c>
    </row>
    <row r="685" spans="1:16" x14ac:dyDescent="0.2">
      <c r="A685" s="3" t="s">
        <v>59</v>
      </c>
      <c r="B685" s="3" t="s">
        <v>572</v>
      </c>
      <c r="C685" s="5"/>
      <c r="D685" s="5"/>
      <c r="E685" s="14"/>
      <c r="F685" s="2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7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F687" s="12"/>
      <c r="G687" s="13">
        <v>62770723.63000001</v>
      </c>
      <c r="H687" s="13">
        <v>57873310.370000094</v>
      </c>
      <c r="I687" s="13">
        <v>1780165.44</v>
      </c>
      <c r="J687" s="13">
        <v>1866460.73</v>
      </c>
      <c r="K687" s="13">
        <v>2502169.4600000009</v>
      </c>
      <c r="L687" s="13">
        <v>2726332.3999999985</v>
      </c>
      <c r="M687" s="13">
        <v>267.90999999999997</v>
      </c>
      <c r="N687" s="13">
        <v>978141.13000000012</v>
      </c>
      <c r="O687" s="13">
        <v>778.74</v>
      </c>
      <c r="P687" s="13">
        <v>898974.92999999993</v>
      </c>
    </row>
    <row r="688" spans="1:16" x14ac:dyDescent="0.2">
      <c r="A688" s="3" t="s">
        <v>125</v>
      </c>
      <c r="B688" s="3" t="s">
        <v>573</v>
      </c>
      <c r="C688" s="5" t="s">
        <v>201</v>
      </c>
      <c r="D688" s="5" t="s">
        <v>682</v>
      </c>
      <c r="E688" s="14"/>
      <c r="F688" s="14">
        <v>5832.4</v>
      </c>
      <c r="G688" s="5">
        <v>10762.417466223169</v>
      </c>
      <c r="H688" s="5">
        <v>9922.7265568205366</v>
      </c>
      <c r="I688" s="5">
        <v>305.22005349427337</v>
      </c>
      <c r="J688" s="5">
        <v>320.01589911528703</v>
      </c>
      <c r="K688" s="5">
        <v>429.01197791646683</v>
      </c>
      <c r="L688" s="5">
        <v>467.44605994101892</v>
      </c>
      <c r="M688" s="5">
        <v>4.5934778135930318E-2</v>
      </c>
      <c r="N688" s="5">
        <v>167.70816987860917</v>
      </c>
      <c r="O688" s="5">
        <v>0.13351964885810302</v>
      </c>
      <c r="P688" s="5">
        <v>154.13464954392703</v>
      </c>
    </row>
    <row r="689" spans="1:16" x14ac:dyDescent="0.2">
      <c r="A689" s="3" t="str">
        <f>A688</f>
        <v>2180</v>
      </c>
      <c r="B689" s="3" t="str">
        <f t="shared" ref="B689" si="225">B688</f>
        <v>MONTRMONTROSE COU</v>
      </c>
      <c r="C689" s="5" t="str">
        <f t="shared" ref="C689" si="226">C688</f>
        <v xml:space="preserve">$ </v>
      </c>
      <c r="D689" s="5" t="s">
        <v>683</v>
      </c>
      <c r="E689" s="14"/>
      <c r="F689" s="14">
        <v>6035</v>
      </c>
      <c r="G689" s="5">
        <v>10401.114106048055</v>
      </c>
      <c r="H689" s="5">
        <v>9589.6123231151778</v>
      </c>
      <c r="I689" s="5">
        <v>294.97356089478046</v>
      </c>
      <c r="J689" s="5">
        <v>309.27269759734878</v>
      </c>
      <c r="K689" s="5">
        <v>414.60968682684359</v>
      </c>
      <c r="L689" s="5">
        <v>451.75350455675203</v>
      </c>
      <c r="M689" s="5">
        <v>4.4392709196354595E-2</v>
      </c>
      <c r="N689" s="5">
        <v>162.07806628003317</v>
      </c>
      <c r="O689" s="5">
        <v>0.12903728251864127</v>
      </c>
      <c r="P689" s="5">
        <v>148.96022038111019</v>
      </c>
    </row>
    <row r="690" spans="1:16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2"/>
      <c r="G690" s="14">
        <v>74.397349837322906</v>
      </c>
      <c r="H690" s="14">
        <v>65.697112693574923</v>
      </c>
      <c r="I690" s="14">
        <v>2.1098942842949007</v>
      </c>
      <c r="J690" s="14">
        <v>2.118784637218635</v>
      </c>
      <c r="K690" s="14">
        <v>2.965630566331666</v>
      </c>
      <c r="L690" s="14">
        <v>3.0949010135731103</v>
      </c>
      <c r="M690" s="14">
        <v>3.1753328370729783E-4</v>
      </c>
      <c r="N690" s="14">
        <v>1.1103744996958365</v>
      </c>
      <c r="O690" s="14">
        <v>9.2298111064992403E-4</v>
      </c>
      <c r="P690" s="14">
        <v>1.0205059449221294</v>
      </c>
    </row>
    <row r="691" spans="1:16" x14ac:dyDescent="0.2">
      <c r="A691" s="3" t="s">
        <v>125</v>
      </c>
      <c r="B691" s="3" t="s">
        <v>573</v>
      </c>
      <c r="C691" s="5"/>
      <c r="D691" s="5"/>
      <c r="E691" s="14"/>
      <c r="F691" s="2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7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F693" s="12"/>
      <c r="G693" s="13">
        <v>5317345.68</v>
      </c>
      <c r="H693" s="13">
        <v>4505883.7100000046</v>
      </c>
      <c r="I693" s="13">
        <v>93885.950000000012</v>
      </c>
      <c r="J693" s="13">
        <v>82900.989999999991</v>
      </c>
      <c r="K693" s="13">
        <v>110618.32</v>
      </c>
      <c r="L693" s="13">
        <v>108297.93</v>
      </c>
      <c r="M693" s="13">
        <v>0</v>
      </c>
      <c r="N693" s="13">
        <v>0</v>
      </c>
      <c r="O693" s="13">
        <v>84399</v>
      </c>
      <c r="P693" s="13">
        <v>0</v>
      </c>
    </row>
    <row r="694" spans="1:16" x14ac:dyDescent="0.2">
      <c r="A694" s="3" t="s">
        <v>153</v>
      </c>
      <c r="B694" s="3" t="s">
        <v>574</v>
      </c>
      <c r="C694" s="5" t="s">
        <v>201</v>
      </c>
      <c r="D694" s="5" t="s">
        <v>682</v>
      </c>
      <c r="E694" s="14"/>
      <c r="F694" s="14">
        <v>249.1</v>
      </c>
      <c r="G694" s="5">
        <v>21346.229144921719</v>
      </c>
      <c r="H694" s="5">
        <v>18088.653994379787</v>
      </c>
      <c r="I694" s="5">
        <v>376.90064231232441</v>
      </c>
      <c r="J694" s="5">
        <v>332.8020473705339</v>
      </c>
      <c r="K694" s="5">
        <v>444.07193898032921</v>
      </c>
      <c r="L694" s="5">
        <v>434.7568446407065</v>
      </c>
      <c r="M694" s="5">
        <v>0</v>
      </c>
      <c r="N694" s="5">
        <v>0</v>
      </c>
      <c r="O694" s="5">
        <v>338.81573665194702</v>
      </c>
      <c r="P694" s="5">
        <v>0</v>
      </c>
    </row>
    <row r="695" spans="1:16" x14ac:dyDescent="0.2">
      <c r="A695" s="3" t="str">
        <f>A694</f>
        <v>2190</v>
      </c>
      <c r="B695" s="3" t="str">
        <f t="shared" ref="B695" si="227">B694</f>
        <v>MONTRWEST END RE-</v>
      </c>
      <c r="C695" s="5" t="str">
        <f t="shared" ref="C695" si="228">C694</f>
        <v xml:space="preserve">$ </v>
      </c>
      <c r="D695" s="5" t="s">
        <v>683</v>
      </c>
      <c r="E695" s="14"/>
      <c r="F695" s="14">
        <v>260</v>
      </c>
      <c r="G695" s="5">
        <v>20451.329538461538</v>
      </c>
      <c r="H695" s="5">
        <v>17330.321961538481</v>
      </c>
      <c r="I695" s="5">
        <v>361.09980769230776</v>
      </c>
      <c r="J695" s="5">
        <v>318.84996153846151</v>
      </c>
      <c r="K695" s="5">
        <v>425.45507692307694</v>
      </c>
      <c r="L695" s="5">
        <v>416.53049999999996</v>
      </c>
      <c r="M695" s="5">
        <v>0</v>
      </c>
      <c r="N695" s="5">
        <v>0</v>
      </c>
      <c r="O695" s="5">
        <v>324.61153846153849</v>
      </c>
      <c r="P695" s="5">
        <v>0</v>
      </c>
    </row>
    <row r="696" spans="1:16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2"/>
      <c r="G696" s="14">
        <v>19.847072003992437</v>
      </c>
      <c r="H696" s="14">
        <v>16.587418646068031</v>
      </c>
      <c r="I696" s="14">
        <v>0.35043070771604112</v>
      </c>
      <c r="J696" s="14">
        <v>0.30518173921170677</v>
      </c>
      <c r="K696" s="14">
        <v>0.41288452813183985</v>
      </c>
      <c r="L696" s="14">
        <v>0.39867498120864031</v>
      </c>
      <c r="M696" s="14">
        <v>0</v>
      </c>
      <c r="N696" s="14">
        <v>0</v>
      </c>
      <c r="O696" s="14">
        <v>0.31502052544098613</v>
      </c>
      <c r="P696" s="14">
        <v>0</v>
      </c>
    </row>
    <row r="697" spans="1:16" x14ac:dyDescent="0.2">
      <c r="A697" s="3" t="s">
        <v>153</v>
      </c>
      <c r="B697" s="3" t="s">
        <v>574</v>
      </c>
      <c r="C697" s="5"/>
      <c r="D697" s="5"/>
      <c r="E697" s="14"/>
      <c r="F697" s="2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7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F699" s="12"/>
      <c r="G699" s="13">
        <v>19184800.759999998</v>
      </c>
      <c r="H699" s="13">
        <v>19177588.950000007</v>
      </c>
      <c r="I699" s="13">
        <v>524059.52</v>
      </c>
      <c r="J699" s="13">
        <v>501609.23</v>
      </c>
      <c r="K699" s="13">
        <v>1060178.53</v>
      </c>
      <c r="L699" s="13">
        <v>1030435.45</v>
      </c>
      <c r="M699" s="13">
        <v>0</v>
      </c>
      <c r="N699" s="13">
        <v>0</v>
      </c>
      <c r="O699" s="13">
        <v>0</v>
      </c>
      <c r="P699" s="13">
        <v>0</v>
      </c>
    </row>
    <row r="700" spans="1:16" x14ac:dyDescent="0.2">
      <c r="A700" s="3" t="s">
        <v>179</v>
      </c>
      <c r="B700" s="3" t="s">
        <v>575</v>
      </c>
      <c r="C700" s="5" t="s">
        <v>201</v>
      </c>
      <c r="D700" s="5" t="s">
        <v>682</v>
      </c>
      <c r="E700" s="14"/>
      <c r="F700" s="14">
        <v>1377.7</v>
      </c>
      <c r="G700" s="5">
        <v>13925.238266676342</v>
      </c>
      <c r="H700" s="5">
        <v>13920.003592944768</v>
      </c>
      <c r="I700" s="5">
        <v>380.38725411918415</v>
      </c>
      <c r="J700" s="5">
        <v>364.09176889017925</v>
      </c>
      <c r="K700" s="5">
        <v>769.5278580242433</v>
      </c>
      <c r="L700" s="5">
        <v>747.93891993902878</v>
      </c>
      <c r="M700" s="5">
        <v>0</v>
      </c>
      <c r="N700" s="5">
        <v>0</v>
      </c>
      <c r="O700" s="5">
        <v>0</v>
      </c>
      <c r="P700" s="5">
        <v>0</v>
      </c>
    </row>
    <row r="701" spans="1:16" x14ac:dyDescent="0.2">
      <c r="A701" s="3" t="str">
        <f>A700</f>
        <v>2395</v>
      </c>
      <c r="B701" s="3" t="str">
        <f t="shared" ref="B701" si="229">B700</f>
        <v>MORGABRUSH RE-2(J</v>
      </c>
      <c r="C701" s="5" t="str">
        <f t="shared" ref="C701" si="230">C700</f>
        <v xml:space="preserve">$ </v>
      </c>
      <c r="D701" s="5" t="s">
        <v>683</v>
      </c>
      <c r="E701" s="14"/>
      <c r="F701" s="14">
        <v>1366</v>
      </c>
      <c r="G701" s="5">
        <v>14044.51007320644</v>
      </c>
      <c r="H701" s="5">
        <v>14039.230563689609</v>
      </c>
      <c r="I701" s="5">
        <v>383.64532942898978</v>
      </c>
      <c r="J701" s="5">
        <v>367.210270863836</v>
      </c>
      <c r="K701" s="5">
        <v>776.11898243045391</v>
      </c>
      <c r="L701" s="5">
        <v>754.3451317715959</v>
      </c>
      <c r="M701" s="5">
        <v>0</v>
      </c>
      <c r="N701" s="5">
        <v>0</v>
      </c>
      <c r="O701" s="5">
        <v>0</v>
      </c>
      <c r="P701" s="5">
        <v>0</v>
      </c>
    </row>
    <row r="702" spans="1:16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2"/>
      <c r="G702" s="14">
        <v>73.842473139396333</v>
      </c>
      <c r="H702" s="14">
        <v>75.922376585854337</v>
      </c>
      <c r="I702" s="14">
        <v>2.0171098732351362</v>
      </c>
      <c r="J702" s="14">
        <v>1.985826526905532</v>
      </c>
      <c r="K702" s="14">
        <v>4.0806368334934797</v>
      </c>
      <c r="L702" s="14">
        <v>4.0794027073103072</v>
      </c>
      <c r="M702" s="14">
        <v>0</v>
      </c>
      <c r="N702" s="14">
        <v>0</v>
      </c>
      <c r="O702" s="14">
        <v>0</v>
      </c>
      <c r="P702" s="14">
        <v>0</v>
      </c>
    </row>
    <row r="703" spans="1:16" x14ac:dyDescent="0.2">
      <c r="A703" s="3" t="s">
        <v>179</v>
      </c>
      <c r="B703" s="3" t="s">
        <v>575</v>
      </c>
      <c r="C703" s="5"/>
      <c r="D703" s="5"/>
      <c r="E703" s="14"/>
      <c r="F703" s="2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7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F705" s="12"/>
      <c r="G705" s="13">
        <v>38506997.270000003</v>
      </c>
      <c r="H705" s="13">
        <v>37345290.380000003</v>
      </c>
      <c r="I705" s="13">
        <v>563768.96000000008</v>
      </c>
      <c r="J705" s="13">
        <v>563478.65000000014</v>
      </c>
      <c r="K705" s="13">
        <v>2052517.46</v>
      </c>
      <c r="L705" s="13">
        <v>2271917.1500000004</v>
      </c>
      <c r="M705" s="13">
        <v>14652.1</v>
      </c>
      <c r="N705" s="13">
        <v>884767.56</v>
      </c>
      <c r="O705" s="13">
        <v>0</v>
      </c>
      <c r="P705" s="13">
        <v>0</v>
      </c>
    </row>
    <row r="706" spans="1:16" x14ac:dyDescent="0.2">
      <c r="A706" s="3" t="s">
        <v>26</v>
      </c>
      <c r="B706" s="3" t="s">
        <v>576</v>
      </c>
      <c r="C706" s="5" t="s">
        <v>201</v>
      </c>
      <c r="D706" s="5" t="s">
        <v>682</v>
      </c>
      <c r="E706" s="14"/>
      <c r="F706" s="14">
        <v>3302.3</v>
      </c>
      <c r="G706" s="5">
        <v>11660.659924900827</v>
      </c>
      <c r="H706" s="5">
        <v>11308.87271901402</v>
      </c>
      <c r="I706" s="5">
        <v>170.72009205705115</v>
      </c>
      <c r="J706" s="5">
        <v>170.63218060139906</v>
      </c>
      <c r="K706" s="5">
        <v>621.5417920843048</v>
      </c>
      <c r="L706" s="5">
        <v>687.98024104412082</v>
      </c>
      <c r="M706" s="5">
        <v>4.4369378917724012</v>
      </c>
      <c r="N706" s="5">
        <v>267.92464645852891</v>
      </c>
      <c r="O706" s="5">
        <v>0</v>
      </c>
      <c r="P706" s="5">
        <v>0</v>
      </c>
    </row>
    <row r="707" spans="1:16" x14ac:dyDescent="0.2">
      <c r="A707" s="3" t="str">
        <f>A706</f>
        <v>2405</v>
      </c>
      <c r="B707" s="3" t="str">
        <f t="shared" ref="B707" si="231">B706</f>
        <v xml:space="preserve">MORGAFORT MORGAN </v>
      </c>
      <c r="C707" s="5" t="str">
        <f t="shared" ref="C707" si="232">C706</f>
        <v xml:space="preserve">$ </v>
      </c>
      <c r="D707" s="5" t="s">
        <v>683</v>
      </c>
      <c r="E707" s="14"/>
      <c r="F707" s="14">
        <v>3423</v>
      </c>
      <c r="G707" s="5">
        <v>11249.487955010225</v>
      </c>
      <c r="H707" s="5">
        <v>10910.105281916449</v>
      </c>
      <c r="I707" s="5">
        <v>164.70025124160097</v>
      </c>
      <c r="J707" s="5">
        <v>164.61543967280167</v>
      </c>
      <c r="K707" s="5">
        <v>599.62531697341512</v>
      </c>
      <c r="L707" s="5">
        <v>663.72104878761331</v>
      </c>
      <c r="M707" s="5">
        <v>4.2804849547180837</v>
      </c>
      <c r="N707" s="5">
        <v>258.47723049956181</v>
      </c>
      <c r="O707" s="5">
        <v>0</v>
      </c>
      <c r="P707" s="5">
        <v>0</v>
      </c>
    </row>
    <row r="708" spans="1:16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2"/>
      <c r="G708" s="14">
        <v>83.0545041243615</v>
      </c>
      <c r="H708" s="14">
        <v>81.400315373822309</v>
      </c>
      <c r="I708" s="14">
        <v>1.2159751404450911</v>
      </c>
      <c r="J708" s="14">
        <v>1.2281960951354542</v>
      </c>
      <c r="K708" s="14">
        <v>4.4270089057217721</v>
      </c>
      <c r="L708" s="14">
        <v>4.9520239535273785</v>
      </c>
      <c r="M708" s="14">
        <v>3.1602643315651005E-2</v>
      </c>
      <c r="N708" s="14">
        <v>1.9284990874002477</v>
      </c>
      <c r="O708" s="14">
        <v>0</v>
      </c>
      <c r="P708" s="14">
        <v>0</v>
      </c>
    </row>
    <row r="709" spans="1:16" x14ac:dyDescent="0.2">
      <c r="A709" s="3" t="s">
        <v>26</v>
      </c>
      <c r="B709" s="3" t="s">
        <v>576</v>
      </c>
      <c r="C709" s="5"/>
      <c r="D709" s="5"/>
      <c r="E709" s="14"/>
      <c r="F709" s="2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7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F711" s="12"/>
      <c r="G711" s="13">
        <v>4151556.67</v>
      </c>
      <c r="H711" s="13">
        <v>3385035.2100000004</v>
      </c>
      <c r="I711" s="13">
        <v>117616.59</v>
      </c>
      <c r="J711" s="13">
        <v>104876.26999999999</v>
      </c>
      <c r="K711" s="13">
        <v>122074.39</v>
      </c>
      <c r="L711" s="13">
        <v>149150.63</v>
      </c>
      <c r="M711" s="13">
        <v>0</v>
      </c>
      <c r="N711" s="13">
        <v>0</v>
      </c>
      <c r="O711" s="13">
        <v>0</v>
      </c>
      <c r="P711" s="13">
        <v>16200</v>
      </c>
    </row>
    <row r="712" spans="1:16" x14ac:dyDescent="0.2">
      <c r="A712" s="3" t="s">
        <v>178</v>
      </c>
      <c r="B712" s="3" t="s">
        <v>577</v>
      </c>
      <c r="C712" s="5" t="s">
        <v>201</v>
      </c>
      <c r="D712" s="5" t="s">
        <v>682</v>
      </c>
      <c r="E712" s="14"/>
      <c r="F712" s="14">
        <v>215.5</v>
      </c>
      <c r="G712" s="5">
        <v>19264.764129930394</v>
      </c>
      <c r="H712" s="5">
        <v>15707.820000000002</v>
      </c>
      <c r="I712" s="5">
        <v>545.78464037122967</v>
      </c>
      <c r="J712" s="5">
        <v>486.66482598607882</v>
      </c>
      <c r="K712" s="5">
        <v>566.4704872389791</v>
      </c>
      <c r="L712" s="5">
        <v>692.11429234338755</v>
      </c>
      <c r="M712" s="5">
        <v>0</v>
      </c>
      <c r="N712" s="5">
        <v>0</v>
      </c>
      <c r="O712" s="5">
        <v>0</v>
      </c>
      <c r="P712" s="5">
        <v>75.174013921113684</v>
      </c>
    </row>
    <row r="713" spans="1:16" x14ac:dyDescent="0.2">
      <c r="A713" s="3" t="str">
        <f>A712</f>
        <v>2505</v>
      </c>
      <c r="B713" s="3" t="str">
        <f t="shared" ref="B713" si="233">B712</f>
        <v>MORGAWELDON VALLE</v>
      </c>
      <c r="C713" s="5" t="str">
        <f t="shared" ref="C713" si="234">C712</f>
        <v xml:space="preserve">$ </v>
      </c>
      <c r="D713" s="5" t="s">
        <v>683</v>
      </c>
      <c r="E713" s="14"/>
      <c r="F713" s="14">
        <v>235</v>
      </c>
      <c r="G713" s="5">
        <v>17666.198595744681</v>
      </c>
      <c r="H713" s="5">
        <v>14404.405148936172</v>
      </c>
      <c r="I713" s="5">
        <v>500.49612765957443</v>
      </c>
      <c r="J713" s="5">
        <v>446.28199999999998</v>
      </c>
      <c r="K713" s="5">
        <v>519.46548936170211</v>
      </c>
      <c r="L713" s="5">
        <v>634.68353191489359</v>
      </c>
      <c r="M713" s="5">
        <v>0</v>
      </c>
      <c r="N713" s="5">
        <v>0</v>
      </c>
      <c r="O713" s="5">
        <v>0</v>
      </c>
      <c r="P713" s="5">
        <v>68.936170212765958</v>
      </c>
    </row>
    <row r="714" spans="1:16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2"/>
      <c r="G714" s="14">
        <v>94.0849023124117</v>
      </c>
      <c r="H714" s="14">
        <v>90.808531194904887</v>
      </c>
      <c r="I714" s="14">
        <v>2.6654930331154505</v>
      </c>
      <c r="J714" s="14">
        <v>2.8134596673516628</v>
      </c>
      <c r="K714" s="14">
        <v>2.7665181932822436</v>
      </c>
      <c r="L714" s="14">
        <v>4.0011842704273421</v>
      </c>
      <c r="M714" s="14">
        <v>0</v>
      </c>
      <c r="N714" s="14">
        <v>0</v>
      </c>
      <c r="O714" s="14">
        <v>0</v>
      </c>
      <c r="P714" s="14">
        <v>0.43458874549120541</v>
      </c>
    </row>
    <row r="715" spans="1:16" x14ac:dyDescent="0.2">
      <c r="A715" s="9" t="s">
        <v>178</v>
      </c>
      <c r="B715" s="9" t="s">
        <v>577</v>
      </c>
      <c r="C715" s="5"/>
      <c r="D715" s="5"/>
      <c r="E715" s="14"/>
      <c r="F715" s="2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7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F717" s="12"/>
      <c r="G717" s="13">
        <v>11725524.650000002</v>
      </c>
      <c r="H717" s="13">
        <v>9736213.5199999996</v>
      </c>
      <c r="I717" s="13">
        <v>469718.3</v>
      </c>
      <c r="J717" s="13">
        <v>457236.85</v>
      </c>
      <c r="K717" s="13">
        <v>402821.64</v>
      </c>
      <c r="L717" s="13">
        <v>471679.50999999995</v>
      </c>
      <c r="M717" s="13">
        <v>0</v>
      </c>
      <c r="N717" s="13">
        <v>0</v>
      </c>
      <c r="O717" s="13">
        <v>619.08000000000004</v>
      </c>
      <c r="P717" s="13">
        <v>0</v>
      </c>
    </row>
    <row r="718" spans="1:16" x14ac:dyDescent="0.2">
      <c r="A718" s="3" t="s">
        <v>100</v>
      </c>
      <c r="B718" s="3" t="s">
        <v>578</v>
      </c>
      <c r="C718" s="5" t="s">
        <v>201</v>
      </c>
      <c r="D718" s="5" t="s">
        <v>682</v>
      </c>
      <c r="E718" s="14"/>
      <c r="F718" s="14">
        <v>839.5</v>
      </c>
      <c r="G718" s="5">
        <v>13967.271768910068</v>
      </c>
      <c r="H718" s="5">
        <v>11597.633734365694</v>
      </c>
      <c r="I718" s="5">
        <v>559.52150089338886</v>
      </c>
      <c r="J718" s="5">
        <v>544.65378201310295</v>
      </c>
      <c r="K718" s="5">
        <v>479.83518761167363</v>
      </c>
      <c r="L718" s="5">
        <v>561.85766527695046</v>
      </c>
      <c r="M718" s="5">
        <v>0</v>
      </c>
      <c r="N718" s="5">
        <v>0</v>
      </c>
      <c r="O718" s="5">
        <v>0.73743895175699825</v>
      </c>
      <c r="P718" s="5">
        <v>0</v>
      </c>
    </row>
    <row r="719" spans="1:16" x14ac:dyDescent="0.2">
      <c r="A719" s="3" t="str">
        <f>A718</f>
        <v>2515</v>
      </c>
      <c r="B719" s="3" t="str">
        <f t="shared" ref="B719" si="235">B718</f>
        <v>MORGAWIGGINS RE-5</v>
      </c>
      <c r="C719" s="5" t="str">
        <f t="shared" ref="C719" si="236">C718</f>
        <v xml:space="preserve">$ </v>
      </c>
      <c r="D719" s="5" t="s">
        <v>683</v>
      </c>
      <c r="E719" s="14"/>
      <c r="F719" s="14">
        <v>862</v>
      </c>
      <c r="G719" s="5">
        <v>13602.696809744783</v>
      </c>
      <c r="H719" s="5">
        <v>11294.911276102088</v>
      </c>
      <c r="I719" s="5">
        <v>544.9168213457076</v>
      </c>
      <c r="J719" s="5">
        <v>530.43718097447788</v>
      </c>
      <c r="K719" s="5">
        <v>467.31048723897914</v>
      </c>
      <c r="L719" s="5">
        <v>547.1920069605568</v>
      </c>
      <c r="M719" s="5">
        <v>0</v>
      </c>
      <c r="N719" s="5">
        <v>0</v>
      </c>
      <c r="O719" s="5">
        <v>0.71819025522041768</v>
      </c>
      <c r="P719" s="5">
        <v>0</v>
      </c>
    </row>
    <row r="720" spans="1:16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2"/>
      <c r="G720" s="14">
        <v>66.172776423620121</v>
      </c>
      <c r="H720" s="14">
        <v>25.995176222377058</v>
      </c>
      <c r="I720" s="14">
        <v>2.6508463353051686</v>
      </c>
      <c r="J720" s="14">
        <v>1.2207982566013595</v>
      </c>
      <c r="K720" s="14">
        <v>2.2733163008033066</v>
      </c>
      <c r="L720" s="14">
        <v>1.2593593965197325</v>
      </c>
      <c r="M720" s="14">
        <v>0</v>
      </c>
      <c r="N720" s="14">
        <v>0</v>
      </c>
      <c r="O720" s="14">
        <v>3.4937662621633515E-3</v>
      </c>
      <c r="P720" s="14">
        <v>0</v>
      </c>
    </row>
    <row r="721" spans="1:16" x14ac:dyDescent="0.2">
      <c r="A721" s="9" t="s">
        <v>100</v>
      </c>
      <c r="B721" s="9" t="s">
        <v>578</v>
      </c>
      <c r="C721" s="5"/>
      <c r="D721" s="5"/>
      <c r="E721" s="14"/>
      <c r="F721" s="2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7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F723" s="12"/>
      <c r="G723" s="13">
        <v>17259681.870000001</v>
      </c>
      <c r="H723" s="13">
        <v>17124772.499999996</v>
      </c>
      <c r="I723" s="13">
        <v>395482.79000000004</v>
      </c>
      <c r="J723" s="13">
        <v>457362.81000000006</v>
      </c>
      <c r="K723" s="13">
        <v>1052141.1599999999</v>
      </c>
      <c r="L723" s="13">
        <v>1456883.8900000001</v>
      </c>
      <c r="M723" s="13">
        <v>0</v>
      </c>
      <c r="N723" s="13">
        <v>370524</v>
      </c>
      <c r="O723" s="13">
        <v>0</v>
      </c>
      <c r="P723" s="13">
        <v>116814</v>
      </c>
    </row>
    <row r="724" spans="1:16" x14ac:dyDescent="0.2">
      <c r="A724" s="3" t="s">
        <v>60</v>
      </c>
      <c r="B724" s="3" t="s">
        <v>579</v>
      </c>
      <c r="C724" s="5" t="s">
        <v>201</v>
      </c>
      <c r="D724" s="5" t="s">
        <v>682</v>
      </c>
      <c r="E724" s="14"/>
      <c r="F724" s="14">
        <v>1435.1</v>
      </c>
      <c r="G724" s="5">
        <v>12026.814765521567</v>
      </c>
      <c r="H724" s="5">
        <v>11932.807818270501</v>
      </c>
      <c r="I724" s="5">
        <v>275.57855898543659</v>
      </c>
      <c r="J724" s="5">
        <v>318.69751933663167</v>
      </c>
      <c r="K724" s="5">
        <v>733.14832415859519</v>
      </c>
      <c r="L724" s="5">
        <v>1015.179353355167</v>
      </c>
      <c r="M724" s="5">
        <v>0</v>
      </c>
      <c r="N724" s="5">
        <v>258.186885931294</v>
      </c>
      <c r="O724" s="5">
        <v>0</v>
      </c>
      <c r="P724" s="5">
        <v>81.397811999163821</v>
      </c>
    </row>
    <row r="725" spans="1:16" x14ac:dyDescent="0.2">
      <c r="A725" s="3" t="str">
        <f>A724</f>
        <v>2520</v>
      </c>
      <c r="B725" s="3" t="str">
        <f t="shared" ref="B725" si="237">B724</f>
        <v>OTEROEAST OTERO R</v>
      </c>
      <c r="C725" s="5" t="str">
        <f t="shared" ref="C725" si="238">C724</f>
        <v xml:space="preserve">$ </v>
      </c>
      <c r="D725" s="5" t="s">
        <v>683</v>
      </c>
      <c r="E725" s="14"/>
      <c r="F725" s="14">
        <v>1356</v>
      </c>
      <c r="G725" s="5">
        <v>12728.378960176991</v>
      </c>
      <c r="H725" s="5">
        <v>12628.888274336281</v>
      </c>
      <c r="I725" s="5">
        <v>291.65397492625374</v>
      </c>
      <c r="J725" s="5">
        <v>337.28820796460184</v>
      </c>
      <c r="K725" s="5">
        <v>775.91530973451324</v>
      </c>
      <c r="L725" s="5">
        <v>1074.3981489675516</v>
      </c>
      <c r="M725" s="5">
        <v>0</v>
      </c>
      <c r="N725" s="5">
        <v>273.24778761061947</v>
      </c>
      <c r="O725" s="5">
        <v>0</v>
      </c>
      <c r="P725" s="5">
        <v>86.146017699115049</v>
      </c>
    </row>
    <row r="726" spans="1:16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2"/>
      <c r="G726" s="14">
        <v>70.553767936116259</v>
      </c>
      <c r="H726" s="14">
        <v>71.556154359152686</v>
      </c>
      <c r="I726" s="14">
        <v>1.6166463089268861</v>
      </c>
      <c r="J726" s="14">
        <v>1.911098312721867</v>
      </c>
      <c r="K726" s="14">
        <v>4.3009207120847206</v>
      </c>
      <c r="L726" s="14">
        <v>6.0876142159671218</v>
      </c>
      <c r="M726" s="14">
        <v>0</v>
      </c>
      <c r="N726" s="14">
        <v>1.5482408620476968</v>
      </c>
      <c r="O726" s="14">
        <v>0</v>
      </c>
      <c r="P726" s="14">
        <v>0.48810929402478564</v>
      </c>
    </row>
    <row r="727" spans="1:16" x14ac:dyDescent="0.2">
      <c r="A727" s="9" t="s">
        <v>60</v>
      </c>
      <c r="B727" s="9" t="s">
        <v>579</v>
      </c>
      <c r="C727" s="5"/>
      <c r="D727" s="5"/>
      <c r="E727" s="14"/>
      <c r="F727" s="2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7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F729" s="12"/>
      <c r="G729" s="13">
        <v>9172806.7599999998</v>
      </c>
      <c r="H729" s="13">
        <v>8603274.8000000007</v>
      </c>
      <c r="I729" s="13">
        <v>180882.9</v>
      </c>
      <c r="J729" s="13">
        <v>193204.15</v>
      </c>
      <c r="K729" s="13">
        <v>454207.36</v>
      </c>
      <c r="L729" s="13">
        <v>600909.99999999988</v>
      </c>
      <c r="M729" s="13">
        <v>0</v>
      </c>
      <c r="N729" s="13">
        <v>0</v>
      </c>
      <c r="O729" s="13">
        <v>1977584.62</v>
      </c>
      <c r="P729" s="13">
        <v>2198917.2999999998</v>
      </c>
    </row>
    <row r="730" spans="1:16" x14ac:dyDescent="0.2">
      <c r="A730" s="3" t="s">
        <v>63</v>
      </c>
      <c r="B730" s="3" t="s">
        <v>580</v>
      </c>
      <c r="C730" s="5" t="s">
        <v>201</v>
      </c>
      <c r="D730" s="5" t="s">
        <v>682</v>
      </c>
      <c r="E730" s="14"/>
      <c r="F730" s="14">
        <v>738.8</v>
      </c>
      <c r="G730" s="5">
        <v>12415.818570655118</v>
      </c>
      <c r="H730" s="5">
        <v>11644.930698429887</v>
      </c>
      <c r="I730" s="5">
        <v>244.83337845154304</v>
      </c>
      <c r="J730" s="5">
        <v>261.5107606930157</v>
      </c>
      <c r="K730" s="5">
        <v>614.79068760151597</v>
      </c>
      <c r="L730" s="5">
        <v>813.35950189496475</v>
      </c>
      <c r="M730" s="5">
        <v>0</v>
      </c>
      <c r="N730" s="5">
        <v>0</v>
      </c>
      <c r="O730" s="5">
        <v>2676.7523280996215</v>
      </c>
      <c r="P730" s="5">
        <v>2976.3363562533837</v>
      </c>
    </row>
    <row r="731" spans="1:16" x14ac:dyDescent="0.2">
      <c r="A731" s="3" t="str">
        <f>A730</f>
        <v>2530</v>
      </c>
      <c r="B731" s="3" t="str">
        <f t="shared" ref="B731" si="239">B730</f>
        <v>OTEROROCKY FORD R</v>
      </c>
      <c r="C731" s="5" t="str">
        <f t="shared" ref="C731" si="240">C730</f>
        <v xml:space="preserve">$ </v>
      </c>
      <c r="D731" s="5" t="s">
        <v>683</v>
      </c>
      <c r="E731" s="14"/>
      <c r="F731" s="14">
        <v>632</v>
      </c>
      <c r="G731" s="5">
        <v>14513.934746835443</v>
      </c>
      <c r="H731" s="5">
        <v>13612.776582278482</v>
      </c>
      <c r="I731" s="5">
        <v>286.20712025316453</v>
      </c>
      <c r="J731" s="5">
        <v>305.70276898734176</v>
      </c>
      <c r="K731" s="5">
        <v>718.68253164556961</v>
      </c>
      <c r="L731" s="5">
        <v>950.80696202531624</v>
      </c>
      <c r="M731" s="5">
        <v>0</v>
      </c>
      <c r="N731" s="5">
        <v>0</v>
      </c>
      <c r="O731" s="5">
        <v>3129.089588607595</v>
      </c>
      <c r="P731" s="5">
        <v>3479.2995253164554</v>
      </c>
    </row>
    <row r="732" spans="1:16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2"/>
      <c r="G732" s="14">
        <v>42.920407885856243</v>
      </c>
      <c r="H732" s="14">
        <v>37.815510854262278</v>
      </c>
      <c r="I732" s="14">
        <v>0.84636775315394819</v>
      </c>
      <c r="J732" s="14">
        <v>0.8492247198024544</v>
      </c>
      <c r="K732" s="14">
        <v>2.1252780818374015</v>
      </c>
      <c r="L732" s="14">
        <v>2.6412870861029267</v>
      </c>
      <c r="M732" s="14">
        <v>0</v>
      </c>
      <c r="N732" s="14">
        <v>0</v>
      </c>
      <c r="O732" s="14">
        <v>9.2533006243332263</v>
      </c>
      <c r="P732" s="14">
        <v>9.665294083803424</v>
      </c>
    </row>
    <row r="733" spans="1:16" x14ac:dyDescent="0.2">
      <c r="A733" s="9" t="s">
        <v>63</v>
      </c>
      <c r="B733" s="9" t="s">
        <v>580</v>
      </c>
      <c r="C733" s="5"/>
      <c r="D733" s="5"/>
      <c r="E733" s="14"/>
      <c r="F733" s="2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7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F735" s="12"/>
      <c r="G735" s="13">
        <v>3812855.4799999995</v>
      </c>
      <c r="H735" s="13">
        <v>3133452.61</v>
      </c>
      <c r="I735" s="13">
        <v>95641.12</v>
      </c>
      <c r="J735" s="13">
        <v>88399.930000000008</v>
      </c>
      <c r="K735" s="13">
        <v>122855.87000000002</v>
      </c>
      <c r="L735" s="13">
        <v>144558.20000000001</v>
      </c>
      <c r="M735" s="13">
        <v>0</v>
      </c>
      <c r="N735" s="13">
        <v>0</v>
      </c>
      <c r="O735" s="13">
        <v>0</v>
      </c>
      <c r="P735" s="13">
        <v>0</v>
      </c>
    </row>
    <row r="736" spans="1:16" x14ac:dyDescent="0.2">
      <c r="A736" s="3" t="s">
        <v>147</v>
      </c>
      <c r="B736" s="3" t="s">
        <v>581</v>
      </c>
      <c r="C736" s="5" t="s">
        <v>201</v>
      </c>
      <c r="D736" s="5" t="s">
        <v>682</v>
      </c>
      <c r="E736" s="14"/>
      <c r="F736" s="14">
        <v>163</v>
      </c>
      <c r="G736" s="5">
        <v>23391.75141104294</v>
      </c>
      <c r="H736" s="5">
        <v>19223.63564417178</v>
      </c>
      <c r="I736" s="5">
        <v>586.75533742331288</v>
      </c>
      <c r="J736" s="5">
        <v>542.33085889570555</v>
      </c>
      <c r="K736" s="5">
        <v>753.71699386503087</v>
      </c>
      <c r="L736" s="5">
        <v>886.86012269938658</v>
      </c>
      <c r="M736" s="5">
        <v>0</v>
      </c>
      <c r="N736" s="5">
        <v>0</v>
      </c>
      <c r="O736" s="5">
        <v>0</v>
      </c>
      <c r="P736" s="5">
        <v>0</v>
      </c>
    </row>
    <row r="737" spans="1:16" x14ac:dyDescent="0.2">
      <c r="A737" s="3" t="str">
        <f>A736</f>
        <v>2535</v>
      </c>
      <c r="B737" s="3" t="str">
        <f t="shared" ref="B737" si="241">B736</f>
        <v>OTEROMANZANOLA 3J</v>
      </c>
      <c r="C737" s="5" t="str">
        <f t="shared" ref="C737" si="242">C736</f>
        <v xml:space="preserve">$ </v>
      </c>
      <c r="D737" s="5" t="s">
        <v>683</v>
      </c>
      <c r="E737" s="14"/>
      <c r="F737" s="14">
        <v>164</v>
      </c>
      <c r="G737" s="5">
        <v>23249.118780487803</v>
      </c>
      <c r="H737" s="5">
        <v>19106.418353658537</v>
      </c>
      <c r="I737" s="5">
        <v>583.17756097560971</v>
      </c>
      <c r="J737" s="5">
        <v>539.02396341463418</v>
      </c>
      <c r="K737" s="5">
        <v>749.12115853658554</v>
      </c>
      <c r="L737" s="5">
        <v>881.45243902439029</v>
      </c>
      <c r="M737" s="5">
        <v>0</v>
      </c>
      <c r="N737" s="5">
        <v>0</v>
      </c>
      <c r="O737" s="5">
        <v>0</v>
      </c>
      <c r="P737" s="5">
        <v>0</v>
      </c>
    </row>
    <row r="738" spans="1:16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2"/>
      <c r="G738" s="14">
        <v>78.047074453571923</v>
      </c>
      <c r="H738" s="14">
        <v>70.886400209371757</v>
      </c>
      <c r="I738" s="14">
        <v>1.9577216216605742</v>
      </c>
      <c r="J738" s="14">
        <v>1.9998237077089382</v>
      </c>
      <c r="K738" s="14">
        <v>2.514792727719215</v>
      </c>
      <c r="L738" s="14">
        <v>3.2702618147291544</v>
      </c>
      <c r="M738" s="14">
        <v>0</v>
      </c>
      <c r="N738" s="14">
        <v>0</v>
      </c>
      <c r="O738" s="14">
        <v>0</v>
      </c>
      <c r="P738" s="14">
        <v>0</v>
      </c>
    </row>
    <row r="739" spans="1:16" x14ac:dyDescent="0.2">
      <c r="A739" s="9" t="s">
        <v>147</v>
      </c>
      <c r="B739" s="9" t="s">
        <v>581</v>
      </c>
      <c r="C739" s="5"/>
      <c r="D739" s="5"/>
      <c r="E739" s="14"/>
      <c r="F739" s="2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7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F741" s="12"/>
      <c r="G741" s="13">
        <v>5873903.9899999984</v>
      </c>
      <c r="H741" s="13">
        <v>5127330.0199999968</v>
      </c>
      <c r="I741" s="13">
        <v>204842.44999999998</v>
      </c>
      <c r="J741" s="13">
        <v>236551.45</v>
      </c>
      <c r="K741" s="13">
        <v>227053.78</v>
      </c>
      <c r="L741" s="13">
        <v>228574.00999999998</v>
      </c>
      <c r="M741" s="13">
        <v>0</v>
      </c>
      <c r="N741" s="13">
        <v>113817</v>
      </c>
      <c r="O741" s="13">
        <v>36382.199999999997</v>
      </c>
      <c r="P741" s="13">
        <v>48346.15</v>
      </c>
    </row>
    <row r="742" spans="1:16" x14ac:dyDescent="0.2">
      <c r="A742" s="3" t="s">
        <v>139</v>
      </c>
      <c r="B742" s="3" t="s">
        <v>582</v>
      </c>
      <c r="C742" s="5" t="s">
        <v>201</v>
      </c>
      <c r="D742" s="5" t="s">
        <v>682</v>
      </c>
      <c r="E742" s="14"/>
      <c r="F742" s="14">
        <v>375</v>
      </c>
      <c r="G742" s="5">
        <v>15663.743973333329</v>
      </c>
      <c r="H742" s="5">
        <v>13672.880053333325</v>
      </c>
      <c r="I742" s="5">
        <v>546.24653333333333</v>
      </c>
      <c r="J742" s="5">
        <v>630.80386666666675</v>
      </c>
      <c r="K742" s="5">
        <v>605.47674666666671</v>
      </c>
      <c r="L742" s="5">
        <v>609.53069333333326</v>
      </c>
      <c r="M742" s="5">
        <v>0</v>
      </c>
      <c r="N742" s="5">
        <v>303.512</v>
      </c>
      <c r="O742" s="5">
        <v>97.019199999999998</v>
      </c>
      <c r="P742" s="5">
        <v>128.92306666666667</v>
      </c>
    </row>
    <row r="743" spans="1:16" x14ac:dyDescent="0.2">
      <c r="A743" s="3" t="str">
        <f>A742</f>
        <v>2540</v>
      </c>
      <c r="B743" s="3" t="str">
        <f t="shared" ref="B743" si="243">B742</f>
        <v>OTEROFOWLER R-4J</v>
      </c>
      <c r="C743" s="5" t="str">
        <f t="shared" ref="C743" si="244">C742</f>
        <v xml:space="preserve">$ </v>
      </c>
      <c r="D743" s="5" t="s">
        <v>683</v>
      </c>
      <c r="E743" s="14"/>
      <c r="F743" s="14">
        <v>347</v>
      </c>
      <c r="G743" s="5">
        <v>16927.677204610947</v>
      </c>
      <c r="H743" s="5">
        <v>14776.167204610942</v>
      </c>
      <c r="I743" s="5">
        <v>590.32406340057628</v>
      </c>
      <c r="J743" s="5">
        <v>681.70446685878971</v>
      </c>
      <c r="K743" s="5">
        <v>654.33365994236306</v>
      </c>
      <c r="L743" s="5">
        <v>658.71472622478382</v>
      </c>
      <c r="M743" s="5">
        <v>0</v>
      </c>
      <c r="N743" s="5">
        <v>328.0028818443804</v>
      </c>
      <c r="O743" s="5">
        <v>104.84783861671468</v>
      </c>
      <c r="P743" s="5">
        <v>139.32608069164266</v>
      </c>
    </row>
    <row r="744" spans="1:16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2"/>
      <c r="G744" s="14">
        <v>82.564737543683222</v>
      </c>
      <c r="H744" s="14">
        <v>78.88017222936233</v>
      </c>
      <c r="I744" s="14">
        <v>2.8793053394893939</v>
      </c>
      <c r="J744" s="14">
        <v>3.639168737787899</v>
      </c>
      <c r="K744" s="14">
        <v>3.1915121162886408</v>
      </c>
      <c r="L744" s="14">
        <v>3.5164417358795248</v>
      </c>
      <c r="M744" s="14">
        <v>0</v>
      </c>
      <c r="N744" s="14">
        <v>1.7509901893596733</v>
      </c>
      <c r="O744" s="14">
        <v>0.51139528316699501</v>
      </c>
      <c r="P744" s="14">
        <v>0.74376968592838655</v>
      </c>
    </row>
    <row r="745" spans="1:16" x14ac:dyDescent="0.2">
      <c r="A745" s="3" t="s">
        <v>139</v>
      </c>
      <c r="B745" s="3" t="s">
        <v>582</v>
      </c>
      <c r="C745" s="5"/>
      <c r="D745" s="5"/>
      <c r="E745" s="14"/>
      <c r="F745" s="2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7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F747" s="12"/>
      <c r="G747" s="13">
        <v>4101494.7499999995</v>
      </c>
      <c r="H747" s="13">
        <v>3735862.8500000029</v>
      </c>
      <c r="I747" s="13">
        <v>127061.62</v>
      </c>
      <c r="J747" s="13">
        <v>108542.33</v>
      </c>
      <c r="K747" s="13">
        <v>126820.59000000001</v>
      </c>
      <c r="L747" s="13">
        <v>136112.66</v>
      </c>
      <c r="M747" s="13">
        <v>0</v>
      </c>
      <c r="N747" s="13">
        <v>0</v>
      </c>
      <c r="O747" s="13">
        <v>0</v>
      </c>
      <c r="P747" s="13">
        <v>18480</v>
      </c>
    </row>
    <row r="748" spans="1:16" x14ac:dyDescent="0.2">
      <c r="A748" s="3" t="s">
        <v>28</v>
      </c>
      <c r="B748" s="3" t="s">
        <v>583</v>
      </c>
      <c r="C748" s="5" t="s">
        <v>201</v>
      </c>
      <c r="D748" s="5" t="s">
        <v>682</v>
      </c>
      <c r="E748" s="14"/>
      <c r="F748" s="14">
        <v>227.5</v>
      </c>
      <c r="G748" s="5">
        <v>18028.548351648351</v>
      </c>
      <c r="H748" s="5">
        <v>16421.375164835179</v>
      </c>
      <c r="I748" s="5">
        <v>558.5126153846154</v>
      </c>
      <c r="J748" s="5">
        <v>477.10914285714284</v>
      </c>
      <c r="K748" s="5">
        <v>557.45314285714289</v>
      </c>
      <c r="L748" s="5">
        <v>598.29740659340666</v>
      </c>
      <c r="M748" s="5">
        <v>0</v>
      </c>
      <c r="N748" s="5">
        <v>0</v>
      </c>
      <c r="O748" s="5">
        <v>0</v>
      </c>
      <c r="P748" s="5">
        <v>81.230769230769226</v>
      </c>
    </row>
    <row r="749" spans="1:16" x14ac:dyDescent="0.2">
      <c r="A749" s="3" t="str">
        <f>A748</f>
        <v>2560</v>
      </c>
      <c r="B749" s="3" t="str">
        <f t="shared" ref="B749" si="245">B748</f>
        <v>OTEROCHERAW 31</v>
      </c>
      <c r="C749" s="5" t="str">
        <f t="shared" ref="C749" si="246">C748</f>
        <v xml:space="preserve">$ </v>
      </c>
      <c r="D749" s="5" t="s">
        <v>683</v>
      </c>
      <c r="E749" s="14"/>
      <c r="F749" s="14">
        <v>228</v>
      </c>
      <c r="G749" s="5">
        <v>17989.012061403508</v>
      </c>
      <c r="H749" s="5">
        <v>16385.363377192996</v>
      </c>
      <c r="I749" s="5">
        <v>557.28780701754386</v>
      </c>
      <c r="J749" s="5">
        <v>476.062850877193</v>
      </c>
      <c r="K749" s="5">
        <v>556.23065789473685</v>
      </c>
      <c r="L749" s="5">
        <v>596.98535087719301</v>
      </c>
      <c r="M749" s="5">
        <v>0</v>
      </c>
      <c r="N749" s="5">
        <v>0</v>
      </c>
      <c r="O749" s="5">
        <v>0</v>
      </c>
      <c r="P749" s="5">
        <v>81.05263157894737</v>
      </c>
    </row>
    <row r="750" spans="1:16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2"/>
      <c r="G750" s="14">
        <v>94.170832689531437</v>
      </c>
      <c r="H750" s="14">
        <v>93.419976690960155</v>
      </c>
      <c r="I750" s="14">
        <v>2.9173506947146093</v>
      </c>
      <c r="J750" s="14">
        <v>2.7142382752574812</v>
      </c>
      <c r="K750" s="14">
        <v>2.9118166157539678</v>
      </c>
      <c r="L750" s="14">
        <v>3.403669255295219</v>
      </c>
      <c r="M750" s="14">
        <v>0</v>
      </c>
      <c r="N750" s="14">
        <v>0</v>
      </c>
      <c r="O750" s="14">
        <v>0</v>
      </c>
      <c r="P750" s="14">
        <v>0.46211577848714175</v>
      </c>
    </row>
    <row r="751" spans="1:16" x14ac:dyDescent="0.2">
      <c r="A751" s="3" t="s">
        <v>28</v>
      </c>
      <c r="B751" s="3" t="s">
        <v>583</v>
      </c>
      <c r="C751" s="5"/>
      <c r="D751" s="5"/>
      <c r="E751" s="14"/>
      <c r="F751" s="2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7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F753" s="12"/>
      <c r="G753" s="13">
        <v>5292654.0299999993</v>
      </c>
      <c r="H753" s="13">
        <v>4899943.6099999966</v>
      </c>
      <c r="I753" s="13">
        <v>150810.97</v>
      </c>
      <c r="J753" s="13">
        <v>184403.84</v>
      </c>
      <c r="K753" s="13">
        <v>229294.85999999996</v>
      </c>
      <c r="L753" s="13">
        <v>232185.69999999998</v>
      </c>
      <c r="M753" s="13">
        <v>0</v>
      </c>
      <c r="N753" s="13">
        <v>0</v>
      </c>
      <c r="O753" s="13">
        <v>108947.31</v>
      </c>
      <c r="P753" s="13">
        <v>451908.7</v>
      </c>
    </row>
    <row r="754" spans="1:16" x14ac:dyDescent="0.2">
      <c r="A754" s="3" t="s">
        <v>135</v>
      </c>
      <c r="B754" s="3" t="s">
        <v>584</v>
      </c>
      <c r="C754" s="5" t="s">
        <v>201</v>
      </c>
      <c r="D754" s="5" t="s">
        <v>682</v>
      </c>
      <c r="E754" s="14"/>
      <c r="F754" s="14">
        <v>320.3</v>
      </c>
      <c r="G754" s="5">
        <v>16524.052544489539</v>
      </c>
      <c r="H754" s="5">
        <v>15297.981923196992</v>
      </c>
      <c r="I754" s="5">
        <v>470.84286606306586</v>
      </c>
      <c r="J754" s="5">
        <v>575.72226038089286</v>
      </c>
      <c r="K754" s="5">
        <v>715.87530440212288</v>
      </c>
      <c r="L754" s="5">
        <v>724.90071807680295</v>
      </c>
      <c r="M754" s="5">
        <v>0</v>
      </c>
      <c r="N754" s="5">
        <v>0</v>
      </c>
      <c r="O754" s="5">
        <v>340.14146113019041</v>
      </c>
      <c r="P754" s="5">
        <v>1410.8919762722448</v>
      </c>
    </row>
    <row r="755" spans="1:16" x14ac:dyDescent="0.2">
      <c r="A755" s="3" t="str">
        <f>A754</f>
        <v>2570</v>
      </c>
      <c r="B755" s="3" t="str">
        <f t="shared" ref="B755" si="247">B754</f>
        <v>OTEROSWINK 33</v>
      </c>
      <c r="C755" s="5" t="str">
        <f t="shared" ref="C755" si="248">C754</f>
        <v xml:space="preserve">$ </v>
      </c>
      <c r="D755" s="5" t="s">
        <v>683</v>
      </c>
      <c r="E755" s="14"/>
      <c r="F755" s="14">
        <v>314</v>
      </c>
      <c r="G755" s="5">
        <v>16855.586082802547</v>
      </c>
      <c r="H755" s="5">
        <v>15604.915955414002</v>
      </c>
      <c r="I755" s="5">
        <v>480.28971337579617</v>
      </c>
      <c r="J755" s="5">
        <v>587.27337579617836</v>
      </c>
      <c r="K755" s="5">
        <v>730.23840764331192</v>
      </c>
      <c r="L755" s="5">
        <v>739.44490445859867</v>
      </c>
      <c r="M755" s="5">
        <v>0</v>
      </c>
      <c r="N755" s="5">
        <v>0</v>
      </c>
      <c r="O755" s="5">
        <v>346.96595541401274</v>
      </c>
      <c r="P755" s="5">
        <v>1439.1996815286625</v>
      </c>
    </row>
    <row r="756" spans="1:16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2"/>
      <c r="G756" s="14">
        <v>88.56126495278302</v>
      </c>
      <c r="H756" s="14">
        <v>82.260686019442133</v>
      </c>
      <c r="I756" s="14">
        <v>2.5234995894784022</v>
      </c>
      <c r="J756" s="14">
        <v>3.0957879498983565</v>
      </c>
      <c r="K756" s="14">
        <v>3.8367599192519459</v>
      </c>
      <c r="L756" s="14">
        <v>3.8979540350066184</v>
      </c>
      <c r="M756" s="14">
        <v>0</v>
      </c>
      <c r="N756" s="14">
        <v>0</v>
      </c>
      <c r="O756" s="14">
        <v>1.8230006216376451</v>
      </c>
      <c r="P756" s="14">
        <v>7.5866831618811821</v>
      </c>
    </row>
    <row r="757" spans="1:16" x14ac:dyDescent="0.2">
      <c r="A757" s="3" t="s">
        <v>135</v>
      </c>
      <c r="B757" s="3" t="s">
        <v>584</v>
      </c>
      <c r="C757" s="5"/>
      <c r="D757" s="5"/>
      <c r="E757" s="14"/>
      <c r="F757" s="2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7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F759" s="12"/>
      <c r="G759" s="13">
        <v>4157119.1999999997</v>
      </c>
      <c r="H759" s="13">
        <v>3558720.8</v>
      </c>
      <c r="I759" s="13">
        <v>238754.34</v>
      </c>
      <c r="J759" s="13">
        <v>195866.83999999997</v>
      </c>
      <c r="K759" s="13">
        <v>131809.20000000001</v>
      </c>
      <c r="L759" s="13">
        <v>134024.44</v>
      </c>
      <c r="M759" s="13">
        <v>0</v>
      </c>
      <c r="N759" s="13">
        <v>0</v>
      </c>
      <c r="O759" s="13">
        <v>3150</v>
      </c>
      <c r="P759" s="13">
        <v>20026.98</v>
      </c>
    </row>
    <row r="760" spans="1:16" x14ac:dyDescent="0.2">
      <c r="A760" s="3" t="s">
        <v>148</v>
      </c>
      <c r="B760" s="3" t="s">
        <v>585</v>
      </c>
      <c r="C760" s="5" t="s">
        <v>201</v>
      </c>
      <c r="D760" s="5" t="s">
        <v>682</v>
      </c>
      <c r="E760" s="14"/>
      <c r="F760" s="14">
        <v>171.8</v>
      </c>
      <c r="G760" s="5">
        <v>24197.434225844001</v>
      </c>
      <c r="H760" s="5">
        <v>20714.323632130381</v>
      </c>
      <c r="I760" s="5">
        <v>1389.7225844004656</v>
      </c>
      <c r="J760" s="5">
        <v>1140.086379511059</v>
      </c>
      <c r="K760" s="5">
        <v>767.22467986030267</v>
      </c>
      <c r="L760" s="5">
        <v>780.11897555296855</v>
      </c>
      <c r="M760" s="5">
        <v>0</v>
      </c>
      <c r="N760" s="5">
        <v>0</v>
      </c>
      <c r="O760" s="5">
        <v>18.335273573923164</v>
      </c>
      <c r="P760" s="5">
        <v>116.57147846332944</v>
      </c>
    </row>
    <row r="761" spans="1:16" x14ac:dyDescent="0.2">
      <c r="A761" s="3" t="str">
        <f>A760</f>
        <v>2580</v>
      </c>
      <c r="B761" s="3" t="str">
        <f t="shared" ref="B761" si="249">B760</f>
        <v>OURAYOURAY R-1</v>
      </c>
      <c r="C761" s="5" t="str">
        <f t="shared" ref="C761" si="250">C760</f>
        <v xml:space="preserve">$ </v>
      </c>
      <c r="D761" s="5" t="s">
        <v>683</v>
      </c>
      <c r="E761" s="14"/>
      <c r="F761" s="14">
        <v>177</v>
      </c>
      <c r="G761" s="5">
        <v>23486.549152542371</v>
      </c>
      <c r="H761" s="5">
        <v>20105.767231638416</v>
      </c>
      <c r="I761" s="5">
        <v>1348.8945762711865</v>
      </c>
      <c r="J761" s="5">
        <v>1106.5923163841805</v>
      </c>
      <c r="K761" s="5">
        <v>744.68474576271194</v>
      </c>
      <c r="L761" s="5">
        <v>757.20022598870059</v>
      </c>
      <c r="M761" s="5">
        <v>0</v>
      </c>
      <c r="N761" s="5">
        <v>0</v>
      </c>
      <c r="O761" s="5">
        <v>17.796610169491526</v>
      </c>
      <c r="P761" s="5">
        <v>113.14677966101695</v>
      </c>
    </row>
    <row r="762" spans="1:16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2"/>
      <c r="G762" s="14">
        <v>88.058993215892016</v>
      </c>
      <c r="H762" s="14">
        <v>86.778275861193649</v>
      </c>
      <c r="I762" s="14">
        <v>5.0574606584109443</v>
      </c>
      <c r="J762" s="14">
        <v>4.7761506532291822</v>
      </c>
      <c r="K762" s="14">
        <v>2.7920742442487949</v>
      </c>
      <c r="L762" s="14">
        <v>3.2681433807513081</v>
      </c>
      <c r="M762" s="14">
        <v>0</v>
      </c>
      <c r="N762" s="14">
        <v>0</v>
      </c>
      <c r="O762" s="14">
        <v>6.6725493132373942E-2</v>
      </c>
      <c r="P762" s="14">
        <v>0.48835154337103609</v>
      </c>
    </row>
    <row r="763" spans="1:16" x14ac:dyDescent="0.2">
      <c r="A763" s="3" t="s">
        <v>148</v>
      </c>
      <c r="B763" s="3" t="s">
        <v>585</v>
      </c>
      <c r="C763" s="5"/>
      <c r="D763" s="5"/>
      <c r="E763" s="14"/>
      <c r="F763" s="2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7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F765" s="12"/>
      <c r="G765" s="13">
        <v>6811614.4699999997</v>
      </c>
      <c r="H765" s="13">
        <v>5801419.7000000002</v>
      </c>
      <c r="I765" s="13">
        <v>240976.89</v>
      </c>
      <c r="J765" s="13">
        <v>208470.58000000002</v>
      </c>
      <c r="K765" s="13">
        <v>80788.090000000011</v>
      </c>
      <c r="L765" s="13">
        <v>170835.16999999998</v>
      </c>
      <c r="M765" s="13">
        <v>0</v>
      </c>
      <c r="N765" s="13">
        <v>0</v>
      </c>
      <c r="O765" s="13">
        <v>0</v>
      </c>
      <c r="P765" s="13">
        <v>45060.84</v>
      </c>
    </row>
    <row r="766" spans="1:16" x14ac:dyDescent="0.2">
      <c r="A766" s="3" t="s">
        <v>107</v>
      </c>
      <c r="B766" s="3" t="s">
        <v>586</v>
      </c>
      <c r="C766" s="5" t="s">
        <v>201</v>
      </c>
      <c r="D766" s="5" t="s">
        <v>682</v>
      </c>
      <c r="E766" s="14"/>
      <c r="F766" s="14">
        <v>323.10000000000002</v>
      </c>
      <c r="G766" s="5">
        <v>21082.062735995045</v>
      </c>
      <c r="H766" s="5">
        <v>17955.492726709996</v>
      </c>
      <c r="I766" s="5">
        <v>745.82757660167135</v>
      </c>
      <c r="J766" s="5">
        <v>645.21999380996601</v>
      </c>
      <c r="K766" s="5">
        <v>250.04051377282576</v>
      </c>
      <c r="L766" s="5">
        <v>528.73775920767559</v>
      </c>
      <c r="M766" s="5">
        <v>0</v>
      </c>
      <c r="N766" s="5">
        <v>0</v>
      </c>
      <c r="O766" s="5">
        <v>0</v>
      </c>
      <c r="P766" s="5">
        <v>139.46406685236767</v>
      </c>
    </row>
    <row r="767" spans="1:16" x14ac:dyDescent="0.2">
      <c r="A767" s="3" t="str">
        <f>A766</f>
        <v>2590</v>
      </c>
      <c r="B767" s="3" t="str">
        <f t="shared" ref="B767" si="251">B766</f>
        <v>OURAYRIDGWAY R-2</v>
      </c>
      <c r="C767" s="5" t="str">
        <f t="shared" ref="C767" si="252">C766</f>
        <v xml:space="preserve">$ </v>
      </c>
      <c r="D767" s="5" t="s">
        <v>683</v>
      </c>
      <c r="E767" s="14"/>
      <c r="F767" s="14">
        <v>336</v>
      </c>
      <c r="G767" s="5">
        <v>20272.662113095237</v>
      </c>
      <c r="H767" s="5">
        <v>17266.13005952381</v>
      </c>
      <c r="I767" s="5">
        <v>717.19312500000001</v>
      </c>
      <c r="J767" s="5">
        <v>620.44815476190479</v>
      </c>
      <c r="K767" s="5">
        <v>240.44074404761909</v>
      </c>
      <c r="L767" s="5">
        <v>508.43800595238088</v>
      </c>
      <c r="M767" s="5">
        <v>0</v>
      </c>
      <c r="N767" s="5">
        <v>0</v>
      </c>
      <c r="O767" s="5">
        <v>0</v>
      </c>
      <c r="P767" s="5">
        <v>134.10964285714286</v>
      </c>
    </row>
    <row r="768" spans="1:16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2"/>
      <c r="G768" s="14">
        <v>48.569921744992271</v>
      </c>
      <c r="H768" s="14">
        <v>29.63165302923338</v>
      </c>
      <c r="I768" s="14">
        <v>1.7182752695708001</v>
      </c>
      <c r="J768" s="14">
        <v>1.0647958970048383</v>
      </c>
      <c r="K768" s="14">
        <v>0.57605597417603016</v>
      </c>
      <c r="L768" s="14">
        <v>0.87256718948124001</v>
      </c>
      <c r="M768" s="14">
        <v>0</v>
      </c>
      <c r="N768" s="14">
        <v>0</v>
      </c>
      <c r="O768" s="14">
        <v>0</v>
      </c>
      <c r="P768" s="14">
        <v>0.23015524563509865</v>
      </c>
    </row>
    <row r="769" spans="1:16" x14ac:dyDescent="0.2">
      <c r="A769" s="3" t="s">
        <v>107</v>
      </c>
      <c r="B769" s="3" t="s">
        <v>586</v>
      </c>
      <c r="C769" s="5"/>
      <c r="D769" s="5"/>
      <c r="E769" s="14"/>
      <c r="F769" s="2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7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F771" s="12"/>
      <c r="G771" s="13">
        <v>11614914.460000001</v>
      </c>
      <c r="H771" s="13">
        <v>12221208.520000001</v>
      </c>
      <c r="I771" s="13">
        <v>231705.71000000002</v>
      </c>
      <c r="J771" s="13">
        <v>205725.63</v>
      </c>
      <c r="K771" s="13">
        <v>273912.62999999995</v>
      </c>
      <c r="L771" s="13">
        <v>309551.01</v>
      </c>
      <c r="M771" s="13">
        <v>0</v>
      </c>
      <c r="N771" s="13">
        <v>0</v>
      </c>
      <c r="O771" s="13">
        <v>0</v>
      </c>
      <c r="P771" s="13">
        <v>0</v>
      </c>
    </row>
    <row r="772" spans="1:16" x14ac:dyDescent="0.2">
      <c r="A772" s="3" t="s">
        <v>1</v>
      </c>
      <c r="B772" s="3" t="s">
        <v>587</v>
      </c>
      <c r="C772" s="5" t="s">
        <v>201</v>
      </c>
      <c r="D772" s="5" t="s">
        <v>682</v>
      </c>
      <c r="E772" s="14"/>
      <c r="F772" s="14">
        <v>788.5</v>
      </c>
      <c r="G772" s="5">
        <v>14730.392466708941</v>
      </c>
      <c r="H772" s="5">
        <v>15499.313278376667</v>
      </c>
      <c r="I772" s="5">
        <v>293.8563221306278</v>
      </c>
      <c r="J772" s="5">
        <v>260.90758402029172</v>
      </c>
      <c r="K772" s="5">
        <v>347.38443880786298</v>
      </c>
      <c r="L772" s="5">
        <v>392.58213062777429</v>
      </c>
      <c r="M772" s="5">
        <v>0</v>
      </c>
      <c r="N772" s="5">
        <v>0</v>
      </c>
      <c r="O772" s="5">
        <v>0</v>
      </c>
      <c r="P772" s="5">
        <v>0</v>
      </c>
    </row>
    <row r="773" spans="1:16" x14ac:dyDescent="0.2">
      <c r="A773" s="3" t="str">
        <f>A772</f>
        <v>2600</v>
      </c>
      <c r="B773" s="3" t="str">
        <f t="shared" ref="B773" si="253">B772</f>
        <v>PARKPLATTE CANYO</v>
      </c>
      <c r="C773" s="5" t="str">
        <f t="shared" ref="C773" si="254">C772</f>
        <v xml:space="preserve">$ </v>
      </c>
      <c r="D773" s="5" t="s">
        <v>683</v>
      </c>
      <c r="E773" s="14"/>
      <c r="F773" s="14">
        <v>797</v>
      </c>
      <c r="G773" s="5">
        <v>14573.292923462986</v>
      </c>
      <c r="H773" s="5">
        <v>15334.01319949812</v>
      </c>
      <c r="I773" s="5">
        <v>290.72234629861987</v>
      </c>
      <c r="J773" s="5">
        <v>258.12500627352574</v>
      </c>
      <c r="K773" s="5">
        <v>343.67958594730231</v>
      </c>
      <c r="L773" s="5">
        <v>388.39524466750316</v>
      </c>
      <c r="M773" s="5">
        <v>0</v>
      </c>
      <c r="N773" s="5">
        <v>0</v>
      </c>
      <c r="O773" s="5">
        <v>0</v>
      </c>
      <c r="P773" s="5">
        <v>0</v>
      </c>
    </row>
    <row r="774" spans="1:16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2"/>
      <c r="G774" s="14">
        <v>86.230894315172108</v>
      </c>
      <c r="H774" s="14">
        <v>86.106856932767144</v>
      </c>
      <c r="I774" s="14">
        <v>1.7202184880517766</v>
      </c>
      <c r="J774" s="14">
        <v>1.4494791870070627</v>
      </c>
      <c r="K774" s="14">
        <v>2.033569091745238</v>
      </c>
      <c r="L774" s="14">
        <v>2.1810007159147604</v>
      </c>
      <c r="M774" s="14">
        <v>0</v>
      </c>
      <c r="N774" s="14">
        <v>0</v>
      </c>
      <c r="O774" s="14">
        <v>0</v>
      </c>
      <c r="P774" s="14">
        <v>0</v>
      </c>
    </row>
    <row r="775" spans="1:16" x14ac:dyDescent="0.2">
      <c r="A775" s="3" t="s">
        <v>1</v>
      </c>
      <c r="B775" s="3" t="s">
        <v>587</v>
      </c>
      <c r="C775" s="5"/>
      <c r="D775" s="5"/>
      <c r="E775" s="14"/>
      <c r="F775" s="2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7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F777" s="12"/>
      <c r="G777" s="13">
        <v>12594883.169999998</v>
      </c>
      <c r="H777" s="13">
        <v>11300030.299999995</v>
      </c>
      <c r="I777" s="13">
        <v>83122.31</v>
      </c>
      <c r="J777" s="13">
        <v>128908.88</v>
      </c>
      <c r="K777" s="13">
        <v>189531.25</v>
      </c>
      <c r="L777" s="13">
        <v>276714.85000000003</v>
      </c>
      <c r="M777" s="13">
        <v>-3.2800000000000011</v>
      </c>
      <c r="N777" s="13">
        <v>169515.65</v>
      </c>
      <c r="O777" s="13">
        <v>1599.6</v>
      </c>
      <c r="P777" s="13">
        <v>68772.049999999988</v>
      </c>
    </row>
    <row r="778" spans="1:16" x14ac:dyDescent="0.2">
      <c r="A778" s="3" t="s">
        <v>119</v>
      </c>
      <c r="B778" s="3" t="s">
        <v>588</v>
      </c>
      <c r="C778" s="5" t="s">
        <v>201</v>
      </c>
      <c r="D778" s="5" t="s">
        <v>682</v>
      </c>
      <c r="E778" s="14"/>
      <c r="F778" s="14">
        <v>590.9</v>
      </c>
      <c r="G778" s="5">
        <v>21314.745591470637</v>
      </c>
      <c r="H778" s="5">
        <v>19123.422406498554</v>
      </c>
      <c r="I778" s="5">
        <v>140.67068877982737</v>
      </c>
      <c r="J778" s="5">
        <v>218.15684548993062</v>
      </c>
      <c r="K778" s="5">
        <v>320.75012692502963</v>
      </c>
      <c r="L778" s="5">
        <v>468.29387375190396</v>
      </c>
      <c r="M778" s="5">
        <v>-5.5508546285327484E-3</v>
      </c>
      <c r="N778" s="5">
        <v>286.87705195464548</v>
      </c>
      <c r="O778" s="5">
        <v>2.7070570316466407</v>
      </c>
      <c r="P778" s="5">
        <v>116.38525977322726</v>
      </c>
    </row>
    <row r="779" spans="1:16" x14ac:dyDescent="0.2">
      <c r="A779" s="3" t="str">
        <f>A778</f>
        <v>2610</v>
      </c>
      <c r="B779" s="3" t="str">
        <f t="shared" ref="B779" si="255">B778</f>
        <v xml:space="preserve">PARKPARK COUNTY </v>
      </c>
      <c r="C779" s="5" t="str">
        <f t="shared" ref="C779" si="256">C778</f>
        <v xml:space="preserve">$ </v>
      </c>
      <c r="D779" s="5" t="s">
        <v>683</v>
      </c>
      <c r="E779" s="14"/>
      <c r="F779" s="14">
        <v>595</v>
      </c>
      <c r="G779" s="5">
        <v>21167.870873949578</v>
      </c>
      <c r="H779" s="5">
        <v>18991.647563025203</v>
      </c>
      <c r="I779" s="5">
        <v>139.70136134453782</v>
      </c>
      <c r="J779" s="5">
        <v>216.65357983193277</v>
      </c>
      <c r="K779" s="5">
        <v>318.53991596638656</v>
      </c>
      <c r="L779" s="5">
        <v>465.066974789916</v>
      </c>
      <c r="M779" s="5">
        <v>-5.5126050420168087E-3</v>
      </c>
      <c r="N779" s="5">
        <v>284.90025210084031</v>
      </c>
      <c r="O779" s="5">
        <v>2.6884033613445375</v>
      </c>
      <c r="P779" s="5">
        <v>115.58327731092434</v>
      </c>
    </row>
    <row r="780" spans="1:16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2"/>
      <c r="G780" s="14">
        <v>90.959235172875736</v>
      </c>
      <c r="H780" s="14">
        <v>86.781047025915015</v>
      </c>
      <c r="I780" s="14">
        <v>0.60030265000089567</v>
      </c>
      <c r="J780" s="14">
        <v>0.98998385671037015</v>
      </c>
      <c r="K780" s="14">
        <v>1.3687794724783546</v>
      </c>
      <c r="L780" s="14">
        <v>2.1250920371973723</v>
      </c>
      <c r="M780" s="14">
        <v>-2.368789669106812E-5</v>
      </c>
      <c r="N780" s="14">
        <v>1.3018324025448458</v>
      </c>
      <c r="O780" s="14">
        <v>1.1552182788729435E-2</v>
      </c>
      <c r="P780" s="14">
        <v>0.52814995594468273</v>
      </c>
    </row>
    <row r="781" spans="1:16" x14ac:dyDescent="0.2">
      <c r="A781" s="3" t="s">
        <v>119</v>
      </c>
      <c r="B781" s="3" t="s">
        <v>588</v>
      </c>
      <c r="C781" s="5"/>
      <c r="D781" s="5"/>
      <c r="E781" s="14"/>
      <c r="F781" s="2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7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F783" s="12"/>
      <c r="G783" s="13">
        <v>8699740.0599999987</v>
      </c>
      <c r="H783" s="13">
        <v>7663745.4799999967</v>
      </c>
      <c r="I783" s="13">
        <v>308081.81</v>
      </c>
      <c r="J783" s="13">
        <v>263297.61</v>
      </c>
      <c r="K783" s="13">
        <v>270310.98000000004</v>
      </c>
      <c r="L783" s="13">
        <v>274275.48</v>
      </c>
      <c r="M783" s="13">
        <v>0</v>
      </c>
      <c r="N783" s="13">
        <v>0</v>
      </c>
      <c r="O783" s="13">
        <v>0</v>
      </c>
      <c r="P783" s="13">
        <v>0</v>
      </c>
    </row>
    <row r="784" spans="1:16" x14ac:dyDescent="0.2">
      <c r="A784" s="3" t="s">
        <v>186</v>
      </c>
      <c r="B784" s="3" t="s">
        <v>589</v>
      </c>
      <c r="C784" s="5" t="s">
        <v>201</v>
      </c>
      <c r="D784" s="5" t="s">
        <v>682</v>
      </c>
      <c r="E784" s="14"/>
      <c r="F784" s="14">
        <v>594.79999999999995</v>
      </c>
      <c r="G784" s="5">
        <v>14626.328278412911</v>
      </c>
      <c r="H784" s="5">
        <v>12884.575453934091</v>
      </c>
      <c r="I784" s="5">
        <v>517.95865837256224</v>
      </c>
      <c r="J784" s="5">
        <v>442.66578681909886</v>
      </c>
      <c r="K784" s="5">
        <v>454.45692669804987</v>
      </c>
      <c r="L784" s="5">
        <v>461.12219233355751</v>
      </c>
      <c r="M784" s="5">
        <v>0</v>
      </c>
      <c r="N784" s="5">
        <v>0</v>
      </c>
      <c r="O784" s="5">
        <v>0</v>
      </c>
      <c r="P784" s="5">
        <v>0</v>
      </c>
    </row>
    <row r="785" spans="1:16" x14ac:dyDescent="0.2">
      <c r="A785" s="3" t="str">
        <f>A784</f>
        <v>2620</v>
      </c>
      <c r="B785" s="3" t="str">
        <f t="shared" ref="B785" si="257">B784</f>
        <v>PHILLHOLYOKE RE-1</v>
      </c>
      <c r="C785" s="5" t="str">
        <f t="shared" ref="C785" si="258">C784</f>
        <v xml:space="preserve">$ </v>
      </c>
      <c r="D785" s="5" t="s">
        <v>683</v>
      </c>
      <c r="E785" s="14"/>
      <c r="F785" s="14">
        <v>558</v>
      </c>
      <c r="G785" s="5">
        <v>15590.932007168456</v>
      </c>
      <c r="H785" s="5">
        <v>13734.310896057343</v>
      </c>
      <c r="I785" s="5">
        <v>552.11793906810033</v>
      </c>
      <c r="J785" s="5">
        <v>471.85951612903222</v>
      </c>
      <c r="K785" s="5">
        <v>484.42827956989254</v>
      </c>
      <c r="L785" s="5">
        <v>491.53311827956986</v>
      </c>
      <c r="M785" s="5">
        <v>0</v>
      </c>
      <c r="N785" s="5">
        <v>0</v>
      </c>
      <c r="O785" s="5">
        <v>0</v>
      </c>
      <c r="P785" s="5">
        <v>0</v>
      </c>
    </row>
    <row r="786" spans="1:16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2"/>
      <c r="G786" s="14">
        <v>90.709291384055419</v>
      </c>
      <c r="H786" s="14">
        <v>88.809851727770052</v>
      </c>
      <c r="I786" s="14">
        <v>3.2122663988442435</v>
      </c>
      <c r="J786" s="14">
        <v>3.0511740982786701</v>
      </c>
      <c r="K786" s="14">
        <v>2.8184425373658333</v>
      </c>
      <c r="L786" s="14">
        <v>3.1783890494446547</v>
      </c>
      <c r="M786" s="14">
        <v>0</v>
      </c>
      <c r="N786" s="14">
        <v>0</v>
      </c>
      <c r="O786" s="14">
        <v>0</v>
      </c>
      <c r="P786" s="14">
        <v>0</v>
      </c>
    </row>
    <row r="787" spans="1:16" x14ac:dyDescent="0.2">
      <c r="A787" s="3" t="s">
        <v>186</v>
      </c>
      <c r="B787" s="3" t="s">
        <v>589</v>
      </c>
      <c r="C787" s="5"/>
      <c r="D787" s="5"/>
      <c r="E787" s="14"/>
      <c r="F787" s="2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7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F789" s="12"/>
      <c r="G789" s="13">
        <v>4765556.1899999995</v>
      </c>
      <c r="H789" s="13">
        <v>4214911.6500000004</v>
      </c>
      <c r="I789" s="13">
        <v>415700.85</v>
      </c>
      <c r="J789" s="13">
        <v>313666.03000000003</v>
      </c>
      <c r="K789" s="13">
        <v>159116.38999999998</v>
      </c>
      <c r="L789" s="13">
        <v>154965.61000000002</v>
      </c>
      <c r="M789" s="13">
        <v>1167</v>
      </c>
      <c r="N789" s="13">
        <v>77382.58</v>
      </c>
      <c r="O789" s="13">
        <v>306071.70999999996</v>
      </c>
      <c r="P789" s="13">
        <v>606214.99</v>
      </c>
    </row>
    <row r="790" spans="1:16" x14ac:dyDescent="0.2">
      <c r="A790" s="3" t="s">
        <v>64</v>
      </c>
      <c r="B790" s="3" t="s">
        <v>590</v>
      </c>
      <c r="C790" s="5" t="s">
        <v>201</v>
      </c>
      <c r="D790" s="5" t="s">
        <v>682</v>
      </c>
      <c r="E790" s="14"/>
      <c r="F790" s="14">
        <v>318</v>
      </c>
      <c r="G790" s="5">
        <v>14986.02575471698</v>
      </c>
      <c r="H790" s="5">
        <v>13254.439150943397</v>
      </c>
      <c r="I790" s="5">
        <v>1307.2353773584905</v>
      </c>
      <c r="J790" s="5">
        <v>986.37116352201269</v>
      </c>
      <c r="K790" s="5">
        <v>500.36600628930813</v>
      </c>
      <c r="L790" s="5">
        <v>487.31323899371074</v>
      </c>
      <c r="M790" s="5">
        <v>3.6698113207547172</v>
      </c>
      <c r="N790" s="5">
        <v>243.3414465408805</v>
      </c>
      <c r="O790" s="5">
        <v>962.4896540880502</v>
      </c>
      <c r="P790" s="5">
        <v>1906.3364465408804</v>
      </c>
    </row>
    <row r="791" spans="1:16" x14ac:dyDescent="0.2">
      <c r="A791" s="3" t="str">
        <f>A790</f>
        <v>2630</v>
      </c>
      <c r="B791" s="3" t="str">
        <f t="shared" ref="B791" si="259">B790</f>
        <v>PHILLHAXTUN RE-2J</v>
      </c>
      <c r="C791" s="5" t="str">
        <f t="shared" ref="C791" si="260">C790</f>
        <v xml:space="preserve">$ </v>
      </c>
      <c r="D791" s="5" t="s">
        <v>683</v>
      </c>
      <c r="E791" s="14"/>
      <c r="F791" s="14">
        <v>336</v>
      </c>
      <c r="G791" s="5">
        <v>14183.20294642857</v>
      </c>
      <c r="H791" s="5">
        <v>12544.379910714288</v>
      </c>
      <c r="I791" s="5">
        <v>1237.2049107142857</v>
      </c>
      <c r="J791" s="5">
        <v>933.52985119047628</v>
      </c>
      <c r="K791" s="5">
        <v>473.56068452380947</v>
      </c>
      <c r="L791" s="5">
        <v>461.20717261904764</v>
      </c>
      <c r="M791" s="5">
        <v>3.4732142857142856</v>
      </c>
      <c r="N791" s="5">
        <v>230.30529761904762</v>
      </c>
      <c r="O791" s="5">
        <v>910.92770833333327</v>
      </c>
      <c r="P791" s="5">
        <v>1804.2112797619047</v>
      </c>
    </row>
    <row r="792" spans="1:16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2"/>
      <c r="G792" s="14">
        <v>80.309925247685058</v>
      </c>
      <c r="H792" s="14">
        <v>74.163023310518057</v>
      </c>
      <c r="I792" s="14">
        <v>7.0054580951020409</v>
      </c>
      <c r="J792" s="14">
        <v>5.519076798349416</v>
      </c>
      <c r="K792" s="14">
        <v>2.6814551916093348</v>
      </c>
      <c r="L792" s="14">
        <v>2.7266806759184736</v>
      </c>
      <c r="M792" s="14">
        <v>1.9666473130820112E-2</v>
      </c>
      <c r="N792" s="14">
        <v>1.3615768397821641</v>
      </c>
      <c r="O792" s="14">
        <v>5.1579700606848018</v>
      </c>
      <c r="P792" s="14">
        <v>10.666590469234501</v>
      </c>
    </row>
    <row r="793" spans="1:16" x14ac:dyDescent="0.2">
      <c r="A793" s="3" t="s">
        <v>64</v>
      </c>
      <c r="B793" s="3" t="s">
        <v>590</v>
      </c>
      <c r="C793" s="5"/>
      <c r="D793" s="5"/>
      <c r="E793" s="14"/>
      <c r="F793" s="2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7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F795" s="12"/>
      <c r="G795" s="13">
        <v>34619384.230000004</v>
      </c>
      <c r="H795" s="13">
        <v>34527174.249999993</v>
      </c>
      <c r="I795" s="13">
        <v>989320.47</v>
      </c>
      <c r="J795" s="13">
        <v>2133769.58</v>
      </c>
      <c r="K795" s="13">
        <v>0</v>
      </c>
      <c r="L795" s="13">
        <v>0</v>
      </c>
      <c r="M795" s="13">
        <v>0</v>
      </c>
      <c r="N795" s="13">
        <v>0</v>
      </c>
      <c r="O795" s="13">
        <v>774731.33</v>
      </c>
      <c r="P795" s="13">
        <v>284064.63</v>
      </c>
    </row>
    <row r="796" spans="1:16" x14ac:dyDescent="0.2">
      <c r="A796" s="3" t="s">
        <v>54</v>
      </c>
      <c r="B796" s="3" t="s">
        <v>591</v>
      </c>
      <c r="C796" s="5" t="s">
        <v>201</v>
      </c>
      <c r="D796" s="5" t="s">
        <v>682</v>
      </c>
      <c r="E796" s="14"/>
      <c r="F796" s="14">
        <v>1634.7</v>
      </c>
      <c r="G796" s="5">
        <v>21177.821147611183</v>
      </c>
      <c r="H796" s="5">
        <v>21121.413256254964</v>
      </c>
      <c r="I796" s="5">
        <v>605.20001835199116</v>
      </c>
      <c r="J796" s="5">
        <v>1305.2973511959381</v>
      </c>
      <c r="K796" s="5">
        <v>0</v>
      </c>
      <c r="L796" s="5">
        <v>0</v>
      </c>
      <c r="M796" s="5">
        <v>0</v>
      </c>
      <c r="N796" s="5">
        <v>0</v>
      </c>
      <c r="O796" s="5">
        <v>473.92875145286592</v>
      </c>
      <c r="P796" s="5">
        <v>173.77171958157459</v>
      </c>
    </row>
    <row r="797" spans="1:16" x14ac:dyDescent="0.2">
      <c r="A797" s="3" t="str">
        <f>A796</f>
        <v>2640</v>
      </c>
      <c r="B797" s="3" t="str">
        <f t="shared" ref="B797" si="261">B796</f>
        <v>PITKIASPEN 1</v>
      </c>
      <c r="C797" s="5" t="str">
        <f t="shared" ref="C797" si="262">C796</f>
        <v xml:space="preserve">$ </v>
      </c>
      <c r="D797" s="5" t="s">
        <v>683</v>
      </c>
      <c r="E797" s="14"/>
      <c r="F797" s="14">
        <v>1572</v>
      </c>
      <c r="G797" s="5">
        <v>22022.509052162852</v>
      </c>
      <c r="H797" s="5">
        <v>21963.851304071242</v>
      </c>
      <c r="I797" s="5">
        <v>629.3387213740458</v>
      </c>
      <c r="J797" s="5">
        <v>1357.3597837150128</v>
      </c>
      <c r="K797" s="5">
        <v>0</v>
      </c>
      <c r="L797" s="5">
        <v>0</v>
      </c>
      <c r="M797" s="5">
        <v>0</v>
      </c>
      <c r="N797" s="5">
        <v>0</v>
      </c>
      <c r="O797" s="5">
        <v>492.83163486005088</v>
      </c>
      <c r="P797" s="5">
        <v>180.70269083969467</v>
      </c>
    </row>
    <row r="798" spans="1:16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2"/>
      <c r="G798" s="14">
        <v>37.528951974003959</v>
      </c>
      <c r="H798" s="14">
        <v>31.373159602416418</v>
      </c>
      <c r="I798" s="14">
        <v>1.0724673829800531</v>
      </c>
      <c r="J798" s="14">
        <v>1.9388523689604011</v>
      </c>
      <c r="K798" s="14">
        <v>0</v>
      </c>
      <c r="L798" s="14">
        <v>0</v>
      </c>
      <c r="M798" s="14">
        <v>0</v>
      </c>
      <c r="N798" s="14">
        <v>0</v>
      </c>
      <c r="O798" s="14">
        <v>0.83984321278397867</v>
      </c>
      <c r="P798" s="14">
        <v>0.25811567752004405</v>
      </c>
    </row>
    <row r="799" spans="1:16" x14ac:dyDescent="0.2">
      <c r="A799" s="3" t="s">
        <v>54</v>
      </c>
      <c r="B799" s="3" t="s">
        <v>591</v>
      </c>
      <c r="C799" s="5"/>
      <c r="D799" s="5"/>
      <c r="E799" s="14"/>
      <c r="F799" s="2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7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F801" s="12"/>
      <c r="G801" s="13">
        <v>3689625.33</v>
      </c>
      <c r="H801" s="13">
        <v>3544034.2700000005</v>
      </c>
      <c r="I801" s="13">
        <v>236927.41999999998</v>
      </c>
      <c r="J801" s="13">
        <v>258651.64</v>
      </c>
      <c r="K801" s="13">
        <v>112203.92</v>
      </c>
      <c r="L801" s="13">
        <v>196354.80000000002</v>
      </c>
      <c r="M801" s="13">
        <v>0</v>
      </c>
      <c r="N801" s="13">
        <v>0</v>
      </c>
      <c r="O801" s="13">
        <v>0</v>
      </c>
      <c r="P801" s="13">
        <v>0</v>
      </c>
    </row>
    <row r="802" spans="1:16" x14ac:dyDescent="0.2">
      <c r="A802" s="3" t="s">
        <v>169</v>
      </c>
      <c r="B802" s="3" t="s">
        <v>592</v>
      </c>
      <c r="C802" s="5" t="s">
        <v>201</v>
      </c>
      <c r="D802" s="5" t="s">
        <v>682</v>
      </c>
      <c r="E802" s="14"/>
      <c r="F802" s="14">
        <v>202</v>
      </c>
      <c r="G802" s="5">
        <v>18265.471930693071</v>
      </c>
      <c r="H802" s="5">
        <v>17544.724108910894</v>
      </c>
      <c r="I802" s="5">
        <v>1172.9080198019801</v>
      </c>
      <c r="J802" s="5">
        <v>1280.4536633663367</v>
      </c>
      <c r="K802" s="5">
        <v>555.46495049504949</v>
      </c>
      <c r="L802" s="5">
        <v>972.05346534653472</v>
      </c>
      <c r="M802" s="5">
        <v>0</v>
      </c>
      <c r="N802" s="5">
        <v>0</v>
      </c>
      <c r="O802" s="5">
        <v>0</v>
      </c>
      <c r="P802" s="5">
        <v>0</v>
      </c>
    </row>
    <row r="803" spans="1:16" x14ac:dyDescent="0.2">
      <c r="A803" s="3" t="str">
        <f>A802</f>
        <v>2650</v>
      </c>
      <c r="B803" s="3" t="str">
        <f t="shared" ref="B803" si="263">B802</f>
        <v>PROWEGRANADA RE-1</v>
      </c>
      <c r="C803" s="5" t="str">
        <f t="shared" ref="C803" si="264">C802</f>
        <v xml:space="preserve">$ </v>
      </c>
      <c r="D803" s="5" t="s">
        <v>683</v>
      </c>
      <c r="E803" s="14"/>
      <c r="F803" s="14">
        <v>213</v>
      </c>
      <c r="G803" s="5">
        <v>17322.184647887323</v>
      </c>
      <c r="H803" s="5">
        <v>16638.658544600941</v>
      </c>
      <c r="I803" s="5">
        <v>1112.3353051643192</v>
      </c>
      <c r="J803" s="5">
        <v>1214.3269483568076</v>
      </c>
      <c r="K803" s="5">
        <v>526.77896713615019</v>
      </c>
      <c r="L803" s="5">
        <v>921.8535211267606</v>
      </c>
      <c r="M803" s="5">
        <v>0</v>
      </c>
      <c r="N803" s="5">
        <v>0</v>
      </c>
      <c r="O803" s="5">
        <v>0</v>
      </c>
      <c r="P803" s="5">
        <v>0</v>
      </c>
    </row>
    <row r="804" spans="1:16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2"/>
      <c r="G804" s="14">
        <v>91.355474753075441</v>
      </c>
      <c r="H804" s="14">
        <v>88.622110326053672</v>
      </c>
      <c r="I804" s="14">
        <v>5.8663454958775718</v>
      </c>
      <c r="J804" s="14">
        <v>6.4678421340701977</v>
      </c>
      <c r="K804" s="14">
        <v>2.7781797510469972</v>
      </c>
      <c r="L804" s="14">
        <v>4.9100475398761319</v>
      </c>
      <c r="M804" s="14">
        <v>0</v>
      </c>
      <c r="N804" s="14">
        <v>0</v>
      </c>
      <c r="O804" s="14">
        <v>0</v>
      </c>
      <c r="P804" s="14">
        <v>0</v>
      </c>
    </row>
    <row r="805" spans="1:16" x14ac:dyDescent="0.2">
      <c r="A805" s="3" t="s">
        <v>169</v>
      </c>
      <c r="B805" s="3" t="s">
        <v>592</v>
      </c>
      <c r="C805" s="5"/>
      <c r="D805" s="5"/>
      <c r="E805" s="14"/>
      <c r="F805" s="2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7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F807" s="12"/>
      <c r="G807" s="13">
        <v>17052179.050000004</v>
      </c>
      <c r="H807" s="13">
        <v>13005182.460000005</v>
      </c>
      <c r="I807" s="13">
        <v>395494.37</v>
      </c>
      <c r="J807" s="13">
        <v>552358.56000000006</v>
      </c>
      <c r="K807" s="13">
        <v>812564.56</v>
      </c>
      <c r="L807" s="13">
        <v>912309.67</v>
      </c>
      <c r="M807" s="13">
        <v>0</v>
      </c>
      <c r="N807" s="13">
        <v>0</v>
      </c>
      <c r="O807" s="13">
        <v>117228.09</v>
      </c>
      <c r="P807" s="13">
        <v>384452.87</v>
      </c>
    </row>
    <row r="808" spans="1:16" x14ac:dyDescent="0.2">
      <c r="A808" s="3" t="s">
        <v>117</v>
      </c>
      <c r="B808" s="3" t="s">
        <v>593</v>
      </c>
      <c r="C808" s="5" t="s">
        <v>201</v>
      </c>
      <c r="D808" s="5" t="s">
        <v>682</v>
      </c>
      <c r="E808" s="14"/>
      <c r="F808" s="14">
        <v>1512.1</v>
      </c>
      <c r="G808" s="5">
        <v>11277.150353812582</v>
      </c>
      <c r="H808" s="5">
        <v>8600.7423186297237</v>
      </c>
      <c r="I808" s="5">
        <v>261.5530520468223</v>
      </c>
      <c r="J808" s="5">
        <v>365.29234838965681</v>
      </c>
      <c r="K808" s="5">
        <v>537.37488261358385</v>
      </c>
      <c r="L808" s="5">
        <v>603.33950796904969</v>
      </c>
      <c r="M808" s="5">
        <v>0</v>
      </c>
      <c r="N808" s="5">
        <v>0</v>
      </c>
      <c r="O808" s="5">
        <v>77.526678129753321</v>
      </c>
      <c r="P808" s="5">
        <v>254.25095562462801</v>
      </c>
    </row>
    <row r="809" spans="1:16" x14ac:dyDescent="0.2">
      <c r="A809" s="3" t="str">
        <f>A808</f>
        <v>2660</v>
      </c>
      <c r="B809" s="3" t="str">
        <f t="shared" ref="B809" si="265">B808</f>
        <v>PROWELAMAR RE-2</v>
      </c>
      <c r="C809" s="5" t="str">
        <f t="shared" ref="C809" si="266">C808</f>
        <v xml:space="preserve">$ </v>
      </c>
      <c r="D809" s="5" t="s">
        <v>683</v>
      </c>
      <c r="E809" s="14"/>
      <c r="F809" s="14">
        <v>1522</v>
      </c>
      <c r="G809" s="5">
        <v>11203.797010512486</v>
      </c>
      <c r="H809" s="5">
        <v>8544.7979369251025</v>
      </c>
      <c r="I809" s="5">
        <v>259.85175427069646</v>
      </c>
      <c r="J809" s="5">
        <v>362.91626806833119</v>
      </c>
      <c r="K809" s="5">
        <v>533.87947437582136</v>
      </c>
      <c r="L809" s="5">
        <v>599.41502628120895</v>
      </c>
      <c r="M809" s="5">
        <v>0</v>
      </c>
      <c r="N809" s="5">
        <v>0</v>
      </c>
      <c r="O809" s="5">
        <v>77.022398160315376</v>
      </c>
      <c r="P809" s="5">
        <v>252.59715505913272</v>
      </c>
    </row>
    <row r="810" spans="1:16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2"/>
      <c r="G810" s="14">
        <v>78.765203689304059</v>
      </c>
      <c r="H810" s="14">
        <v>72.004212866693948</v>
      </c>
      <c r="I810" s="14">
        <v>1.8268160637817707</v>
      </c>
      <c r="J810" s="14">
        <v>3.0581764965856952</v>
      </c>
      <c r="K810" s="14">
        <v>3.7532923441306298</v>
      </c>
      <c r="L810" s="14">
        <v>5.0510740530604821</v>
      </c>
      <c r="M810" s="14">
        <v>0</v>
      </c>
      <c r="N810" s="14">
        <v>0</v>
      </c>
      <c r="O810" s="14">
        <v>0.54148471933609366</v>
      </c>
      <c r="P810" s="14">
        <v>2.1285534727277797</v>
      </c>
    </row>
    <row r="811" spans="1:16" x14ac:dyDescent="0.2">
      <c r="A811" s="3" t="s">
        <v>117</v>
      </c>
      <c r="B811" s="3" t="s">
        <v>593</v>
      </c>
      <c r="C811" s="5"/>
      <c r="D811" s="5"/>
      <c r="E811" s="14"/>
      <c r="F811" s="2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7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F813" s="12"/>
      <c r="G813" s="13">
        <v>4588994.2899999991</v>
      </c>
      <c r="H813" s="13">
        <v>3953976.5199999996</v>
      </c>
      <c r="I813" s="13">
        <v>204068.51</v>
      </c>
      <c r="J813" s="13">
        <v>215411.03</v>
      </c>
      <c r="K813" s="13">
        <v>152683.26999999999</v>
      </c>
      <c r="L813" s="13">
        <v>189755.4</v>
      </c>
      <c r="M813" s="13">
        <v>0</v>
      </c>
      <c r="N813" s="13">
        <v>0</v>
      </c>
      <c r="O813" s="13">
        <v>108.29</v>
      </c>
      <c r="P813" s="13">
        <v>0</v>
      </c>
    </row>
    <row r="814" spans="1:16" x14ac:dyDescent="0.2">
      <c r="A814" s="3" t="s">
        <v>45</v>
      </c>
      <c r="B814" s="3" t="s">
        <v>594</v>
      </c>
      <c r="C814" s="5" t="s">
        <v>201</v>
      </c>
      <c r="D814" s="5" t="s">
        <v>682</v>
      </c>
      <c r="E814" s="14"/>
      <c r="F814" s="14">
        <v>273.5</v>
      </c>
      <c r="G814" s="5">
        <v>16778.77254113345</v>
      </c>
      <c r="H814" s="5">
        <v>14456.952541133454</v>
      </c>
      <c r="I814" s="5">
        <v>746.13714808043881</v>
      </c>
      <c r="J814" s="5">
        <v>787.60888482632538</v>
      </c>
      <c r="K814" s="5">
        <v>558.2569287020109</v>
      </c>
      <c r="L814" s="5">
        <v>693.80402193784278</v>
      </c>
      <c r="M814" s="5">
        <v>0</v>
      </c>
      <c r="N814" s="5">
        <v>0</v>
      </c>
      <c r="O814" s="5">
        <v>0.39594149908592324</v>
      </c>
      <c r="P814" s="5">
        <v>0</v>
      </c>
    </row>
    <row r="815" spans="1:16" x14ac:dyDescent="0.2">
      <c r="A815" s="3" t="str">
        <f>A814</f>
        <v>2670</v>
      </c>
      <c r="B815" s="3" t="str">
        <f t="shared" ref="B815" si="267">B814</f>
        <v>PROWEHOLLY RE-3</v>
      </c>
      <c r="C815" s="5" t="str">
        <f t="shared" ref="C815" si="268">C814</f>
        <v xml:space="preserve">$ </v>
      </c>
      <c r="D815" s="5" t="s">
        <v>683</v>
      </c>
      <c r="E815" s="14"/>
      <c r="F815" s="14">
        <v>273</v>
      </c>
      <c r="G815" s="5">
        <v>16809.502893772889</v>
      </c>
      <c r="H815" s="5">
        <v>14483.430476190475</v>
      </c>
      <c r="I815" s="5">
        <v>747.50369963369963</v>
      </c>
      <c r="J815" s="5">
        <v>789.0513919413919</v>
      </c>
      <c r="K815" s="5">
        <v>559.27937728937729</v>
      </c>
      <c r="L815" s="5">
        <v>695.07472527472521</v>
      </c>
      <c r="M815" s="5">
        <v>0</v>
      </c>
      <c r="N815" s="5">
        <v>0</v>
      </c>
      <c r="O815" s="5">
        <v>0.39666666666666667</v>
      </c>
      <c r="P815" s="5">
        <v>0</v>
      </c>
    </row>
    <row r="816" spans="1:16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2"/>
      <c r="G816" s="14">
        <v>87.61220743624321</v>
      </c>
      <c r="H816" s="14">
        <v>85.797521087453617</v>
      </c>
      <c r="I816" s="14">
        <v>3.8960372359332514</v>
      </c>
      <c r="J816" s="14">
        <v>4.6742139958117681</v>
      </c>
      <c r="K816" s="14">
        <v>2.9149999930123975</v>
      </c>
      <c r="L816" s="14">
        <v>4.1175112827827816</v>
      </c>
      <c r="M816" s="14">
        <v>0</v>
      </c>
      <c r="N816" s="14">
        <v>0</v>
      </c>
      <c r="O816" s="14">
        <v>2.0674521134064821E-3</v>
      </c>
      <c r="P816" s="14">
        <v>0</v>
      </c>
    </row>
    <row r="817" spans="1:16" x14ac:dyDescent="0.2">
      <c r="A817" s="3" t="s">
        <v>45</v>
      </c>
      <c r="B817" s="3" t="s">
        <v>594</v>
      </c>
      <c r="C817" s="5"/>
      <c r="D817" s="5"/>
      <c r="E817" s="14"/>
      <c r="F817" s="2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7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F819" s="12"/>
      <c r="G819" s="13">
        <v>3757421.44</v>
      </c>
      <c r="H819" s="13">
        <v>3492310.5500000007</v>
      </c>
      <c r="I819" s="13">
        <v>172346.62000000002</v>
      </c>
      <c r="J819" s="13">
        <v>211331.43</v>
      </c>
      <c r="K819" s="13">
        <v>152767.65000000002</v>
      </c>
      <c r="L819" s="13">
        <v>193095.91</v>
      </c>
      <c r="M819" s="13">
        <v>0</v>
      </c>
      <c r="N819" s="13">
        <v>166171.26999999999</v>
      </c>
      <c r="O819" s="13">
        <v>299072.40000000002</v>
      </c>
      <c r="P819" s="13">
        <v>347138.34</v>
      </c>
    </row>
    <row r="820" spans="1:16" x14ac:dyDescent="0.2">
      <c r="A820" s="3" t="s">
        <v>159</v>
      </c>
      <c r="B820" s="3" t="s">
        <v>595</v>
      </c>
      <c r="C820" s="5" t="s">
        <v>201</v>
      </c>
      <c r="D820" s="5" t="s">
        <v>682</v>
      </c>
      <c r="E820" s="14"/>
      <c r="F820" s="14">
        <v>256.5</v>
      </c>
      <c r="G820" s="5">
        <v>14648.816530214424</v>
      </c>
      <c r="H820" s="5">
        <v>13615.245808966865</v>
      </c>
      <c r="I820" s="5">
        <v>671.91664717348942</v>
      </c>
      <c r="J820" s="5">
        <v>823.90421052631575</v>
      </c>
      <c r="K820" s="5">
        <v>595.58538011695919</v>
      </c>
      <c r="L820" s="5">
        <v>752.81056530214425</v>
      </c>
      <c r="M820" s="5">
        <v>0</v>
      </c>
      <c r="N820" s="5">
        <v>647.84120857699804</v>
      </c>
      <c r="O820" s="5">
        <v>1165.9742690058481</v>
      </c>
      <c r="P820" s="5">
        <v>1353.3658479532164</v>
      </c>
    </row>
    <row r="821" spans="1:16" x14ac:dyDescent="0.2">
      <c r="A821" s="3" t="str">
        <f>A820</f>
        <v>2680</v>
      </c>
      <c r="B821" s="3" t="str">
        <f t="shared" ref="B821" si="269">B820</f>
        <v xml:space="preserve">PROWEWILEY RE-13 </v>
      </c>
      <c r="C821" s="5" t="str">
        <f t="shared" ref="C821" si="270">C820</f>
        <v xml:space="preserve">$ </v>
      </c>
      <c r="D821" s="5" t="s">
        <v>683</v>
      </c>
      <c r="E821" s="14"/>
      <c r="F821" s="14">
        <v>266</v>
      </c>
      <c r="G821" s="5">
        <v>14125.644511278195</v>
      </c>
      <c r="H821" s="5">
        <v>13128.98703007519</v>
      </c>
      <c r="I821" s="5">
        <v>647.91962406015045</v>
      </c>
      <c r="J821" s="5">
        <v>794.47906015037586</v>
      </c>
      <c r="K821" s="5">
        <v>574.31447368421061</v>
      </c>
      <c r="L821" s="5">
        <v>725.92447368421051</v>
      </c>
      <c r="M821" s="5">
        <v>0</v>
      </c>
      <c r="N821" s="5">
        <v>624.7040225563909</v>
      </c>
      <c r="O821" s="5">
        <v>1124.3323308270678</v>
      </c>
      <c r="P821" s="5">
        <v>1305.0313533834587</v>
      </c>
    </row>
    <row r="822" spans="1:16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2"/>
      <c r="G822" s="14">
        <v>80.466946335573226</v>
      </c>
      <c r="H822" s="14">
        <v>74.3367294329109</v>
      </c>
      <c r="I822" s="14">
        <v>3.690883879838998</v>
      </c>
      <c r="J822" s="14">
        <v>4.4983649385304938</v>
      </c>
      <c r="K822" s="14">
        <v>3.2715910340793806</v>
      </c>
      <c r="L822" s="14">
        <v>4.110206755888794</v>
      </c>
      <c r="M822" s="14">
        <v>0</v>
      </c>
      <c r="N822" s="14">
        <v>3.5370934401905294</v>
      </c>
      <c r="O822" s="14">
        <v>6.4047760267347309</v>
      </c>
      <c r="P822" s="14">
        <v>7.3891277671081754</v>
      </c>
    </row>
    <row r="823" spans="1:16" x14ac:dyDescent="0.2">
      <c r="A823" s="3" t="s">
        <v>159</v>
      </c>
      <c r="B823" s="3" t="s">
        <v>595</v>
      </c>
      <c r="C823" s="5"/>
      <c r="D823" s="5"/>
      <c r="E823" s="14"/>
      <c r="F823" s="2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7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F825" s="12"/>
      <c r="G825" s="13">
        <v>174784127.07999998</v>
      </c>
      <c r="H825" s="13">
        <v>162864351.7399995</v>
      </c>
      <c r="I825" s="13">
        <v>1992750.15</v>
      </c>
      <c r="J825" s="13">
        <v>1645508.23</v>
      </c>
      <c r="K825" s="13">
        <v>10431028.649999999</v>
      </c>
      <c r="L825" s="13">
        <v>8672204.769999994</v>
      </c>
      <c r="M825" s="13">
        <v>284188.13</v>
      </c>
      <c r="N825" s="13">
        <v>1546473.8099999998</v>
      </c>
      <c r="O825" s="13">
        <v>17800241.559999999</v>
      </c>
      <c r="P825" s="13">
        <v>12807342.949999999</v>
      </c>
    </row>
    <row r="826" spans="1:16" x14ac:dyDescent="0.2">
      <c r="A826" s="3" t="s">
        <v>149</v>
      </c>
      <c r="B826" s="3" t="s">
        <v>596</v>
      </c>
      <c r="C826" s="5" t="s">
        <v>201</v>
      </c>
      <c r="D826" s="5" t="s">
        <v>682</v>
      </c>
      <c r="E826" s="14"/>
      <c r="F826" s="14">
        <v>15424.5</v>
      </c>
      <c r="G826" s="5">
        <v>11331.591110246685</v>
      </c>
      <c r="H826" s="5">
        <v>10558.809150377614</v>
      </c>
      <c r="I826" s="5">
        <v>129.19382475931147</v>
      </c>
      <c r="J826" s="5">
        <v>106.6814632565075</v>
      </c>
      <c r="K826" s="5">
        <v>676.26364874063984</v>
      </c>
      <c r="L826" s="5">
        <v>562.23571396155432</v>
      </c>
      <c r="M826" s="5">
        <v>18.424463029595774</v>
      </c>
      <c r="N826" s="5">
        <v>100.26087134104831</v>
      </c>
      <c r="O826" s="5">
        <v>1154.0238944536288</v>
      </c>
      <c r="P826" s="5">
        <v>830.32467502998475</v>
      </c>
    </row>
    <row r="827" spans="1:16" x14ac:dyDescent="0.2">
      <c r="A827" s="3" t="str">
        <f>A826</f>
        <v>2690</v>
      </c>
      <c r="B827" s="3" t="str">
        <f t="shared" ref="B827" si="271">B826</f>
        <v xml:space="preserve">PUEBLPUEBLO CITY </v>
      </c>
      <c r="C827" s="5" t="str">
        <f t="shared" ref="C827" si="272">C826</f>
        <v xml:space="preserve">$ </v>
      </c>
      <c r="D827" s="5" t="s">
        <v>683</v>
      </c>
      <c r="E827" s="14"/>
      <c r="F827" s="14">
        <v>15007</v>
      </c>
      <c r="G827" s="5">
        <v>11646.839946691543</v>
      </c>
      <c r="H827" s="5">
        <v>10852.558921836444</v>
      </c>
      <c r="I827" s="5">
        <v>132.78804224695142</v>
      </c>
      <c r="J827" s="5">
        <v>109.64937895648697</v>
      </c>
      <c r="K827" s="5">
        <v>695.07754048110871</v>
      </c>
      <c r="L827" s="5">
        <v>577.87730858932457</v>
      </c>
      <c r="M827" s="5">
        <v>18.937038048910509</v>
      </c>
      <c r="N827" s="5">
        <v>103.05016392350235</v>
      </c>
      <c r="O827" s="5">
        <v>1186.1292436862796</v>
      </c>
      <c r="P827" s="5">
        <v>853.42459852069032</v>
      </c>
    </row>
    <row r="828" spans="1:16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2"/>
      <c r="G828" s="14">
        <v>64.869476103971238</v>
      </c>
      <c r="H828" s="14">
        <v>46.177033569905845</v>
      </c>
      <c r="I828" s="14">
        <v>0.73959037583225662</v>
      </c>
      <c r="J828" s="14">
        <v>0.46655199842363354</v>
      </c>
      <c r="K828" s="14">
        <v>3.8713776534256117</v>
      </c>
      <c r="L828" s="14">
        <v>2.4588357520293074</v>
      </c>
      <c r="M828" s="14">
        <v>0.10547373732415287</v>
      </c>
      <c r="N828" s="14">
        <v>0.43847270612879918</v>
      </c>
      <c r="O828" s="14">
        <v>6.606391345781784</v>
      </c>
      <c r="P828" s="14">
        <v>3.6312741187683599</v>
      </c>
    </row>
    <row r="829" spans="1:16" x14ac:dyDescent="0.2">
      <c r="A829" s="3" t="s">
        <v>149</v>
      </c>
      <c r="B829" s="3" t="s">
        <v>596</v>
      </c>
      <c r="C829" s="5"/>
      <c r="D829" s="5"/>
      <c r="E829" s="14"/>
      <c r="F829" s="2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x14ac:dyDescent="0.2">
      <c r="A830" s="9" t="s">
        <v>25</v>
      </c>
      <c r="B830" s="9" t="s">
        <v>597</v>
      </c>
      <c r="C830" s="10"/>
      <c r="D830" s="6" t="s">
        <v>275</v>
      </c>
      <c r="E830" s="15" t="s">
        <v>699</v>
      </c>
      <c r="F830" s="7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F831" s="12"/>
      <c r="G831" s="13">
        <v>108133586.31</v>
      </c>
      <c r="H831" s="13">
        <v>105879132.04999994</v>
      </c>
      <c r="I831" s="13">
        <v>500077.32</v>
      </c>
      <c r="J831" s="13">
        <v>1989996.1199999999</v>
      </c>
      <c r="K831" s="13">
        <v>5455547.9400000004</v>
      </c>
      <c r="L831" s="13">
        <v>6580172.75</v>
      </c>
      <c r="M831" s="13">
        <v>6243.6399999999994</v>
      </c>
      <c r="N831" s="13">
        <v>1175234.22</v>
      </c>
      <c r="O831" s="13">
        <v>0</v>
      </c>
      <c r="P831" s="13">
        <v>0</v>
      </c>
    </row>
    <row r="832" spans="1:16" x14ac:dyDescent="0.2">
      <c r="A832" s="3" t="s">
        <v>25</v>
      </c>
      <c r="B832" s="3" t="s">
        <v>597</v>
      </c>
      <c r="C832" s="5" t="s">
        <v>201</v>
      </c>
      <c r="D832" s="5" t="s">
        <v>682</v>
      </c>
      <c r="E832" s="14"/>
      <c r="F832" s="14">
        <v>10377.9</v>
      </c>
      <c r="G832" s="5">
        <v>10419.601876102102</v>
      </c>
      <c r="H832" s="5">
        <v>10202.365801366359</v>
      </c>
      <c r="I832" s="5">
        <v>48.186754545717342</v>
      </c>
      <c r="J832" s="5">
        <v>191.75325643916398</v>
      </c>
      <c r="K832" s="5">
        <v>525.68900644639098</v>
      </c>
      <c r="L832" s="5">
        <v>634.05628788097783</v>
      </c>
      <c r="M832" s="5">
        <v>0.60162846047851681</v>
      </c>
      <c r="N832" s="5">
        <v>113.243933743821</v>
      </c>
      <c r="O832" s="5">
        <v>0</v>
      </c>
      <c r="P832" s="5">
        <v>0</v>
      </c>
    </row>
    <row r="833" spans="1:16" x14ac:dyDescent="0.2">
      <c r="A833" s="3" t="str">
        <f>A832</f>
        <v>2700</v>
      </c>
      <c r="B833" s="3" t="str">
        <f t="shared" ref="B833" si="273">B832</f>
        <v>PUEBLPUEBLO COUNT</v>
      </c>
      <c r="C833" s="5" t="str">
        <f t="shared" ref="C833" si="274">C832</f>
        <v xml:space="preserve">$ </v>
      </c>
      <c r="D833" s="5" t="s">
        <v>683</v>
      </c>
      <c r="E833" s="14"/>
      <c r="F833" s="14">
        <v>10629</v>
      </c>
      <c r="G833" s="5">
        <v>10173.44870731019</v>
      </c>
      <c r="H833" s="5">
        <v>9961.3446279047821</v>
      </c>
      <c r="I833" s="5">
        <v>47.048388371436637</v>
      </c>
      <c r="J833" s="5">
        <v>187.22326841659608</v>
      </c>
      <c r="K833" s="5">
        <v>513.27010443127301</v>
      </c>
      <c r="L833" s="5">
        <v>619.07731207074983</v>
      </c>
      <c r="M833" s="5">
        <v>0.58741556120048921</v>
      </c>
      <c r="N833" s="5">
        <v>110.56865368331921</v>
      </c>
      <c r="O833" s="5">
        <v>0</v>
      </c>
      <c r="P833" s="5">
        <v>0</v>
      </c>
    </row>
    <row r="834" spans="1:16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2"/>
      <c r="G834" s="14">
        <v>75.994825551889349</v>
      </c>
      <c r="H834" s="14">
        <v>62.898526213424141</v>
      </c>
      <c r="I834" s="14">
        <v>0.35144759359878802</v>
      </c>
      <c r="J834" s="14">
        <v>1.182176512925357</v>
      </c>
      <c r="K834" s="14">
        <v>3.8340854875718526</v>
      </c>
      <c r="L834" s="14">
        <v>3.9090154990058261</v>
      </c>
      <c r="M834" s="14">
        <v>4.3879459546318491E-3</v>
      </c>
      <c r="N834" s="14">
        <v>0.69815929694885637</v>
      </c>
      <c r="O834" s="14">
        <v>0</v>
      </c>
      <c r="P834" s="14">
        <v>0</v>
      </c>
    </row>
    <row r="835" spans="1:16" x14ac:dyDescent="0.2">
      <c r="A835" s="3" t="s">
        <v>25</v>
      </c>
      <c r="B835" s="3" t="s">
        <v>597</v>
      </c>
      <c r="C835" s="5"/>
      <c r="D835" s="5"/>
      <c r="E835" s="14"/>
      <c r="F835" s="2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7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F837" s="12"/>
      <c r="G837" s="13">
        <v>9991704.5500000007</v>
      </c>
      <c r="H837" s="13">
        <v>9802580.4700000007</v>
      </c>
      <c r="I837" s="13">
        <v>253859.65</v>
      </c>
      <c r="J837" s="13">
        <v>235396.82</v>
      </c>
      <c r="K837" s="13">
        <v>281044.67</v>
      </c>
      <c r="L837" s="13">
        <v>319435.24</v>
      </c>
      <c r="M837" s="13">
        <v>0</v>
      </c>
      <c r="N837" s="13">
        <v>0</v>
      </c>
      <c r="O837" s="13">
        <v>16279.16</v>
      </c>
      <c r="P837" s="13">
        <v>136983.10999999999</v>
      </c>
    </row>
    <row r="838" spans="1:16" x14ac:dyDescent="0.2">
      <c r="A838" s="3" t="s">
        <v>84</v>
      </c>
      <c r="B838" s="3" t="s">
        <v>598</v>
      </c>
      <c r="C838" s="5" t="s">
        <v>201</v>
      </c>
      <c r="D838" s="5" t="s">
        <v>682</v>
      </c>
      <c r="E838" s="14"/>
      <c r="F838" s="14">
        <v>694.4</v>
      </c>
      <c r="G838" s="5">
        <v>14388.975446428572</v>
      </c>
      <c r="H838" s="5">
        <v>14116.61934043779</v>
      </c>
      <c r="I838" s="5">
        <v>365.58129320276498</v>
      </c>
      <c r="J838" s="5">
        <v>338.99311635944701</v>
      </c>
      <c r="K838" s="5">
        <v>404.73022753456218</v>
      </c>
      <c r="L838" s="5">
        <v>460.01618663594468</v>
      </c>
      <c r="M838" s="5">
        <v>0</v>
      </c>
      <c r="N838" s="5">
        <v>0</v>
      </c>
      <c r="O838" s="5">
        <v>23.443490783410137</v>
      </c>
      <c r="P838" s="5">
        <v>197.26830357142856</v>
      </c>
    </row>
    <row r="839" spans="1:16" x14ac:dyDescent="0.2">
      <c r="A839" s="3" t="str">
        <f>A838</f>
        <v>2710</v>
      </c>
      <c r="B839" s="3" t="str">
        <f t="shared" ref="B839" si="275">B838</f>
        <v>RIO BMEEKER RE1</v>
      </c>
      <c r="C839" s="5" t="str">
        <f t="shared" ref="C839" si="276">C838</f>
        <v xml:space="preserve">$ </v>
      </c>
      <c r="D839" s="5" t="s">
        <v>683</v>
      </c>
      <c r="E839" s="14"/>
      <c r="F839" s="14">
        <v>724</v>
      </c>
      <c r="G839" s="5">
        <v>13800.696892265194</v>
      </c>
      <c r="H839" s="5">
        <v>13539.475787292818</v>
      </c>
      <c r="I839" s="5">
        <v>350.63487569060771</v>
      </c>
      <c r="J839" s="5">
        <v>325.13372928176796</v>
      </c>
      <c r="K839" s="5">
        <v>388.18324585635355</v>
      </c>
      <c r="L839" s="5">
        <v>441.20889502762429</v>
      </c>
      <c r="M839" s="5">
        <v>0</v>
      </c>
      <c r="N839" s="5">
        <v>0</v>
      </c>
      <c r="O839" s="5">
        <v>22.485027624309392</v>
      </c>
      <c r="P839" s="5">
        <v>189.2031906077348</v>
      </c>
    </row>
    <row r="840" spans="1:16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2"/>
      <c r="G840" s="14">
        <v>64.695065966741367</v>
      </c>
      <c r="H840" s="14">
        <v>58.365005459049527</v>
      </c>
      <c r="I840" s="14">
        <v>1.6437102118921112</v>
      </c>
      <c r="J840" s="14">
        <v>1.4015632645291507</v>
      </c>
      <c r="K840" s="14">
        <v>1.8197298943603224</v>
      </c>
      <c r="L840" s="14">
        <v>1.9019318008631245</v>
      </c>
      <c r="M840" s="14">
        <v>0</v>
      </c>
      <c r="N840" s="14">
        <v>0</v>
      </c>
      <c r="O840" s="14">
        <v>0.10540557167326742</v>
      </c>
      <c r="P840" s="14">
        <v>0.81560360431783119</v>
      </c>
    </row>
    <row r="841" spans="1:16" x14ac:dyDescent="0.2">
      <c r="A841" s="3" t="s">
        <v>84</v>
      </c>
      <c r="B841" s="3" t="s">
        <v>598</v>
      </c>
      <c r="C841" s="5"/>
      <c r="D841" s="5"/>
      <c r="E841" s="14"/>
      <c r="F841" s="2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7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F843" s="12"/>
      <c r="G843" s="13">
        <v>8584614.5199999996</v>
      </c>
      <c r="H843" s="13">
        <v>7137029.480000007</v>
      </c>
      <c r="I843" s="13">
        <v>215790.46</v>
      </c>
      <c r="J843" s="13">
        <v>211103.81</v>
      </c>
      <c r="K843" s="13">
        <v>203108.81</v>
      </c>
      <c r="L843" s="13">
        <v>225247.04</v>
      </c>
      <c r="M843" s="13">
        <v>0</v>
      </c>
      <c r="N843" s="13">
        <v>0</v>
      </c>
      <c r="O843" s="13">
        <v>9255.369999999999</v>
      </c>
      <c r="P843" s="13">
        <v>24063.15</v>
      </c>
    </row>
    <row r="844" spans="1:16" x14ac:dyDescent="0.2">
      <c r="A844" s="3" t="s">
        <v>182</v>
      </c>
      <c r="B844" s="3" t="s">
        <v>599</v>
      </c>
      <c r="C844" s="5" t="s">
        <v>201</v>
      </c>
      <c r="D844" s="5" t="s">
        <v>682</v>
      </c>
      <c r="E844" s="14"/>
      <c r="F844" s="14">
        <v>472.2</v>
      </c>
      <c r="G844" s="5">
        <v>18180.039220669209</v>
      </c>
      <c r="H844" s="5">
        <v>15114.420753917846</v>
      </c>
      <c r="I844" s="5">
        <v>456.98953833121556</v>
      </c>
      <c r="J844" s="5">
        <v>447.06440067767898</v>
      </c>
      <c r="K844" s="5">
        <v>430.13301567132572</v>
      </c>
      <c r="L844" s="5">
        <v>477.01617958492164</v>
      </c>
      <c r="M844" s="5">
        <v>0</v>
      </c>
      <c r="N844" s="5">
        <v>0</v>
      </c>
      <c r="O844" s="5">
        <v>19.60052943667937</v>
      </c>
      <c r="P844" s="5">
        <v>50.959656925031773</v>
      </c>
    </row>
    <row r="845" spans="1:16" x14ac:dyDescent="0.2">
      <c r="A845" s="3" t="str">
        <f>A844</f>
        <v>2720</v>
      </c>
      <c r="B845" s="3" t="str">
        <f t="shared" ref="B845" si="277">B844</f>
        <v>RIO BRANGELY RE-4</v>
      </c>
      <c r="C845" s="5" t="str">
        <f t="shared" ref="C845" si="278">C844</f>
        <v xml:space="preserve">$ </v>
      </c>
      <c r="D845" s="5" t="s">
        <v>683</v>
      </c>
      <c r="E845" s="14"/>
      <c r="F845" s="14">
        <v>488</v>
      </c>
      <c r="G845" s="5">
        <v>17591.423196721309</v>
      </c>
      <c r="H845" s="5">
        <v>14625.06040983608</v>
      </c>
      <c r="I845" s="5">
        <v>442.19356557377046</v>
      </c>
      <c r="J845" s="5">
        <v>432.58977459016393</v>
      </c>
      <c r="K845" s="5">
        <v>416.20657786885243</v>
      </c>
      <c r="L845" s="5">
        <v>461.57180327868855</v>
      </c>
      <c r="M845" s="5">
        <v>0</v>
      </c>
      <c r="N845" s="5">
        <v>0</v>
      </c>
      <c r="O845" s="5">
        <v>18.96592213114754</v>
      </c>
      <c r="P845" s="5">
        <v>49.30973360655738</v>
      </c>
    </row>
    <row r="846" spans="1:16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2"/>
      <c r="G846" s="14">
        <v>89.164481261522766</v>
      </c>
      <c r="H846" s="14">
        <v>85.661517792584689</v>
      </c>
      <c r="I846" s="14">
        <v>2.2413172288935086</v>
      </c>
      <c r="J846" s="14">
        <v>2.5337534091840963</v>
      </c>
      <c r="K846" s="14">
        <v>2.10959870604594</v>
      </c>
      <c r="L846" s="14">
        <v>2.7035061826152096</v>
      </c>
      <c r="M846" s="14">
        <v>0</v>
      </c>
      <c r="N846" s="14">
        <v>0</v>
      </c>
      <c r="O846" s="14">
        <v>9.6131312944900862E-2</v>
      </c>
      <c r="P846" s="14">
        <v>0.28881567011134612</v>
      </c>
    </row>
    <row r="847" spans="1:16" x14ac:dyDescent="0.2">
      <c r="A847" s="3" t="s">
        <v>182</v>
      </c>
      <c r="B847" s="3" t="s">
        <v>599</v>
      </c>
      <c r="C847" s="5"/>
      <c r="D847" s="5"/>
      <c r="E847" s="14"/>
      <c r="F847" s="2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x14ac:dyDescent="0.2">
      <c r="A848" s="9" t="s">
        <v>47</v>
      </c>
      <c r="B848" s="9" t="s">
        <v>600</v>
      </c>
      <c r="C848" s="10"/>
      <c r="D848" s="6" t="s">
        <v>270</v>
      </c>
      <c r="E848" s="15" t="s">
        <v>700</v>
      </c>
      <c r="F848" s="7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F849" s="12"/>
      <c r="G849" s="13">
        <v>6483988.1199999992</v>
      </c>
      <c r="H849" s="13">
        <v>5104353.450000002</v>
      </c>
      <c r="I849" s="13">
        <v>134743.29999999999</v>
      </c>
      <c r="J849" s="13">
        <v>211521.12000000002</v>
      </c>
      <c r="K849" s="13">
        <v>179535.14</v>
      </c>
      <c r="L849" s="13">
        <v>272146.2</v>
      </c>
      <c r="M849" s="13">
        <v>0</v>
      </c>
      <c r="N849" s="13">
        <v>265162</v>
      </c>
      <c r="O849" s="13">
        <v>0</v>
      </c>
      <c r="P849" s="13">
        <v>218324.43</v>
      </c>
    </row>
    <row r="850" spans="1:16" x14ac:dyDescent="0.2">
      <c r="A850" s="3" t="s">
        <v>47</v>
      </c>
      <c r="B850" s="3" t="s">
        <v>600</v>
      </c>
      <c r="C850" s="5" t="s">
        <v>201</v>
      </c>
      <c r="D850" s="5" t="s">
        <v>682</v>
      </c>
      <c r="E850" s="14"/>
      <c r="F850" s="14">
        <v>419</v>
      </c>
      <c r="G850" s="5">
        <v>15474.91198090692</v>
      </c>
      <c r="H850" s="5">
        <v>12182.227804295948</v>
      </c>
      <c r="I850" s="5">
        <v>321.58305489260141</v>
      </c>
      <c r="J850" s="5">
        <v>504.82367541766115</v>
      </c>
      <c r="K850" s="5">
        <v>428.4848210023867</v>
      </c>
      <c r="L850" s="5">
        <v>649.51360381861582</v>
      </c>
      <c r="M850" s="5">
        <v>0</v>
      </c>
      <c r="N850" s="5">
        <v>632.84486873508354</v>
      </c>
      <c r="O850" s="5">
        <v>0</v>
      </c>
      <c r="P850" s="5">
        <v>521.060692124105</v>
      </c>
    </row>
    <row r="851" spans="1:16" x14ac:dyDescent="0.2">
      <c r="A851" s="3" t="str">
        <f>A850</f>
        <v>2730</v>
      </c>
      <c r="B851" s="3" t="str">
        <f t="shared" ref="B851" si="279">B850</f>
        <v>RIO GDEL NORTE C-</v>
      </c>
      <c r="C851" s="5" t="str">
        <f t="shared" ref="C851" si="280">C850</f>
        <v xml:space="preserve">$ </v>
      </c>
      <c r="D851" s="5" t="s">
        <v>683</v>
      </c>
      <c r="E851" s="14"/>
      <c r="F851" s="14">
        <v>386</v>
      </c>
      <c r="G851" s="5">
        <v>16797.896683937823</v>
      </c>
      <c r="H851" s="5">
        <v>13223.713601036276</v>
      </c>
      <c r="I851" s="5">
        <v>349.07590673575129</v>
      </c>
      <c r="J851" s="5">
        <v>547.98217616580314</v>
      </c>
      <c r="K851" s="5">
        <v>465.11694300518138</v>
      </c>
      <c r="L851" s="5">
        <v>705.04196891191714</v>
      </c>
      <c r="M851" s="5">
        <v>0</v>
      </c>
      <c r="N851" s="5">
        <v>686.94818652849744</v>
      </c>
      <c r="O851" s="5">
        <v>0</v>
      </c>
      <c r="P851" s="5">
        <v>565.6073316062176</v>
      </c>
    </row>
    <row r="852" spans="1:16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2"/>
      <c r="G852" s="14">
        <v>68.207299302715199</v>
      </c>
      <c r="H852" s="14">
        <v>59.597466558693625</v>
      </c>
      <c r="I852" s="14">
        <v>1.4174110781892588</v>
      </c>
      <c r="J852" s="14">
        <v>2.4696806361748749</v>
      </c>
      <c r="K852" s="14">
        <v>1.8885918361822782</v>
      </c>
      <c r="L852" s="14">
        <v>3.1775276168572417</v>
      </c>
      <c r="M852" s="14">
        <v>0</v>
      </c>
      <c r="N852" s="14">
        <v>3.0959814171246927</v>
      </c>
      <c r="O852" s="14">
        <v>0</v>
      </c>
      <c r="P852" s="14">
        <v>2.5491147984414835</v>
      </c>
    </row>
    <row r="853" spans="1:16" x14ac:dyDescent="0.2">
      <c r="A853" s="3" t="s">
        <v>47</v>
      </c>
      <c r="B853" s="3" t="s">
        <v>600</v>
      </c>
      <c r="C853" s="5"/>
      <c r="D853" s="5"/>
      <c r="E853" s="14"/>
      <c r="F853" s="2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7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F855" s="12"/>
      <c r="G855" s="13">
        <v>13472709.149999999</v>
      </c>
      <c r="H855" s="13">
        <v>11700833.290000001</v>
      </c>
      <c r="I855" s="13">
        <v>312094.09000000003</v>
      </c>
      <c r="J855" s="13">
        <v>369680.68000000005</v>
      </c>
      <c r="K855" s="13">
        <v>521633.3</v>
      </c>
      <c r="L855" s="13">
        <v>588345.30999999994</v>
      </c>
      <c r="M855" s="13">
        <v>5699</v>
      </c>
      <c r="N855" s="13">
        <v>190079.83</v>
      </c>
      <c r="O855" s="13">
        <v>0</v>
      </c>
      <c r="P855" s="13">
        <v>0</v>
      </c>
    </row>
    <row r="856" spans="1:16" x14ac:dyDescent="0.2">
      <c r="A856" s="3" t="s">
        <v>58</v>
      </c>
      <c r="B856" s="3" t="s">
        <v>601</v>
      </c>
      <c r="C856" s="5" t="s">
        <v>201</v>
      </c>
      <c r="D856" s="5" t="s">
        <v>682</v>
      </c>
      <c r="E856" s="14"/>
      <c r="F856" s="14">
        <v>1073.9000000000001</v>
      </c>
      <c r="G856" s="5">
        <v>12545.590045628081</v>
      </c>
      <c r="H856" s="5">
        <v>10895.645115932582</v>
      </c>
      <c r="I856" s="5">
        <v>290.61745972623152</v>
      </c>
      <c r="J856" s="5">
        <v>344.24125151317628</v>
      </c>
      <c r="K856" s="5">
        <v>485.73731259893839</v>
      </c>
      <c r="L856" s="5">
        <v>547.85856224974384</v>
      </c>
      <c r="M856" s="5">
        <v>5.3068255889747649</v>
      </c>
      <c r="N856" s="5">
        <v>176.99956234286245</v>
      </c>
      <c r="O856" s="5">
        <v>0</v>
      </c>
      <c r="P856" s="5">
        <v>0</v>
      </c>
    </row>
    <row r="857" spans="1:16" x14ac:dyDescent="0.2">
      <c r="A857" s="3" t="str">
        <f>A856</f>
        <v>2740</v>
      </c>
      <c r="B857" s="3" t="str">
        <f t="shared" ref="B857" si="281">B856</f>
        <v xml:space="preserve">RIO GMONTE VISTA </v>
      </c>
      <c r="C857" s="5" t="str">
        <f t="shared" ref="C857" si="282">C856</f>
        <v xml:space="preserve">$ </v>
      </c>
      <c r="D857" s="5" t="s">
        <v>683</v>
      </c>
      <c r="E857" s="14"/>
      <c r="F857" s="14">
        <v>1033</v>
      </c>
      <c r="G857" s="5">
        <v>13042.312826718295</v>
      </c>
      <c r="H857" s="5">
        <v>11327.040939012586</v>
      </c>
      <c r="I857" s="5">
        <v>302.12399806389158</v>
      </c>
      <c r="J857" s="5">
        <v>357.87093901258476</v>
      </c>
      <c r="K857" s="5">
        <v>504.96931268151013</v>
      </c>
      <c r="L857" s="5">
        <v>569.55015488867366</v>
      </c>
      <c r="M857" s="5">
        <v>5.5169409486931267</v>
      </c>
      <c r="N857" s="5">
        <v>184.0075798644724</v>
      </c>
      <c r="O857" s="5">
        <v>0</v>
      </c>
      <c r="P857" s="5">
        <v>0</v>
      </c>
    </row>
    <row r="858" spans="1:16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2"/>
      <c r="G858" s="14">
        <v>76.864211570787447</v>
      </c>
      <c r="H858" s="14">
        <v>67.815223372094124</v>
      </c>
      <c r="I858" s="14">
        <v>1.7805525152120114</v>
      </c>
      <c r="J858" s="14">
        <v>2.1425805555210715</v>
      </c>
      <c r="K858" s="14">
        <v>2.9760111264309481</v>
      </c>
      <c r="L858" s="14">
        <v>3.4099083055625652</v>
      </c>
      <c r="M858" s="14">
        <v>3.2513812690888357E-2</v>
      </c>
      <c r="N858" s="14">
        <v>1.101657105139362</v>
      </c>
      <c r="O858" s="14">
        <v>0</v>
      </c>
      <c r="P858" s="14">
        <v>0</v>
      </c>
    </row>
    <row r="859" spans="1:16" x14ac:dyDescent="0.2">
      <c r="A859" s="3" t="s">
        <v>58</v>
      </c>
      <c r="B859" s="3" t="s">
        <v>601</v>
      </c>
      <c r="C859" s="5"/>
      <c r="D859" s="5"/>
      <c r="E859" s="14"/>
      <c r="F859" s="2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7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F861" s="12"/>
      <c r="G861" s="13">
        <v>4711059.5399999991</v>
      </c>
      <c r="H861" s="13">
        <v>4329102.7800000012</v>
      </c>
      <c r="I861" s="13">
        <v>209598.45</v>
      </c>
      <c r="J861" s="13">
        <v>248297.92</v>
      </c>
      <c r="K861" s="13">
        <v>185848.88999999996</v>
      </c>
      <c r="L861" s="13">
        <v>229526.24000000002</v>
      </c>
      <c r="M861" s="13">
        <v>0</v>
      </c>
      <c r="N861" s="13">
        <v>127908.61</v>
      </c>
      <c r="O861" s="13">
        <v>38.47</v>
      </c>
      <c r="P861" s="13">
        <v>92888.69</v>
      </c>
    </row>
    <row r="862" spans="1:16" x14ac:dyDescent="0.2">
      <c r="A862" s="3" t="s">
        <v>174</v>
      </c>
      <c r="B862" s="3" t="s">
        <v>602</v>
      </c>
      <c r="C862" s="5" t="s">
        <v>201</v>
      </c>
      <c r="D862" s="5" t="s">
        <v>682</v>
      </c>
      <c r="E862" s="14"/>
      <c r="F862" s="14">
        <v>350.7</v>
      </c>
      <c r="G862" s="5">
        <v>13433.30350727117</v>
      </c>
      <c r="H862" s="5">
        <v>12344.176732249791</v>
      </c>
      <c r="I862" s="5">
        <v>597.65739948674081</v>
      </c>
      <c r="J862" s="5">
        <v>708.00661534074709</v>
      </c>
      <c r="K862" s="5">
        <v>529.9369546621042</v>
      </c>
      <c r="L862" s="5">
        <v>654.48029654975767</v>
      </c>
      <c r="M862" s="5">
        <v>0</v>
      </c>
      <c r="N862" s="5">
        <v>364.7237239806102</v>
      </c>
      <c r="O862" s="5">
        <v>0.10969489592244083</v>
      </c>
      <c r="P862" s="5">
        <v>264.8665240946678</v>
      </c>
    </row>
    <row r="863" spans="1:16" x14ac:dyDescent="0.2">
      <c r="A863" s="3" t="str">
        <f>A862</f>
        <v>2750</v>
      </c>
      <c r="B863" s="3" t="str">
        <f t="shared" ref="B863" si="283">B862</f>
        <v>RIO GSARGENT RE-3</v>
      </c>
      <c r="C863" s="5" t="str">
        <f t="shared" ref="C863" si="284">C862</f>
        <v xml:space="preserve">$ </v>
      </c>
      <c r="D863" s="5" t="s">
        <v>683</v>
      </c>
      <c r="E863" s="14"/>
      <c r="F863" s="14">
        <v>322</v>
      </c>
      <c r="G863" s="5">
        <v>14630.619689440991</v>
      </c>
      <c r="H863" s="5">
        <v>13444.418571428576</v>
      </c>
      <c r="I863" s="5">
        <v>650.92686335403732</v>
      </c>
      <c r="J863" s="5">
        <v>771.11155279503112</v>
      </c>
      <c r="K863" s="5">
        <v>577.17046583850913</v>
      </c>
      <c r="L863" s="5">
        <v>712.81440993788829</v>
      </c>
      <c r="M863" s="5">
        <v>0</v>
      </c>
      <c r="N863" s="5">
        <v>397.23170807453414</v>
      </c>
      <c r="O863" s="5">
        <v>0.11947204968944099</v>
      </c>
      <c r="P863" s="5">
        <v>288.47419254658388</v>
      </c>
    </row>
    <row r="864" spans="1:16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2"/>
      <c r="G864" s="14">
        <v>78.932059812561604</v>
      </c>
      <c r="H864" s="14">
        <v>73.799366386878518</v>
      </c>
      <c r="I864" s="14">
        <v>3.5117444921997754</v>
      </c>
      <c r="J864" s="14">
        <v>4.2328006754276792</v>
      </c>
      <c r="K864" s="14">
        <v>3.1138294001646565</v>
      </c>
      <c r="L864" s="14">
        <v>3.9127948542636832</v>
      </c>
      <c r="M864" s="14">
        <v>0</v>
      </c>
      <c r="N864" s="14">
        <v>2.1804920911178622</v>
      </c>
      <c r="O864" s="14">
        <v>6.4455061864687139E-4</v>
      </c>
      <c r="P864" s="14">
        <v>1.5834982015620285</v>
      </c>
    </row>
    <row r="865" spans="1:16" x14ac:dyDescent="0.2">
      <c r="A865" s="3" t="s">
        <v>174</v>
      </c>
      <c r="B865" s="3" t="s">
        <v>602</v>
      </c>
      <c r="C865" s="5"/>
      <c r="D865" s="5"/>
      <c r="E865" s="14"/>
      <c r="F865" s="2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7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F867" s="12"/>
      <c r="G867" s="13">
        <v>8748003.5299999975</v>
      </c>
      <c r="H867" s="13">
        <v>7992490.4100000057</v>
      </c>
      <c r="I867" s="13">
        <v>10058.14</v>
      </c>
      <c r="J867" s="13">
        <v>17902.95</v>
      </c>
      <c r="K867" s="13">
        <v>138037.13999999998</v>
      </c>
      <c r="L867" s="13">
        <v>202903.28999999998</v>
      </c>
      <c r="M867" s="13">
        <v>0</v>
      </c>
      <c r="N867" s="13">
        <v>0</v>
      </c>
      <c r="O867" s="13">
        <v>1669765.98</v>
      </c>
      <c r="P867" s="13">
        <v>430716</v>
      </c>
    </row>
    <row r="868" spans="1:16" x14ac:dyDescent="0.2">
      <c r="A868" s="3" t="s">
        <v>166</v>
      </c>
      <c r="B868" s="3" t="s">
        <v>603</v>
      </c>
      <c r="C868" s="5" t="s">
        <v>201</v>
      </c>
      <c r="D868" s="5" t="s">
        <v>682</v>
      </c>
      <c r="E868" s="14"/>
      <c r="F868" s="14">
        <v>431.5</v>
      </c>
      <c r="G868" s="5">
        <v>20273.472838933947</v>
      </c>
      <c r="H868" s="5">
        <v>18522.573371958297</v>
      </c>
      <c r="I868" s="5">
        <v>23.309710312862109</v>
      </c>
      <c r="J868" s="5">
        <v>41.490034762456546</v>
      </c>
      <c r="K868" s="5">
        <v>319.9006720741599</v>
      </c>
      <c r="L868" s="5">
        <v>470.22778679026646</v>
      </c>
      <c r="M868" s="5">
        <v>0</v>
      </c>
      <c r="N868" s="5">
        <v>0</v>
      </c>
      <c r="O868" s="5">
        <v>3869.6778215527229</v>
      </c>
      <c r="P868" s="5">
        <v>998.18308227114721</v>
      </c>
    </row>
    <row r="869" spans="1:16" x14ac:dyDescent="0.2">
      <c r="A869" s="3" t="str">
        <f>A868</f>
        <v>2760</v>
      </c>
      <c r="B869" s="3" t="str">
        <f t="shared" ref="B869" si="285">B868</f>
        <v>ROUTTHAYDEN RE-1</v>
      </c>
      <c r="C869" s="5" t="str">
        <f t="shared" ref="C869" si="286">C868</f>
        <v xml:space="preserve">$ </v>
      </c>
      <c r="D869" s="5" t="s">
        <v>683</v>
      </c>
      <c r="E869" s="14"/>
      <c r="F869" s="14">
        <v>454</v>
      </c>
      <c r="G869" s="5">
        <v>19268.730242290745</v>
      </c>
      <c r="H869" s="5">
        <v>17604.604427312788</v>
      </c>
      <c r="I869" s="5">
        <v>22.154493392070485</v>
      </c>
      <c r="J869" s="5">
        <v>39.433810572687229</v>
      </c>
      <c r="K869" s="5">
        <v>304.04656387665193</v>
      </c>
      <c r="L869" s="5">
        <v>446.92354625550655</v>
      </c>
      <c r="M869" s="5">
        <v>0</v>
      </c>
      <c r="N869" s="5">
        <v>0</v>
      </c>
      <c r="O869" s="5">
        <v>3677.8986343612332</v>
      </c>
      <c r="P869" s="5">
        <v>948.7136563876652</v>
      </c>
    </row>
    <row r="870" spans="1:16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2"/>
      <c r="G870" s="14">
        <v>69.222168225840363</v>
      </c>
      <c r="H870" s="14">
        <v>77.665925721671314</v>
      </c>
      <c r="I870" s="14">
        <v>7.9589160741805748E-2</v>
      </c>
      <c r="J870" s="14">
        <v>0.17396945302043779</v>
      </c>
      <c r="K870" s="14">
        <v>1.092275522492145</v>
      </c>
      <c r="L870" s="14">
        <v>1.9716847992843223</v>
      </c>
      <c r="M870" s="14">
        <v>0</v>
      </c>
      <c r="N870" s="14">
        <v>0</v>
      </c>
      <c r="O870" s="14">
        <v>13.212708610480547</v>
      </c>
      <c r="P870" s="14">
        <v>4.1854234596617257</v>
      </c>
    </row>
    <row r="871" spans="1:16" x14ac:dyDescent="0.2">
      <c r="A871" s="3" t="s">
        <v>166</v>
      </c>
      <c r="B871" s="3" t="s">
        <v>603</v>
      </c>
      <c r="C871" s="5"/>
      <c r="D871" s="5"/>
      <c r="E871" s="14"/>
      <c r="F871" s="2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7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F873" s="12"/>
      <c r="G873" s="13">
        <v>47068728.460000008</v>
      </c>
      <c r="H873" s="13">
        <v>45351687.759999983</v>
      </c>
      <c r="I873" s="13">
        <v>988334.71</v>
      </c>
      <c r="J873" s="13">
        <v>1034457.12</v>
      </c>
      <c r="K873" s="13">
        <v>918911.05999999982</v>
      </c>
      <c r="L873" s="13">
        <v>898309.45</v>
      </c>
      <c r="M873" s="13">
        <v>0</v>
      </c>
      <c r="N873" s="13">
        <v>0</v>
      </c>
      <c r="O873" s="13">
        <v>2310594.84</v>
      </c>
      <c r="P873" s="13">
        <v>3152127.06</v>
      </c>
    </row>
    <row r="874" spans="1:16" x14ac:dyDescent="0.2">
      <c r="A874" s="3" t="s">
        <v>91</v>
      </c>
      <c r="B874" s="3" t="s">
        <v>604</v>
      </c>
      <c r="C874" s="5" t="s">
        <v>201</v>
      </c>
      <c r="D874" s="5" t="s">
        <v>682</v>
      </c>
      <c r="E874" s="14"/>
      <c r="F874" s="14">
        <v>2617.9</v>
      </c>
      <c r="G874" s="5">
        <v>17979.574643798467</v>
      </c>
      <c r="H874" s="5">
        <v>17323.689888842193</v>
      </c>
      <c r="I874" s="5">
        <v>377.52958860155081</v>
      </c>
      <c r="J874" s="5">
        <v>395.14768325757285</v>
      </c>
      <c r="K874" s="5">
        <v>351.01075671339618</v>
      </c>
      <c r="L874" s="5">
        <v>343.14123916115966</v>
      </c>
      <c r="M874" s="5">
        <v>0</v>
      </c>
      <c r="N874" s="5">
        <v>0</v>
      </c>
      <c r="O874" s="5">
        <v>882.61386607586223</v>
      </c>
      <c r="P874" s="5">
        <v>1204.0670231865236</v>
      </c>
    </row>
    <row r="875" spans="1:16" x14ac:dyDescent="0.2">
      <c r="A875" s="3" t="str">
        <f>A874</f>
        <v>2770</v>
      </c>
      <c r="B875" s="3" t="str">
        <f t="shared" ref="B875" si="287">B874</f>
        <v>ROUTTSTEAMBOAT SP</v>
      </c>
      <c r="C875" s="5" t="str">
        <f t="shared" ref="C875" si="288">C874</f>
        <v xml:space="preserve">$ </v>
      </c>
      <c r="D875" s="5" t="s">
        <v>683</v>
      </c>
      <c r="E875" s="14"/>
      <c r="F875" s="14">
        <v>2665</v>
      </c>
      <c r="G875" s="5">
        <v>17661.811804878052</v>
      </c>
      <c r="H875" s="5">
        <v>17017.518859287047</v>
      </c>
      <c r="I875" s="5">
        <v>370.85730206378986</v>
      </c>
      <c r="J875" s="5">
        <v>388.16402251407129</v>
      </c>
      <c r="K875" s="5">
        <v>344.80715196998119</v>
      </c>
      <c r="L875" s="5">
        <v>337.07671669793621</v>
      </c>
      <c r="M875" s="5">
        <v>0</v>
      </c>
      <c r="N875" s="5">
        <v>0</v>
      </c>
      <c r="O875" s="5">
        <v>867.01494934333948</v>
      </c>
      <c r="P875" s="5">
        <v>1182.7868893058162</v>
      </c>
    </row>
    <row r="876" spans="1:16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2"/>
      <c r="G876" s="14">
        <v>75.027080658085879</v>
      </c>
      <c r="H876" s="14">
        <v>60.987139127464239</v>
      </c>
      <c r="I876" s="14">
        <v>1.5753956061798378</v>
      </c>
      <c r="J876" s="14">
        <v>1.3910966364184545</v>
      </c>
      <c r="K876" s="14">
        <v>1.4647350050005401</v>
      </c>
      <c r="L876" s="14">
        <v>1.208010685216137</v>
      </c>
      <c r="M876" s="14">
        <v>0</v>
      </c>
      <c r="N876" s="14">
        <v>0</v>
      </c>
      <c r="O876" s="14">
        <v>3.6830649796745538</v>
      </c>
      <c r="P876" s="14">
        <v>4.2388546281450425</v>
      </c>
    </row>
    <row r="877" spans="1:16" x14ac:dyDescent="0.2">
      <c r="A877" s="3" t="s">
        <v>91</v>
      </c>
      <c r="B877" s="3" t="s">
        <v>604</v>
      </c>
      <c r="C877" s="5"/>
      <c r="D877" s="5"/>
      <c r="E877" s="14"/>
      <c r="F877" s="2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7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F879" s="12"/>
      <c r="G879" s="13">
        <v>10811738.260000002</v>
      </c>
      <c r="H879" s="13">
        <v>9107349.7400000039</v>
      </c>
      <c r="I879" s="13">
        <v>96766.36</v>
      </c>
      <c r="J879" s="13">
        <v>51872.63</v>
      </c>
      <c r="K879" s="13">
        <v>146543.11000000002</v>
      </c>
      <c r="L879" s="13">
        <v>358825.12</v>
      </c>
      <c r="M879" s="13">
        <v>0</v>
      </c>
      <c r="N879" s="13">
        <v>0</v>
      </c>
      <c r="O879" s="13">
        <v>0</v>
      </c>
      <c r="P879" s="13">
        <v>0</v>
      </c>
    </row>
    <row r="880" spans="1:16" x14ac:dyDescent="0.2">
      <c r="A880" s="3" t="s">
        <v>90</v>
      </c>
      <c r="B880" s="3" t="s">
        <v>605</v>
      </c>
      <c r="C880" s="5" t="s">
        <v>201</v>
      </c>
      <c r="D880" s="5" t="s">
        <v>682</v>
      </c>
      <c r="E880" s="14"/>
      <c r="F880" s="14">
        <v>326.5</v>
      </c>
      <c r="G880" s="5">
        <v>33114.052863705976</v>
      </c>
      <c r="H880" s="5">
        <v>27893.873629402769</v>
      </c>
      <c r="I880" s="5">
        <v>296.37476263399697</v>
      </c>
      <c r="J880" s="5">
        <v>158.87482388973964</v>
      </c>
      <c r="K880" s="5">
        <v>448.83035222052069</v>
      </c>
      <c r="L880" s="5">
        <v>1099.0049617151608</v>
      </c>
      <c r="M880" s="5">
        <v>0</v>
      </c>
      <c r="N880" s="5">
        <v>0</v>
      </c>
      <c r="O880" s="5">
        <v>0</v>
      </c>
      <c r="P880" s="5">
        <v>0</v>
      </c>
    </row>
    <row r="881" spans="1:16" x14ac:dyDescent="0.2">
      <c r="A881" s="3" t="str">
        <f>A880</f>
        <v>2780</v>
      </c>
      <c r="B881" s="3" t="str">
        <f t="shared" ref="B881" si="289">B880</f>
        <v xml:space="preserve">ROUTTSOUTH ROUTT </v>
      </c>
      <c r="C881" s="5" t="str">
        <f t="shared" ref="C881" si="290">C880</f>
        <v xml:space="preserve">$ </v>
      </c>
      <c r="D881" s="5" t="s">
        <v>683</v>
      </c>
      <c r="E881" s="14"/>
      <c r="F881" s="14">
        <v>356</v>
      </c>
      <c r="G881" s="5">
        <v>30370.051292134835</v>
      </c>
      <c r="H881" s="5">
        <v>25582.443089887653</v>
      </c>
      <c r="I881" s="5">
        <v>271.81561797752806</v>
      </c>
      <c r="J881" s="5">
        <v>145.70963483146068</v>
      </c>
      <c r="K881" s="5">
        <v>411.63794943820227</v>
      </c>
      <c r="L881" s="5">
        <v>1007.9357303370787</v>
      </c>
      <c r="M881" s="5">
        <v>0</v>
      </c>
      <c r="N881" s="5">
        <v>0</v>
      </c>
      <c r="O881" s="5">
        <v>0</v>
      </c>
      <c r="P881" s="5">
        <v>0</v>
      </c>
    </row>
    <row r="882" spans="1:16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2"/>
      <c r="G882" s="14">
        <v>90.208288956419409</v>
      </c>
      <c r="H882" s="14">
        <v>85.603986402465736</v>
      </c>
      <c r="I882" s="14">
        <v>0.80737505424413625</v>
      </c>
      <c r="J882" s="14">
        <v>0.48757366741689812</v>
      </c>
      <c r="K882" s="14">
        <v>1.2226899036540637</v>
      </c>
      <c r="L882" s="14">
        <v>3.3727551450487199</v>
      </c>
      <c r="M882" s="14">
        <v>0</v>
      </c>
      <c r="N882" s="14">
        <v>0</v>
      </c>
      <c r="O882" s="14">
        <v>0</v>
      </c>
      <c r="P882" s="14">
        <v>0</v>
      </c>
    </row>
    <row r="883" spans="1:16" x14ac:dyDescent="0.2">
      <c r="A883" s="3" t="s">
        <v>90</v>
      </c>
      <c r="B883" s="3" t="s">
        <v>605</v>
      </c>
      <c r="C883" s="5"/>
      <c r="D883" s="5"/>
      <c r="E883" s="14"/>
      <c r="F883" s="2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7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F885" s="12"/>
      <c r="G885" s="13">
        <v>3367914.37</v>
      </c>
      <c r="H885" s="13">
        <v>3046968.2800000012</v>
      </c>
      <c r="I885" s="13">
        <v>39779.57</v>
      </c>
      <c r="J885" s="13">
        <v>58344.84</v>
      </c>
      <c r="K885" s="13">
        <v>81764.49000000002</v>
      </c>
      <c r="L885" s="13">
        <v>227122.7</v>
      </c>
      <c r="M885" s="13">
        <v>0</v>
      </c>
      <c r="N885" s="13">
        <v>0</v>
      </c>
      <c r="O885" s="13">
        <v>0</v>
      </c>
      <c r="P885" s="13">
        <v>0</v>
      </c>
    </row>
    <row r="886" spans="1:16" x14ac:dyDescent="0.2">
      <c r="A886" s="3" t="s">
        <v>177</v>
      </c>
      <c r="B886" s="3" t="s">
        <v>606</v>
      </c>
      <c r="C886" s="5" t="s">
        <v>201</v>
      </c>
      <c r="D886" s="5" t="s">
        <v>682</v>
      </c>
      <c r="E886" s="14"/>
      <c r="F886" s="14">
        <v>184</v>
      </c>
      <c r="G886" s="5">
        <v>18303.882445652176</v>
      </c>
      <c r="H886" s="5">
        <v>16559.61021739131</v>
      </c>
      <c r="I886" s="5">
        <v>216.1933152173913</v>
      </c>
      <c r="J886" s="5">
        <v>317.09152173913043</v>
      </c>
      <c r="K886" s="5">
        <v>444.37222826086969</v>
      </c>
      <c r="L886" s="5">
        <v>1234.3625</v>
      </c>
      <c r="M886" s="5">
        <v>0</v>
      </c>
      <c r="N886" s="5">
        <v>0</v>
      </c>
      <c r="O886" s="5">
        <v>0</v>
      </c>
      <c r="P886" s="5">
        <v>0</v>
      </c>
    </row>
    <row r="887" spans="1:16" x14ac:dyDescent="0.2">
      <c r="A887" s="3" t="str">
        <f>A886</f>
        <v>2790</v>
      </c>
      <c r="B887" s="3" t="str">
        <f t="shared" ref="B887" si="291">B886</f>
        <v>SAGUAMOUNTAIN VAL</v>
      </c>
      <c r="C887" s="5" t="str">
        <f t="shared" ref="C887" si="292">C886</f>
        <v xml:space="preserve">$ </v>
      </c>
      <c r="D887" s="5" t="s">
        <v>683</v>
      </c>
      <c r="E887" s="14"/>
      <c r="F887" s="14">
        <v>221</v>
      </c>
      <c r="G887" s="5">
        <v>15239.431538461538</v>
      </c>
      <c r="H887" s="5">
        <v>13787.186787330322</v>
      </c>
      <c r="I887" s="5">
        <v>179.99805429864253</v>
      </c>
      <c r="J887" s="5">
        <v>264.00380090497737</v>
      </c>
      <c r="K887" s="5">
        <v>369.97506787330326</v>
      </c>
      <c r="L887" s="5">
        <v>1027.7045248868778</v>
      </c>
      <c r="M887" s="5">
        <v>0</v>
      </c>
      <c r="N887" s="5">
        <v>0</v>
      </c>
      <c r="O887" s="5">
        <v>0</v>
      </c>
      <c r="P887" s="5">
        <v>0</v>
      </c>
    </row>
    <row r="888" spans="1:16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2"/>
      <c r="G888" s="14">
        <v>77.521662653606384</v>
      </c>
      <c r="H888" s="14">
        <v>73.861348912223619</v>
      </c>
      <c r="I888" s="14">
        <v>0.91563444531563931</v>
      </c>
      <c r="J888" s="14">
        <v>1.4143332612795887</v>
      </c>
      <c r="K888" s="14">
        <v>1.8820309884613171</v>
      </c>
      <c r="L888" s="14">
        <v>5.5056657795552386</v>
      </c>
      <c r="M888" s="14">
        <v>0</v>
      </c>
      <c r="N888" s="14">
        <v>0</v>
      </c>
      <c r="O888" s="14">
        <v>0</v>
      </c>
      <c r="P888" s="14">
        <v>0</v>
      </c>
    </row>
    <row r="889" spans="1:16" x14ac:dyDescent="0.2">
      <c r="A889" s="3" t="s">
        <v>177</v>
      </c>
      <c r="B889" s="3" t="s">
        <v>606</v>
      </c>
      <c r="C889" s="5"/>
      <c r="D889" s="5"/>
      <c r="E889" s="14"/>
      <c r="F889" s="2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7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F891" s="12"/>
      <c r="G891" s="13">
        <v>6423692.9400000013</v>
      </c>
      <c r="H891" s="13">
        <v>5375612.0400000066</v>
      </c>
      <c r="I891" s="13">
        <v>39314.160000000003</v>
      </c>
      <c r="J891" s="13">
        <v>37973.67</v>
      </c>
      <c r="K891" s="13">
        <v>185113.02</v>
      </c>
      <c r="L891" s="13">
        <v>225136.03999999998</v>
      </c>
      <c r="M891" s="13">
        <v>0</v>
      </c>
      <c r="N891" s="13">
        <v>0</v>
      </c>
      <c r="O891" s="13">
        <v>180898</v>
      </c>
      <c r="P891" s="13">
        <v>322098.60000000003</v>
      </c>
    </row>
    <row r="892" spans="1:16" x14ac:dyDescent="0.2">
      <c r="A892" s="3" t="s">
        <v>9</v>
      </c>
      <c r="B892" s="3" t="s">
        <v>607</v>
      </c>
      <c r="C892" s="5" t="s">
        <v>201</v>
      </c>
      <c r="D892" s="5" t="s">
        <v>682</v>
      </c>
      <c r="E892" s="14"/>
      <c r="F892" s="14">
        <v>214.7</v>
      </c>
      <c r="G892" s="5">
        <v>29919.389566837457</v>
      </c>
      <c r="H892" s="5">
        <v>25037.78313926412</v>
      </c>
      <c r="I892" s="5">
        <v>183.11206334420123</v>
      </c>
      <c r="J892" s="5">
        <v>176.86851420586865</v>
      </c>
      <c r="K892" s="5">
        <v>862.19385188635306</v>
      </c>
      <c r="L892" s="5">
        <v>1048.6075454122031</v>
      </c>
      <c r="M892" s="5">
        <v>0</v>
      </c>
      <c r="N892" s="5">
        <v>0</v>
      </c>
      <c r="O892" s="5">
        <v>842.56171401956226</v>
      </c>
      <c r="P892" s="5">
        <v>1500.2263623660924</v>
      </c>
    </row>
    <row r="893" spans="1:16" x14ac:dyDescent="0.2">
      <c r="A893" s="3" t="str">
        <f>A892</f>
        <v>2800</v>
      </c>
      <c r="B893" s="3" t="str">
        <f t="shared" ref="B893" si="293">B892</f>
        <v>SAGUAMOFFAT 2</v>
      </c>
      <c r="C893" s="5" t="str">
        <f t="shared" ref="C893" si="294">C892</f>
        <v xml:space="preserve">$ </v>
      </c>
      <c r="D893" s="5" t="s">
        <v>683</v>
      </c>
      <c r="E893" s="14"/>
      <c r="F893" s="14">
        <v>179</v>
      </c>
      <c r="G893" s="5">
        <v>35886.552737430175</v>
      </c>
      <c r="H893" s="5">
        <v>30031.352178770987</v>
      </c>
      <c r="I893" s="5">
        <v>219.63217877094974</v>
      </c>
      <c r="J893" s="5">
        <v>212.14340782122903</v>
      </c>
      <c r="K893" s="5">
        <v>1034.1509497206703</v>
      </c>
      <c r="L893" s="5">
        <v>1257.7432402234635</v>
      </c>
      <c r="M893" s="5">
        <v>0</v>
      </c>
      <c r="N893" s="5">
        <v>0</v>
      </c>
      <c r="O893" s="5">
        <v>1010.6033519553073</v>
      </c>
      <c r="P893" s="5">
        <v>1799.4335195530728</v>
      </c>
    </row>
    <row r="894" spans="1:16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2"/>
      <c r="G894" s="14">
        <v>88.580035334588317</v>
      </c>
      <c r="H894" s="14">
        <v>84.645544286227263</v>
      </c>
      <c r="I894" s="14">
        <v>0.54212580122948062</v>
      </c>
      <c r="J894" s="14">
        <v>0.59794158167998579</v>
      </c>
      <c r="K894" s="14">
        <v>2.5526310185823342</v>
      </c>
      <c r="L894" s="14">
        <v>3.5450405465357591</v>
      </c>
      <c r="M894" s="14">
        <v>0</v>
      </c>
      <c r="N894" s="14">
        <v>0</v>
      </c>
      <c r="O894" s="14">
        <v>2.4945076580756296</v>
      </c>
      <c r="P894" s="14">
        <v>5.071833887557065</v>
      </c>
    </row>
    <row r="895" spans="1:16" x14ac:dyDescent="0.2">
      <c r="A895" s="3" t="s">
        <v>9</v>
      </c>
      <c r="B895" s="3" t="s">
        <v>607</v>
      </c>
      <c r="C895" s="5"/>
      <c r="D895" s="5"/>
      <c r="E895" s="14"/>
      <c r="F895" s="2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7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F897" s="12"/>
      <c r="G897" s="13">
        <v>8467320.9900000002</v>
      </c>
      <c r="H897" s="13">
        <v>7816888.5799999954</v>
      </c>
      <c r="I897" s="13">
        <v>183757.4</v>
      </c>
      <c r="J897" s="13">
        <v>190083.18</v>
      </c>
      <c r="K897" s="13">
        <v>571378.46</v>
      </c>
      <c r="L897" s="13">
        <v>655559.58000000007</v>
      </c>
      <c r="M897" s="13">
        <v>0</v>
      </c>
      <c r="N897" s="13">
        <v>0</v>
      </c>
      <c r="O897" s="13">
        <v>0</v>
      </c>
      <c r="P897" s="13">
        <v>0</v>
      </c>
    </row>
    <row r="898" spans="1:16" x14ac:dyDescent="0.2">
      <c r="A898" s="3" t="s">
        <v>7</v>
      </c>
      <c r="B898" s="3" t="s">
        <v>608</v>
      </c>
      <c r="C898" s="5" t="s">
        <v>201</v>
      </c>
      <c r="D898" s="5" t="s">
        <v>682</v>
      </c>
      <c r="E898" s="14"/>
      <c r="F898" s="14">
        <v>610.9</v>
      </c>
      <c r="G898" s="5">
        <v>13860.404305123589</v>
      </c>
      <c r="H898" s="5">
        <v>12795.692551972492</v>
      </c>
      <c r="I898" s="5">
        <v>300.79783925356031</v>
      </c>
      <c r="J898" s="5">
        <v>311.15269274840398</v>
      </c>
      <c r="K898" s="5">
        <v>935.3060402684564</v>
      </c>
      <c r="L898" s="5">
        <v>1073.1045670322476</v>
      </c>
      <c r="M898" s="5">
        <v>0</v>
      </c>
      <c r="N898" s="5">
        <v>0</v>
      </c>
      <c r="O898" s="5">
        <v>0</v>
      </c>
      <c r="P898" s="5">
        <v>0</v>
      </c>
    </row>
    <row r="899" spans="1:16" x14ac:dyDescent="0.2">
      <c r="A899" s="3" t="str">
        <f>A898</f>
        <v>2810</v>
      </c>
      <c r="B899" s="3" t="str">
        <f t="shared" ref="B899" si="295">B898</f>
        <v>SAGUACENTER 26 JT</v>
      </c>
      <c r="C899" s="5" t="str">
        <f t="shared" ref="C899" si="296">C898</f>
        <v xml:space="preserve">$ </v>
      </c>
      <c r="D899" s="5" t="s">
        <v>683</v>
      </c>
      <c r="E899" s="14"/>
      <c r="F899" s="14">
        <v>607</v>
      </c>
      <c r="G899" s="5">
        <v>13949.457973640858</v>
      </c>
      <c r="H899" s="5">
        <v>12877.905403624374</v>
      </c>
      <c r="I899" s="5">
        <v>302.73047775947282</v>
      </c>
      <c r="J899" s="5">
        <v>313.15186161449753</v>
      </c>
      <c r="K899" s="5">
        <v>941.31542009884674</v>
      </c>
      <c r="L899" s="5">
        <v>1079.9993080724878</v>
      </c>
      <c r="M899" s="5">
        <v>0</v>
      </c>
      <c r="N899" s="5">
        <v>0</v>
      </c>
      <c r="O899" s="5">
        <v>0</v>
      </c>
      <c r="P899" s="5">
        <v>0</v>
      </c>
    </row>
    <row r="900" spans="1:16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2"/>
      <c r="G900" s="14">
        <v>60.639943707410829</v>
      </c>
      <c r="H900" s="14">
        <v>58.37991222263517</v>
      </c>
      <c r="I900" s="14">
        <v>1.3160051927853242</v>
      </c>
      <c r="J900" s="14">
        <v>1.419623581662893</v>
      </c>
      <c r="K900" s="14">
        <v>4.0920094668605547</v>
      </c>
      <c r="L900" s="14">
        <v>4.8960031021841175</v>
      </c>
      <c r="M900" s="14">
        <v>0</v>
      </c>
      <c r="N900" s="14">
        <v>0</v>
      </c>
      <c r="O900" s="14">
        <v>0</v>
      </c>
      <c r="P900" s="14">
        <v>0</v>
      </c>
    </row>
    <row r="901" spans="1:16" x14ac:dyDescent="0.2">
      <c r="A901" s="3" t="s">
        <v>7</v>
      </c>
      <c r="B901" s="3" t="s">
        <v>608</v>
      </c>
      <c r="C901" s="5"/>
      <c r="D901" s="5"/>
      <c r="E901" s="14"/>
      <c r="F901" s="2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7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F903" s="12"/>
      <c r="G903" s="13">
        <v>2938787.4499999997</v>
      </c>
      <c r="H903" s="13">
        <v>2843662.16</v>
      </c>
      <c r="I903" s="13">
        <v>39174.57</v>
      </c>
      <c r="J903" s="13">
        <v>63031.82</v>
      </c>
      <c r="K903" s="13">
        <v>39986.950000000004</v>
      </c>
      <c r="L903" s="13">
        <v>69456.220000000016</v>
      </c>
      <c r="M903" s="13">
        <v>0</v>
      </c>
      <c r="N903" s="13">
        <v>0</v>
      </c>
      <c r="O903" s="13">
        <v>2809.16</v>
      </c>
      <c r="P903" s="13">
        <v>0</v>
      </c>
    </row>
    <row r="904" spans="1:16" x14ac:dyDescent="0.2">
      <c r="A904" s="3" t="s">
        <v>48</v>
      </c>
      <c r="B904" s="3" t="s">
        <v>609</v>
      </c>
      <c r="C904" s="5" t="s">
        <v>201</v>
      </c>
      <c r="D904" s="5" t="s">
        <v>682</v>
      </c>
      <c r="E904" s="14"/>
      <c r="F904" s="14">
        <v>87</v>
      </c>
      <c r="G904" s="5">
        <v>33779.166091954023</v>
      </c>
      <c r="H904" s="5">
        <v>32685.771954022992</v>
      </c>
      <c r="I904" s="5">
        <v>450.28241379310344</v>
      </c>
      <c r="J904" s="5">
        <v>724.50367816091955</v>
      </c>
      <c r="K904" s="5">
        <v>459.6201149425288</v>
      </c>
      <c r="L904" s="5">
        <v>798.34735632183924</v>
      </c>
      <c r="M904" s="5">
        <v>0</v>
      </c>
      <c r="N904" s="5">
        <v>0</v>
      </c>
      <c r="O904" s="5">
        <v>32.289195402298851</v>
      </c>
      <c r="P904" s="5">
        <v>0</v>
      </c>
    </row>
    <row r="905" spans="1:16" x14ac:dyDescent="0.2">
      <c r="A905" s="3" t="str">
        <f>A904</f>
        <v>2820</v>
      </c>
      <c r="B905" s="3" t="str">
        <f t="shared" ref="B905" si="297">B904</f>
        <v>SAN JSILVERTON 1</v>
      </c>
      <c r="C905" s="5" t="str">
        <f t="shared" ref="C905" si="298">C904</f>
        <v xml:space="preserve">$ </v>
      </c>
      <c r="D905" s="5" t="s">
        <v>683</v>
      </c>
      <c r="E905" s="14"/>
      <c r="F905" s="14">
        <v>87</v>
      </c>
      <c r="G905" s="5">
        <v>33779.166091954023</v>
      </c>
      <c r="H905" s="5">
        <v>32685.771954022992</v>
      </c>
      <c r="I905" s="5">
        <v>450.28241379310344</v>
      </c>
      <c r="J905" s="5">
        <v>724.50367816091955</v>
      </c>
      <c r="K905" s="5">
        <v>459.6201149425288</v>
      </c>
      <c r="L905" s="5">
        <v>798.34735632183924</v>
      </c>
      <c r="M905" s="5">
        <v>0</v>
      </c>
      <c r="N905" s="5">
        <v>0</v>
      </c>
      <c r="O905" s="5">
        <v>32.289195402298851</v>
      </c>
      <c r="P905" s="5">
        <v>0</v>
      </c>
    </row>
    <row r="906" spans="1:16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2"/>
      <c r="G906" s="14">
        <v>94.236699897483959</v>
      </c>
      <c r="H906" s="14">
        <v>93.038161766819556</v>
      </c>
      <c r="I906" s="14">
        <v>1.2561923104384356</v>
      </c>
      <c r="J906" s="14">
        <v>2.0622578687818005</v>
      </c>
      <c r="K906" s="14">
        <v>1.2822425136481705</v>
      </c>
      <c r="L906" s="14">
        <v>2.2724496330716755</v>
      </c>
      <c r="M906" s="14">
        <v>0</v>
      </c>
      <c r="N906" s="14">
        <v>0</v>
      </c>
      <c r="O906" s="14">
        <v>9.0079998090374327E-2</v>
      </c>
      <c r="P906" s="14">
        <v>0</v>
      </c>
    </row>
    <row r="907" spans="1:16" x14ac:dyDescent="0.2">
      <c r="A907" s="3" t="s">
        <v>48</v>
      </c>
      <c r="B907" s="3" t="s">
        <v>609</v>
      </c>
      <c r="C907" s="5"/>
      <c r="D907" s="5"/>
      <c r="E907" s="14"/>
      <c r="F907" s="2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7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F909" s="12"/>
      <c r="G909" s="13">
        <v>18436137.619999997</v>
      </c>
      <c r="H909" s="13">
        <v>17241810.270000014</v>
      </c>
      <c r="I909" s="13">
        <v>201696.99000000002</v>
      </c>
      <c r="J909" s="13">
        <v>599986.86000000022</v>
      </c>
      <c r="K909" s="13">
        <v>273933.71000000002</v>
      </c>
      <c r="L909" s="13">
        <v>425520.19000000006</v>
      </c>
      <c r="M909" s="13">
        <v>0</v>
      </c>
      <c r="N909" s="13">
        <v>0</v>
      </c>
      <c r="O909" s="13">
        <v>214374.19</v>
      </c>
      <c r="P909" s="13">
        <v>2513016.4700000002</v>
      </c>
    </row>
    <row r="910" spans="1:16" x14ac:dyDescent="0.2">
      <c r="A910" s="3" t="s">
        <v>42</v>
      </c>
      <c r="B910" s="3" t="s">
        <v>610</v>
      </c>
      <c r="C910" s="5" t="s">
        <v>201</v>
      </c>
      <c r="D910" s="5" t="s">
        <v>682</v>
      </c>
      <c r="E910" s="14"/>
      <c r="F910" s="14">
        <v>899.2</v>
      </c>
      <c r="G910" s="5">
        <v>20502.822086298929</v>
      </c>
      <c r="H910" s="5">
        <v>19174.611065391473</v>
      </c>
      <c r="I910" s="5">
        <v>224.30715080071175</v>
      </c>
      <c r="J910" s="5">
        <v>667.24517348754466</v>
      </c>
      <c r="K910" s="5">
        <v>304.64158140569396</v>
      </c>
      <c r="L910" s="5">
        <v>473.22085186832743</v>
      </c>
      <c r="M910" s="5">
        <v>0</v>
      </c>
      <c r="N910" s="5">
        <v>0</v>
      </c>
      <c r="O910" s="5">
        <v>238.40546040925267</v>
      </c>
      <c r="P910" s="5">
        <v>2794.7247219750889</v>
      </c>
    </row>
    <row r="911" spans="1:16" x14ac:dyDescent="0.2">
      <c r="A911" s="3" t="str">
        <f>A910</f>
        <v>2830</v>
      </c>
      <c r="B911" s="3" t="str">
        <f t="shared" ref="B911" si="299">B910</f>
        <v>SAN MTELLURIDE R-</v>
      </c>
      <c r="C911" s="5" t="str">
        <f t="shared" ref="C911" si="300">C910</f>
        <v xml:space="preserve">$ </v>
      </c>
      <c r="D911" s="5" t="s">
        <v>683</v>
      </c>
      <c r="E911" s="14"/>
      <c r="F911" s="14">
        <v>895</v>
      </c>
      <c r="G911" s="5">
        <v>20599.03644692737</v>
      </c>
      <c r="H911" s="5">
        <v>19264.592480446943</v>
      </c>
      <c r="I911" s="5">
        <v>225.3597653631285</v>
      </c>
      <c r="J911" s="5">
        <v>670.37637988826839</v>
      </c>
      <c r="K911" s="5">
        <v>306.07118435754194</v>
      </c>
      <c r="L911" s="5">
        <v>475.44155307262577</v>
      </c>
      <c r="M911" s="5">
        <v>0</v>
      </c>
      <c r="N911" s="5">
        <v>0</v>
      </c>
      <c r="O911" s="5">
        <v>239.52423463687151</v>
      </c>
      <c r="P911" s="5">
        <v>2807.8396312849163</v>
      </c>
    </row>
    <row r="912" spans="1:16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2"/>
      <c r="G912" s="14">
        <v>80.235756221279644</v>
      </c>
      <c r="H912" s="14">
        <v>62.700878080330277</v>
      </c>
      <c r="I912" s="14">
        <v>0.87780373816746771</v>
      </c>
      <c r="J912" s="14">
        <v>2.1818882338658385</v>
      </c>
      <c r="K912" s="14">
        <v>1.1921845469686139</v>
      </c>
      <c r="L912" s="14">
        <v>1.547429715099687</v>
      </c>
      <c r="M912" s="14">
        <v>0</v>
      </c>
      <c r="N912" s="14">
        <v>0</v>
      </c>
      <c r="O912" s="14">
        <v>0.9329760714258698</v>
      </c>
      <c r="P912" s="14">
        <v>9.1387352506420925</v>
      </c>
    </row>
    <row r="913" spans="1:16" x14ac:dyDescent="0.2">
      <c r="A913" s="3" t="s">
        <v>42</v>
      </c>
      <c r="B913" s="3" t="s">
        <v>610</v>
      </c>
      <c r="C913" s="5"/>
      <c r="D913" s="5"/>
      <c r="E913" s="14"/>
      <c r="F913" s="2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7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F915" s="12"/>
      <c r="G915" s="13">
        <v>4063923.8200000003</v>
      </c>
      <c r="H915" s="13">
        <v>4720902.05</v>
      </c>
      <c r="I915" s="13">
        <v>39553.81</v>
      </c>
      <c r="J915" s="13">
        <v>26537.1</v>
      </c>
      <c r="K915" s="13">
        <v>64428.229999999996</v>
      </c>
      <c r="L915" s="13">
        <v>103870.03</v>
      </c>
      <c r="M915" s="13">
        <v>0</v>
      </c>
      <c r="N915" s="13">
        <v>0</v>
      </c>
      <c r="O915" s="13">
        <v>0</v>
      </c>
      <c r="P915" s="13">
        <v>0</v>
      </c>
    </row>
    <row r="916" spans="1:16" x14ac:dyDescent="0.2">
      <c r="A916" s="3" t="s">
        <v>129</v>
      </c>
      <c r="B916" s="3" t="s">
        <v>611</v>
      </c>
      <c r="C916" s="5" t="s">
        <v>201</v>
      </c>
      <c r="D916" s="5" t="s">
        <v>682</v>
      </c>
      <c r="E916" s="14"/>
      <c r="F916" s="14">
        <v>180.9</v>
      </c>
      <c r="G916" s="5">
        <v>22465.02940851299</v>
      </c>
      <c r="H916" s="5">
        <v>26096.749861802098</v>
      </c>
      <c r="I916" s="5">
        <v>218.65013819789937</v>
      </c>
      <c r="J916" s="5">
        <v>146.6948590381426</v>
      </c>
      <c r="K916" s="5">
        <v>356.15384190160307</v>
      </c>
      <c r="L916" s="5">
        <v>574.18479823106691</v>
      </c>
      <c r="M916" s="5">
        <v>0</v>
      </c>
      <c r="N916" s="5">
        <v>0</v>
      </c>
      <c r="O916" s="5">
        <v>0</v>
      </c>
      <c r="P916" s="5">
        <v>0</v>
      </c>
    </row>
    <row r="917" spans="1:16" x14ac:dyDescent="0.2">
      <c r="A917" s="3" t="str">
        <f>A916</f>
        <v>2840</v>
      </c>
      <c r="B917" s="3" t="str">
        <f t="shared" ref="B917" si="301">B916</f>
        <v>SAN MNORWOOD R-2J</v>
      </c>
      <c r="C917" s="5" t="str">
        <f t="shared" ref="C917" si="302">C916</f>
        <v xml:space="preserve">$ </v>
      </c>
      <c r="D917" s="5" t="s">
        <v>683</v>
      </c>
      <c r="E917" s="14"/>
      <c r="F917" s="14">
        <v>189</v>
      </c>
      <c r="G917" s="5">
        <v>21502.242433862437</v>
      </c>
      <c r="H917" s="5">
        <v>24978.317724867724</v>
      </c>
      <c r="I917" s="5">
        <v>209.27941798941796</v>
      </c>
      <c r="J917" s="5">
        <v>140.40793650793651</v>
      </c>
      <c r="K917" s="5">
        <v>340.89010582010582</v>
      </c>
      <c r="L917" s="5">
        <v>549.57687830687826</v>
      </c>
      <c r="M917" s="5">
        <v>0</v>
      </c>
      <c r="N917" s="5">
        <v>0</v>
      </c>
      <c r="O917" s="5">
        <v>0</v>
      </c>
      <c r="P917" s="5">
        <v>0</v>
      </c>
    </row>
    <row r="918" spans="1:16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2"/>
      <c r="G918" s="14">
        <v>96.859040764725606</v>
      </c>
      <c r="H918" s="14">
        <v>95.295557178078553</v>
      </c>
      <c r="I918" s="14">
        <v>0.9427204506973782</v>
      </c>
      <c r="J918" s="14">
        <v>0.53567468750816138</v>
      </c>
      <c r="K918" s="14">
        <v>1.5355741968532068</v>
      </c>
      <c r="L918" s="14">
        <v>2.0967078490759485</v>
      </c>
      <c r="M918" s="14">
        <v>0</v>
      </c>
      <c r="N918" s="14">
        <v>0</v>
      </c>
      <c r="O918" s="14">
        <v>0</v>
      </c>
      <c r="P918" s="14">
        <v>0</v>
      </c>
    </row>
    <row r="919" spans="1:16" x14ac:dyDescent="0.2">
      <c r="A919" s="3" t="s">
        <v>129</v>
      </c>
      <c r="B919" s="3" t="s">
        <v>611</v>
      </c>
      <c r="C919" s="5"/>
      <c r="D919" s="5"/>
      <c r="E919" s="14"/>
      <c r="F919" s="2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7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F921" s="12"/>
      <c r="G921" s="13">
        <v>8811043.9899999984</v>
      </c>
      <c r="H921" s="13">
        <v>7917957.1600000039</v>
      </c>
      <c r="I921" s="13">
        <v>136042.22999999998</v>
      </c>
      <c r="J921" s="13">
        <v>251534.52000000002</v>
      </c>
      <c r="K921" s="13">
        <v>151735.94</v>
      </c>
      <c r="L921" s="13">
        <v>185075.89999999997</v>
      </c>
      <c r="M921" s="13">
        <v>0</v>
      </c>
      <c r="N921" s="13">
        <v>0</v>
      </c>
      <c r="O921" s="13">
        <v>0</v>
      </c>
      <c r="P921" s="13">
        <v>0</v>
      </c>
    </row>
    <row r="922" spans="1:16" x14ac:dyDescent="0.2">
      <c r="A922" s="3" t="s">
        <v>79</v>
      </c>
      <c r="B922" s="3" t="s">
        <v>612</v>
      </c>
      <c r="C922" s="5" t="s">
        <v>201</v>
      </c>
      <c r="D922" s="5" t="s">
        <v>682</v>
      </c>
      <c r="E922" s="14"/>
      <c r="F922" s="14">
        <v>606.6</v>
      </c>
      <c r="G922" s="5">
        <v>14525.295070886907</v>
      </c>
      <c r="H922" s="5">
        <v>13053.012133201457</v>
      </c>
      <c r="I922" s="5">
        <v>224.27007912957464</v>
      </c>
      <c r="J922" s="5">
        <v>414.66290801186943</v>
      </c>
      <c r="K922" s="5">
        <v>250.1416749093307</v>
      </c>
      <c r="L922" s="5">
        <v>305.10369271348492</v>
      </c>
      <c r="M922" s="5">
        <v>0</v>
      </c>
      <c r="N922" s="5">
        <v>0</v>
      </c>
      <c r="O922" s="5">
        <v>0</v>
      </c>
      <c r="P922" s="5">
        <v>0</v>
      </c>
    </row>
    <row r="923" spans="1:16" x14ac:dyDescent="0.2">
      <c r="A923" s="3" t="str">
        <f>A922</f>
        <v>2862</v>
      </c>
      <c r="B923" s="3" t="str">
        <f t="shared" ref="B923" si="303">B922</f>
        <v>SEDGWJULESBURG RE</v>
      </c>
      <c r="C923" s="5" t="str">
        <f t="shared" ref="C923" si="304">C922</f>
        <v xml:space="preserve">$ </v>
      </c>
      <c r="D923" s="5" t="s">
        <v>683</v>
      </c>
      <c r="E923" s="14"/>
      <c r="F923" s="14">
        <v>607</v>
      </c>
      <c r="G923" s="5">
        <v>14515.72321252059</v>
      </c>
      <c r="H923" s="5">
        <v>13044.410477759478</v>
      </c>
      <c r="I923" s="5">
        <v>224.12228995057657</v>
      </c>
      <c r="J923" s="5">
        <v>414.38965403624383</v>
      </c>
      <c r="K923" s="5">
        <v>249.97683690280067</v>
      </c>
      <c r="L923" s="5">
        <v>304.90263591433273</v>
      </c>
      <c r="M923" s="5">
        <v>0</v>
      </c>
      <c r="N923" s="5">
        <v>0</v>
      </c>
      <c r="O923" s="5">
        <v>0</v>
      </c>
      <c r="P923" s="5">
        <v>0</v>
      </c>
    </row>
    <row r="924" spans="1:16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2"/>
      <c r="G924" s="14">
        <v>27.775250975998329</v>
      </c>
      <c r="H924" s="14">
        <v>21.824420524087405</v>
      </c>
      <c r="I924" s="14">
        <v>0.42884896340013501</v>
      </c>
      <c r="J924" s="14">
        <v>0.6933095279344087</v>
      </c>
      <c r="K924" s="14">
        <v>0.47832059632913315</v>
      </c>
      <c r="L924" s="14">
        <v>0.51012833093857568</v>
      </c>
      <c r="M924" s="14">
        <v>0</v>
      </c>
      <c r="N924" s="14">
        <v>0</v>
      </c>
      <c r="O924" s="14">
        <v>0</v>
      </c>
      <c r="P924" s="14">
        <v>0</v>
      </c>
    </row>
    <row r="925" spans="1:16" x14ac:dyDescent="0.2">
      <c r="A925" s="3" t="s">
        <v>79</v>
      </c>
      <c r="B925" s="3" t="s">
        <v>612</v>
      </c>
      <c r="C925" s="5"/>
      <c r="D925" s="5"/>
      <c r="E925" s="14"/>
      <c r="F925" s="2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701</v>
      </c>
      <c r="F926" s="7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F927" s="12"/>
      <c r="G927" s="13">
        <v>2989636.9200000004</v>
      </c>
      <c r="H927" s="13">
        <v>2701617.3600000003</v>
      </c>
      <c r="I927" s="13">
        <v>120195.21</v>
      </c>
      <c r="J927" s="13">
        <v>110237.66</v>
      </c>
      <c r="K927" s="13">
        <v>105045.15000000001</v>
      </c>
      <c r="L927" s="13">
        <v>118905.69000000002</v>
      </c>
      <c r="M927" s="13">
        <v>0</v>
      </c>
      <c r="N927" s="13">
        <v>0</v>
      </c>
      <c r="O927" s="13">
        <v>3693.72</v>
      </c>
      <c r="P927" s="13">
        <v>0</v>
      </c>
    </row>
    <row r="928" spans="1:16" x14ac:dyDescent="0.2">
      <c r="A928" s="3" t="s">
        <v>138</v>
      </c>
      <c r="B928" s="3" t="s">
        <v>613</v>
      </c>
      <c r="C928" s="5" t="s">
        <v>201</v>
      </c>
      <c r="D928" s="5" t="s">
        <v>682</v>
      </c>
      <c r="E928" s="14"/>
      <c r="F928" s="14">
        <v>137.4</v>
      </c>
      <c r="G928" s="5">
        <v>21758.638427947601</v>
      </c>
      <c r="H928" s="5">
        <v>19662.426200873364</v>
      </c>
      <c r="I928" s="5">
        <v>874.78318777292577</v>
      </c>
      <c r="J928" s="5">
        <v>802.31193595342063</v>
      </c>
      <c r="K928" s="5">
        <v>764.52074235807868</v>
      </c>
      <c r="L928" s="5">
        <v>865.3980349344979</v>
      </c>
      <c r="M928" s="5">
        <v>0</v>
      </c>
      <c r="N928" s="5">
        <v>0</v>
      </c>
      <c r="O928" s="5">
        <v>26.882969432314407</v>
      </c>
      <c r="P928" s="5">
        <v>0</v>
      </c>
    </row>
    <row r="929" spans="1:16" x14ac:dyDescent="0.2">
      <c r="A929" s="3" t="str">
        <f>A928</f>
        <v>2865</v>
      </c>
      <c r="B929" s="3" t="str">
        <f t="shared" ref="B929" si="305">B928</f>
        <v>SEDGWPLATTE VALLE</v>
      </c>
      <c r="C929" s="5" t="str">
        <f t="shared" ref="C929" si="306">C928</f>
        <v xml:space="preserve">$ </v>
      </c>
      <c r="D929" s="5" t="s">
        <v>683</v>
      </c>
      <c r="E929" s="14"/>
      <c r="F929" s="14">
        <v>113</v>
      </c>
      <c r="G929" s="5">
        <v>26456.963893805314</v>
      </c>
      <c r="H929" s="5">
        <v>23908.118230088498</v>
      </c>
      <c r="I929" s="5">
        <v>1063.674424778761</v>
      </c>
      <c r="J929" s="5">
        <v>975.55451327433627</v>
      </c>
      <c r="K929" s="5">
        <v>929.60309734513282</v>
      </c>
      <c r="L929" s="5">
        <v>1052.262743362832</v>
      </c>
      <c r="M929" s="5">
        <v>0</v>
      </c>
      <c r="N929" s="5">
        <v>0</v>
      </c>
      <c r="O929" s="5">
        <v>32.687787610619466</v>
      </c>
      <c r="P929" s="5">
        <v>0</v>
      </c>
    </row>
    <row r="930" spans="1:16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2"/>
      <c r="G930" s="14">
        <v>80.845080693838227</v>
      </c>
      <c r="H930" s="14">
        <v>82.712879282467313</v>
      </c>
      <c r="I930" s="14">
        <v>3.2502914940797663</v>
      </c>
      <c r="J930" s="14">
        <v>3.3750428165599566</v>
      </c>
      <c r="K930" s="14">
        <v>2.8406070220213695</v>
      </c>
      <c r="L930" s="14">
        <v>3.6404237434158624</v>
      </c>
      <c r="M930" s="14">
        <v>0</v>
      </c>
      <c r="N930" s="14">
        <v>0</v>
      </c>
      <c r="O930" s="14">
        <v>9.9884734986629781E-2</v>
      </c>
      <c r="P930" s="14">
        <v>0</v>
      </c>
    </row>
    <row r="931" spans="1:16" x14ac:dyDescent="0.2">
      <c r="A931" s="3" t="s">
        <v>138</v>
      </c>
      <c r="B931" s="3" t="s">
        <v>613</v>
      </c>
      <c r="C931" s="5"/>
      <c r="D931" s="5"/>
      <c r="E931" s="14"/>
      <c r="F931" s="2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7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F933" s="12"/>
      <c r="G933" s="13">
        <v>50585179.300000012</v>
      </c>
      <c r="H933" s="13">
        <v>49638185.470000036</v>
      </c>
      <c r="I933" s="13">
        <v>964635.99</v>
      </c>
      <c r="J933" s="13">
        <v>1049426.6700000002</v>
      </c>
      <c r="K933" s="13">
        <v>1798331.0999999999</v>
      </c>
      <c r="L933" s="13">
        <v>1844568.3100000003</v>
      </c>
      <c r="M933" s="13">
        <v>0</v>
      </c>
      <c r="N933" s="13">
        <v>0</v>
      </c>
      <c r="O933" s="13">
        <v>3370</v>
      </c>
      <c r="P933" s="13">
        <v>0</v>
      </c>
    </row>
    <row r="934" spans="1:16" x14ac:dyDescent="0.2">
      <c r="A934" s="3" t="s">
        <v>18</v>
      </c>
      <c r="B934" s="3" t="s">
        <v>614</v>
      </c>
      <c r="C934" s="5" t="s">
        <v>201</v>
      </c>
      <c r="D934" s="5" t="s">
        <v>682</v>
      </c>
      <c r="E934" s="14"/>
      <c r="F934" s="14">
        <v>3549.5</v>
      </c>
      <c r="G934" s="5">
        <v>14251.353514579521</v>
      </c>
      <c r="H934" s="5">
        <v>13984.557112269344</v>
      </c>
      <c r="I934" s="5">
        <v>271.76672489082966</v>
      </c>
      <c r="J934" s="5">
        <v>295.65478799830964</v>
      </c>
      <c r="K934" s="5">
        <v>506.64349908437805</v>
      </c>
      <c r="L934" s="5">
        <v>519.66989998591362</v>
      </c>
      <c r="M934" s="5">
        <v>0</v>
      </c>
      <c r="N934" s="5">
        <v>0</v>
      </c>
      <c r="O934" s="5">
        <v>0.94942949711226932</v>
      </c>
      <c r="P934" s="5">
        <v>0</v>
      </c>
    </row>
    <row r="935" spans="1:16" x14ac:dyDescent="0.2">
      <c r="A935" s="3" t="str">
        <f>A934</f>
        <v>3000</v>
      </c>
      <c r="B935" s="3" t="str">
        <f t="shared" ref="B935" si="307">B934</f>
        <v>SUMMISUMMIT RE-1</v>
      </c>
      <c r="C935" s="5" t="str">
        <f t="shared" ref="C935" si="308">C934</f>
        <v xml:space="preserve">$ </v>
      </c>
      <c r="D935" s="5" t="s">
        <v>683</v>
      </c>
      <c r="E935" s="14"/>
      <c r="F935" s="14">
        <v>3633</v>
      </c>
      <c r="G935" s="5">
        <v>13923.803826039089</v>
      </c>
      <c r="H935" s="5">
        <v>13663.139408202598</v>
      </c>
      <c r="I935" s="5">
        <v>265.52050371593725</v>
      </c>
      <c r="J935" s="5">
        <v>288.85952931461605</v>
      </c>
      <c r="K935" s="5">
        <v>494.99892650701895</v>
      </c>
      <c r="L935" s="5">
        <v>507.72593173685669</v>
      </c>
      <c r="M935" s="5">
        <v>0</v>
      </c>
      <c r="N935" s="5">
        <v>0</v>
      </c>
      <c r="O935" s="5">
        <v>0.92760803743462705</v>
      </c>
      <c r="P935" s="5">
        <v>0</v>
      </c>
    </row>
    <row r="936" spans="1:16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2"/>
      <c r="G936" s="14">
        <v>73.858699447865234</v>
      </c>
      <c r="H936" s="14">
        <v>68.202586364974636</v>
      </c>
      <c r="I936" s="14">
        <v>1.4084512627595631</v>
      </c>
      <c r="J936" s="14">
        <v>1.4419063150009763</v>
      </c>
      <c r="K936" s="14">
        <v>2.6257176125626351</v>
      </c>
      <c r="L936" s="14">
        <v>2.5344264355695079</v>
      </c>
      <c r="M936" s="14">
        <v>0</v>
      </c>
      <c r="N936" s="14">
        <v>0</v>
      </c>
      <c r="O936" s="14">
        <v>4.9204889768831115E-3</v>
      </c>
      <c r="P936" s="14">
        <v>0</v>
      </c>
    </row>
    <row r="937" spans="1:16" x14ac:dyDescent="0.2">
      <c r="A937" s="3" t="s">
        <v>18</v>
      </c>
      <c r="B937" s="3" t="s">
        <v>614</v>
      </c>
      <c r="C937" s="5"/>
      <c r="D937" s="5"/>
      <c r="E937" s="14"/>
      <c r="F937" s="2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7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F939" s="12"/>
      <c r="G939" s="13">
        <v>8069161.5299999993</v>
      </c>
      <c r="H939" s="13">
        <v>7717107.4999999953</v>
      </c>
      <c r="I939" s="13">
        <v>121983.08</v>
      </c>
      <c r="J939" s="13">
        <v>96574.430000000008</v>
      </c>
      <c r="K939" s="13">
        <v>246166.47999999998</v>
      </c>
      <c r="L939" s="13">
        <v>411254.10000000003</v>
      </c>
      <c r="M939" s="13">
        <v>0</v>
      </c>
      <c r="N939" s="13">
        <v>0</v>
      </c>
      <c r="O939" s="13">
        <v>1869186.07</v>
      </c>
      <c r="P939" s="13">
        <v>2445089.11</v>
      </c>
    </row>
    <row r="940" spans="1:16" x14ac:dyDescent="0.2">
      <c r="A940" s="3" t="s">
        <v>81</v>
      </c>
      <c r="B940" s="3" t="s">
        <v>615</v>
      </c>
      <c r="C940" s="5" t="s">
        <v>201</v>
      </c>
      <c r="D940" s="5" t="s">
        <v>682</v>
      </c>
      <c r="E940" s="14"/>
      <c r="F940" s="14">
        <v>334.9</v>
      </c>
      <c r="G940" s="5">
        <v>24094.241654225141</v>
      </c>
      <c r="H940" s="5">
        <v>23043.020304568516</v>
      </c>
      <c r="I940" s="5">
        <v>364.23732457449989</v>
      </c>
      <c r="J940" s="5">
        <v>288.36796058524936</v>
      </c>
      <c r="K940" s="5">
        <v>735.04472977008061</v>
      </c>
      <c r="L940" s="5">
        <v>1227.9907435055243</v>
      </c>
      <c r="M940" s="5">
        <v>0</v>
      </c>
      <c r="N940" s="5">
        <v>0</v>
      </c>
      <c r="O940" s="5">
        <v>5581.3259779038526</v>
      </c>
      <c r="P940" s="5">
        <v>7300.9528515974916</v>
      </c>
    </row>
    <row r="941" spans="1:16" x14ac:dyDescent="0.2">
      <c r="A941" s="3" t="str">
        <f>A940</f>
        <v>3010</v>
      </c>
      <c r="B941" s="3" t="str">
        <f t="shared" ref="B941" si="309">B940</f>
        <v>TELLECRIPPLE CREE</v>
      </c>
      <c r="C941" s="5" t="str">
        <f t="shared" ref="C941" si="310">C940</f>
        <v xml:space="preserve">$ </v>
      </c>
      <c r="D941" s="5" t="s">
        <v>683</v>
      </c>
      <c r="E941" s="14"/>
      <c r="F941" s="14">
        <v>313</v>
      </c>
      <c r="G941" s="5">
        <v>25780.068785942491</v>
      </c>
      <c r="H941" s="5">
        <v>24655.295527156533</v>
      </c>
      <c r="I941" s="5">
        <v>389.7223003194888</v>
      </c>
      <c r="J941" s="5">
        <v>308.5445047923323</v>
      </c>
      <c r="K941" s="5">
        <v>786.47437699680506</v>
      </c>
      <c r="L941" s="5">
        <v>1313.9108626198083</v>
      </c>
      <c r="M941" s="5">
        <v>0</v>
      </c>
      <c r="N941" s="5">
        <v>0</v>
      </c>
      <c r="O941" s="5">
        <v>5971.8404792332267</v>
      </c>
      <c r="P941" s="5">
        <v>7811.786293929712</v>
      </c>
    </row>
    <row r="942" spans="1:16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2"/>
      <c r="G942" s="14">
        <v>61.741758097858259</v>
      </c>
      <c r="H942" s="14">
        <v>57.655461434145352</v>
      </c>
      <c r="I942" s="14">
        <v>0.93336213302842286</v>
      </c>
      <c r="J942" s="14">
        <v>0.72151947143273221</v>
      </c>
      <c r="K942" s="14">
        <v>1.8835601695980999</v>
      </c>
      <c r="L942" s="14">
        <v>3.072530077128532</v>
      </c>
      <c r="M942" s="14">
        <v>0</v>
      </c>
      <c r="N942" s="14">
        <v>0</v>
      </c>
      <c r="O942" s="14">
        <v>14.302208940143297</v>
      </c>
      <c r="P942" s="14">
        <v>18.267562151318206</v>
      </c>
    </row>
    <row r="943" spans="1:16" x14ac:dyDescent="0.2">
      <c r="A943" s="3" t="s">
        <v>81</v>
      </c>
      <c r="B943" s="3" t="s">
        <v>615</v>
      </c>
      <c r="C943" s="5"/>
      <c r="D943" s="5"/>
      <c r="E943" s="14"/>
      <c r="F943" s="2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7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F945" s="12"/>
      <c r="G945" s="13">
        <v>27958746.189999998</v>
      </c>
      <c r="H945" s="13">
        <v>29536555.690000001</v>
      </c>
      <c r="I945" s="13">
        <v>814777.40000000014</v>
      </c>
      <c r="J945" s="13">
        <v>829750.22</v>
      </c>
      <c r="K945" s="13">
        <v>814889.00999999989</v>
      </c>
      <c r="L945" s="13">
        <v>963153.55999999994</v>
      </c>
      <c r="M945" s="13">
        <v>25228.37</v>
      </c>
      <c r="N945" s="13">
        <v>599034.29999999993</v>
      </c>
      <c r="O945" s="13">
        <v>0</v>
      </c>
      <c r="P945" s="13">
        <v>1230484.8600000001</v>
      </c>
    </row>
    <row r="946" spans="1:16" x14ac:dyDescent="0.2">
      <c r="A946" s="3" t="s">
        <v>176</v>
      </c>
      <c r="B946" s="3" t="s">
        <v>616</v>
      </c>
      <c r="C946" s="5" t="s">
        <v>201</v>
      </c>
      <c r="D946" s="5" t="s">
        <v>682</v>
      </c>
      <c r="E946" s="14"/>
      <c r="F946" s="14">
        <v>2265.6</v>
      </c>
      <c r="G946" s="5">
        <v>12340.548283015536</v>
      </c>
      <c r="H946" s="5">
        <v>13036.968436617233</v>
      </c>
      <c r="I946" s="5">
        <v>359.62985522598876</v>
      </c>
      <c r="J946" s="5">
        <v>366.23862111581923</v>
      </c>
      <c r="K946" s="5">
        <v>359.67911811440672</v>
      </c>
      <c r="L946" s="5">
        <v>425.12074505649719</v>
      </c>
      <c r="M946" s="5">
        <v>11.135403425141243</v>
      </c>
      <c r="N946" s="5">
        <v>264.40426377118644</v>
      </c>
      <c r="O946" s="5">
        <v>0</v>
      </c>
      <c r="P946" s="5">
        <v>543.1165519067797</v>
      </c>
    </row>
    <row r="947" spans="1:16" x14ac:dyDescent="0.2">
      <c r="A947" s="3" t="str">
        <f>A946</f>
        <v>3020</v>
      </c>
      <c r="B947" s="3" t="str">
        <f t="shared" ref="B947" si="311">B946</f>
        <v>TELLEWOODLAND PAR</v>
      </c>
      <c r="C947" s="5" t="str">
        <f t="shared" ref="C947" si="312">C946</f>
        <v xml:space="preserve">$ </v>
      </c>
      <c r="D947" s="5" t="s">
        <v>683</v>
      </c>
      <c r="E947" s="14"/>
      <c r="F947" s="14">
        <v>2122</v>
      </c>
      <c r="G947" s="5">
        <v>13175.657959472195</v>
      </c>
      <c r="H947" s="5">
        <v>13919.206262959473</v>
      </c>
      <c r="I947" s="5">
        <v>383.96672950047133</v>
      </c>
      <c r="J947" s="5">
        <v>391.0227238454288</v>
      </c>
      <c r="K947" s="5">
        <v>384.01932610744575</v>
      </c>
      <c r="L947" s="5">
        <v>453.88951932139486</v>
      </c>
      <c r="M947" s="5">
        <v>11.888958529688972</v>
      </c>
      <c r="N947" s="5">
        <v>282.29703110273323</v>
      </c>
      <c r="O947" s="5">
        <v>0</v>
      </c>
      <c r="P947" s="5">
        <v>579.87033930254483</v>
      </c>
    </row>
    <row r="948" spans="1:16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2"/>
      <c r="G948" s="14">
        <v>84.068978017790243</v>
      </c>
      <c r="H948" s="14">
        <v>80.8021046720459</v>
      </c>
      <c r="I948" s="14">
        <v>2.4499490379326021</v>
      </c>
      <c r="J948" s="14">
        <v>2.2699181594417346</v>
      </c>
      <c r="K948" s="14">
        <v>2.4502846373394132</v>
      </c>
      <c r="L948" s="14">
        <v>2.6348649310089423</v>
      </c>
      <c r="M948" s="14">
        <v>7.5859027030091536E-2</v>
      </c>
      <c r="N948" s="14">
        <v>1.6387568245519333</v>
      </c>
      <c r="O948" s="14">
        <v>0</v>
      </c>
      <c r="P948" s="14">
        <v>3.3661936584146019</v>
      </c>
    </row>
    <row r="949" spans="1:16" x14ac:dyDescent="0.2">
      <c r="A949" s="3" t="s">
        <v>176</v>
      </c>
      <c r="B949" s="3" t="s">
        <v>616</v>
      </c>
      <c r="C949" s="5"/>
      <c r="D949" s="5"/>
      <c r="E949" s="14"/>
      <c r="F949" s="2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7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F951" s="12"/>
      <c r="G951" s="13">
        <v>7245984.4399999995</v>
      </c>
      <c r="H951" s="13">
        <v>7225004.8999999985</v>
      </c>
      <c r="I951" s="13">
        <v>365588.94999999995</v>
      </c>
      <c r="J951" s="13">
        <v>370539.95</v>
      </c>
      <c r="K951" s="13">
        <v>250574.31000000003</v>
      </c>
      <c r="L951" s="13">
        <v>279016.46999999997</v>
      </c>
      <c r="M951" s="13">
        <v>0</v>
      </c>
      <c r="N951" s="13">
        <v>0</v>
      </c>
      <c r="O951" s="13">
        <v>1342.6</v>
      </c>
      <c r="P951" s="13">
        <v>88744.38</v>
      </c>
    </row>
    <row r="952" spans="1:16" x14ac:dyDescent="0.2">
      <c r="A952" s="3" t="s">
        <v>162</v>
      </c>
      <c r="B952" s="3" t="s">
        <v>617</v>
      </c>
      <c r="C952" s="5" t="s">
        <v>201</v>
      </c>
      <c r="D952" s="5" t="s">
        <v>682</v>
      </c>
      <c r="E952" s="14"/>
      <c r="F952" s="14">
        <v>434</v>
      </c>
      <c r="G952" s="5">
        <v>16695.816682027649</v>
      </c>
      <c r="H952" s="5">
        <v>16647.476728110596</v>
      </c>
      <c r="I952" s="5">
        <v>842.37085253456212</v>
      </c>
      <c r="J952" s="5">
        <v>853.77868663594472</v>
      </c>
      <c r="K952" s="5">
        <v>577.36016129032259</v>
      </c>
      <c r="L952" s="5">
        <v>642.89509216589852</v>
      </c>
      <c r="M952" s="5">
        <v>0</v>
      </c>
      <c r="N952" s="5">
        <v>0</v>
      </c>
      <c r="O952" s="5">
        <v>3.0935483870967739</v>
      </c>
      <c r="P952" s="5">
        <v>204.48013824884794</v>
      </c>
    </row>
    <row r="953" spans="1:16" x14ac:dyDescent="0.2">
      <c r="A953" s="3" t="str">
        <f>A952</f>
        <v>3030</v>
      </c>
      <c r="B953" s="3" t="str">
        <f t="shared" ref="B953" si="313">B952</f>
        <v>WASHIAKRON R-1</v>
      </c>
      <c r="C953" s="5" t="str">
        <f t="shared" ref="C953" si="314">C952</f>
        <v xml:space="preserve">$ </v>
      </c>
      <c r="D953" s="5" t="s">
        <v>683</v>
      </c>
      <c r="E953" s="14"/>
      <c r="F953" s="14">
        <v>427</v>
      </c>
      <c r="G953" s="5">
        <v>16969.518594847774</v>
      </c>
      <c r="H953" s="5">
        <v>16920.386182669787</v>
      </c>
      <c r="I953" s="5">
        <v>856.18021077283356</v>
      </c>
      <c r="J953" s="5">
        <v>867.77505854800938</v>
      </c>
      <c r="K953" s="5">
        <v>586.82508196721312</v>
      </c>
      <c r="L953" s="5">
        <v>653.43435597189693</v>
      </c>
      <c r="M953" s="5">
        <v>0</v>
      </c>
      <c r="N953" s="5">
        <v>0</v>
      </c>
      <c r="O953" s="5">
        <v>3.1442622950819672</v>
      </c>
      <c r="P953" s="5">
        <v>207.83227166276347</v>
      </c>
    </row>
    <row r="954" spans="1:16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2"/>
      <c r="G954" s="14">
        <v>86.717338926328864</v>
      </c>
      <c r="H954" s="14">
        <v>85.651503027322747</v>
      </c>
      <c r="I954" s="14">
        <v>4.3752372293074782</v>
      </c>
      <c r="J954" s="14">
        <v>4.3927034082937482</v>
      </c>
      <c r="K954" s="14">
        <v>2.9987833325379043</v>
      </c>
      <c r="L954" s="14">
        <v>3.3077043345504045</v>
      </c>
      <c r="M954" s="14">
        <v>0</v>
      </c>
      <c r="N954" s="14">
        <v>0</v>
      </c>
      <c r="O954" s="14">
        <v>1.6067754520666503E-2</v>
      </c>
      <c r="P954" s="14">
        <v>1.0520532009919998</v>
      </c>
    </row>
    <row r="955" spans="1:16" x14ac:dyDescent="0.2">
      <c r="A955" s="3" t="s">
        <v>162</v>
      </c>
      <c r="B955" s="3" t="s">
        <v>617</v>
      </c>
      <c r="C955" s="5"/>
      <c r="D955" s="5"/>
      <c r="E955" s="14"/>
      <c r="F955" s="2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7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F957" s="12"/>
      <c r="G957" s="13">
        <v>2651736.2200000002</v>
      </c>
      <c r="H957" s="13">
        <v>2585032.1400000011</v>
      </c>
      <c r="I957" s="13">
        <v>157362.20000000001</v>
      </c>
      <c r="J957" s="13">
        <v>122232.47</v>
      </c>
      <c r="K957" s="13">
        <v>84144.430000000008</v>
      </c>
      <c r="L957" s="13">
        <v>135366.91</v>
      </c>
      <c r="M957" s="13">
        <v>0</v>
      </c>
      <c r="N957" s="13">
        <v>147175.63999999998</v>
      </c>
      <c r="O957" s="13">
        <v>102677</v>
      </c>
      <c r="P957" s="13">
        <v>126100.35</v>
      </c>
    </row>
    <row r="958" spans="1:16" x14ac:dyDescent="0.2">
      <c r="A958" s="3" t="s">
        <v>92</v>
      </c>
      <c r="B958" s="3" t="s">
        <v>618</v>
      </c>
      <c r="C958" s="5" t="s">
        <v>201</v>
      </c>
      <c r="D958" s="5" t="s">
        <v>682</v>
      </c>
      <c r="E958" s="14"/>
      <c r="F958" s="14">
        <v>94.6</v>
      </c>
      <c r="G958" s="5">
        <v>28031.038266384781</v>
      </c>
      <c r="H958" s="5">
        <v>27325.921141649062</v>
      </c>
      <c r="I958" s="5">
        <v>1663.4482029598312</v>
      </c>
      <c r="J958" s="5">
        <v>1292.0979915433404</v>
      </c>
      <c r="K958" s="5">
        <v>889.47600422833</v>
      </c>
      <c r="L958" s="5">
        <v>1430.9398520084567</v>
      </c>
      <c r="M958" s="5">
        <v>0</v>
      </c>
      <c r="N958" s="5">
        <v>1555.767864693446</v>
      </c>
      <c r="O958" s="5">
        <v>1085.3805496828754</v>
      </c>
      <c r="P958" s="5">
        <v>1332.98467230444</v>
      </c>
    </row>
    <row r="959" spans="1:16" x14ac:dyDescent="0.2">
      <c r="A959" s="3" t="str">
        <f>A958</f>
        <v>3040</v>
      </c>
      <c r="B959" s="3" t="str">
        <f t="shared" ref="B959" si="315">B958</f>
        <v>WASHIARICKAREE R-</v>
      </c>
      <c r="C959" s="5" t="str">
        <f t="shared" ref="C959" si="316">C958</f>
        <v xml:space="preserve">$ </v>
      </c>
      <c r="D959" s="5" t="s">
        <v>683</v>
      </c>
      <c r="E959" s="14"/>
      <c r="F959" s="14">
        <v>101</v>
      </c>
      <c r="G959" s="5">
        <v>26254.814059405944</v>
      </c>
      <c r="H959" s="5">
        <v>25594.377623762386</v>
      </c>
      <c r="I959" s="5">
        <v>1558.0415841584158</v>
      </c>
      <c r="J959" s="5">
        <v>1210.2224752475247</v>
      </c>
      <c r="K959" s="5">
        <v>833.11316831683177</v>
      </c>
      <c r="L959" s="5">
        <v>1340.2664356435644</v>
      </c>
      <c r="M959" s="5">
        <v>0</v>
      </c>
      <c r="N959" s="5">
        <v>1457.1845544554453</v>
      </c>
      <c r="O959" s="5">
        <v>1016.6039603960396</v>
      </c>
      <c r="P959" s="5">
        <v>1248.5183168316833</v>
      </c>
    </row>
    <row r="960" spans="1:16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2"/>
      <c r="G960" s="14">
        <v>88.511439797964258</v>
      </c>
      <c r="H960" s="14">
        <v>82.962415659122072</v>
      </c>
      <c r="I960" s="14">
        <v>5.2525416316767775</v>
      </c>
      <c r="J960" s="14">
        <v>3.9228529604205096</v>
      </c>
      <c r="K960" s="14">
        <v>2.8086295288748659</v>
      </c>
      <c r="L960" s="14">
        <v>4.3443815185643935</v>
      </c>
      <c r="M960" s="14">
        <v>0</v>
      </c>
      <c r="N960" s="14">
        <v>4.7233635635096229</v>
      </c>
      <c r="O960" s="14">
        <v>3.4272221481122944</v>
      </c>
      <c r="P960" s="14">
        <v>4.0469862983834197</v>
      </c>
    </row>
    <row r="961" spans="1:16" x14ac:dyDescent="0.2">
      <c r="A961" s="3" t="s">
        <v>92</v>
      </c>
      <c r="B961" s="3" t="s">
        <v>618</v>
      </c>
      <c r="C961" s="5"/>
      <c r="D961" s="5"/>
      <c r="E961" s="14"/>
      <c r="F961" s="2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spans="1:16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7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F963" s="12"/>
      <c r="G963" s="13">
        <v>3898920.5299999989</v>
      </c>
      <c r="H963" s="13">
        <v>3367647.9299999988</v>
      </c>
      <c r="I963" s="13">
        <v>157855.79</v>
      </c>
      <c r="J963" s="13">
        <v>135600.94</v>
      </c>
      <c r="K963" s="13">
        <v>116423.65999999999</v>
      </c>
      <c r="L963" s="13">
        <v>148901.77000000002</v>
      </c>
      <c r="M963" s="13">
        <v>2588.1999999999998</v>
      </c>
      <c r="N963" s="13">
        <v>179879</v>
      </c>
      <c r="O963" s="13">
        <v>150.93</v>
      </c>
      <c r="P963" s="13">
        <v>0</v>
      </c>
    </row>
    <row r="964" spans="1:16" x14ac:dyDescent="0.2">
      <c r="A964" s="3" t="s">
        <v>194</v>
      </c>
      <c r="B964" s="3" t="s">
        <v>619</v>
      </c>
      <c r="C964" s="5" t="s">
        <v>201</v>
      </c>
      <c r="D964" s="5" t="s">
        <v>682</v>
      </c>
      <c r="E964" s="14"/>
      <c r="F964" s="14">
        <v>210.7</v>
      </c>
      <c r="G964" s="5">
        <v>18504.606217370663</v>
      </c>
      <c r="H964" s="5">
        <v>15983.141575700043</v>
      </c>
      <c r="I964" s="5">
        <v>749.19691504508785</v>
      </c>
      <c r="J964" s="5">
        <v>643.57351684859998</v>
      </c>
      <c r="K964" s="5">
        <v>552.55652586616043</v>
      </c>
      <c r="L964" s="5">
        <v>706.70037968675854</v>
      </c>
      <c r="M964" s="5">
        <v>12.283815851922164</v>
      </c>
      <c r="N964" s="5">
        <v>853.7209302325582</v>
      </c>
      <c r="O964" s="5">
        <v>0.71632653061224494</v>
      </c>
      <c r="P964" s="5">
        <v>0</v>
      </c>
    </row>
    <row r="965" spans="1:16" x14ac:dyDescent="0.2">
      <c r="A965" s="3" t="str">
        <f>A964</f>
        <v>3050</v>
      </c>
      <c r="B965" s="3" t="str">
        <f t="shared" ref="B965" si="317">B964</f>
        <v>WASHIOTIS R-3</v>
      </c>
      <c r="C965" s="5" t="str">
        <f t="shared" ref="C965" si="318">C964</f>
        <v xml:space="preserve">$ </v>
      </c>
      <c r="D965" s="5" t="s">
        <v>683</v>
      </c>
      <c r="E965" s="14"/>
      <c r="F965" s="14">
        <v>201</v>
      </c>
      <c r="G965" s="5">
        <v>19397.614577114422</v>
      </c>
      <c r="H965" s="5">
        <v>16754.46731343283</v>
      </c>
      <c r="I965" s="5">
        <v>785.35218905472641</v>
      </c>
      <c r="J965" s="5">
        <v>674.63154228855717</v>
      </c>
      <c r="K965" s="5">
        <v>579.2221890547263</v>
      </c>
      <c r="L965" s="5">
        <v>740.80482587064682</v>
      </c>
      <c r="M965" s="5">
        <v>12.876616915422884</v>
      </c>
      <c r="N965" s="5">
        <v>894.9203980099503</v>
      </c>
      <c r="O965" s="5">
        <v>0.75089552238805979</v>
      </c>
      <c r="P965" s="5">
        <v>0</v>
      </c>
    </row>
    <row r="966" spans="1:16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2"/>
      <c r="G966" s="14">
        <v>88.759739052977253</v>
      </c>
      <c r="H966" s="14">
        <v>83.406630237885537</v>
      </c>
      <c r="I966" s="14">
        <v>3.5936199829139843</v>
      </c>
      <c r="J966" s="14">
        <v>3.3584322641736803</v>
      </c>
      <c r="K966" s="14">
        <v>2.6504089020743771</v>
      </c>
      <c r="L966" s="14">
        <v>3.6878542918697215</v>
      </c>
      <c r="M966" s="14">
        <v>5.8920912814018241E-2</v>
      </c>
      <c r="N966" s="14">
        <v>4.4550682115278653</v>
      </c>
      <c r="O966" s="14">
        <v>3.4359529290703093E-3</v>
      </c>
      <c r="P966" s="14">
        <v>0</v>
      </c>
    </row>
    <row r="967" spans="1:16" x14ac:dyDescent="0.2">
      <c r="A967" s="3" t="s">
        <v>194</v>
      </c>
      <c r="B967" s="3" t="s">
        <v>619</v>
      </c>
      <c r="C967" s="5"/>
      <c r="D967" s="5"/>
      <c r="E967" s="14"/>
      <c r="F967" s="2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spans="1:16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7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F969" s="12"/>
      <c r="G969" s="13">
        <v>2719919.8799999994</v>
      </c>
      <c r="H969" s="13">
        <v>2283718.7600000002</v>
      </c>
      <c r="I969" s="13">
        <v>132701.76999999999</v>
      </c>
      <c r="J969" s="13">
        <v>127839.54</v>
      </c>
      <c r="K969" s="13">
        <v>73658.5</v>
      </c>
      <c r="L969" s="13">
        <v>100893.48</v>
      </c>
      <c r="M969" s="13">
        <v>0</v>
      </c>
      <c r="N969" s="13">
        <v>0</v>
      </c>
      <c r="O969" s="13">
        <v>0</v>
      </c>
      <c r="P969" s="13">
        <v>0</v>
      </c>
    </row>
    <row r="970" spans="1:16" x14ac:dyDescent="0.2">
      <c r="A970" s="3" t="s">
        <v>180</v>
      </c>
      <c r="B970" s="3" t="s">
        <v>620</v>
      </c>
      <c r="C970" s="5" t="s">
        <v>201</v>
      </c>
      <c r="D970" s="5" t="s">
        <v>682</v>
      </c>
      <c r="E970" s="14"/>
      <c r="F970" s="14">
        <v>129.30000000000001</v>
      </c>
      <c r="G970" s="5">
        <v>21035.729930394424</v>
      </c>
      <c r="H970" s="5">
        <v>17662.171384377416</v>
      </c>
      <c r="I970" s="5">
        <v>1026.3091260634183</v>
      </c>
      <c r="J970" s="5">
        <v>988.70487238979103</v>
      </c>
      <c r="K970" s="5">
        <v>569.67130703789633</v>
      </c>
      <c r="L970" s="5">
        <v>780.3053364269141</v>
      </c>
      <c r="M970" s="5">
        <v>0</v>
      </c>
      <c r="N970" s="5">
        <v>0</v>
      </c>
      <c r="O970" s="5">
        <v>0</v>
      </c>
      <c r="P970" s="5">
        <v>0</v>
      </c>
    </row>
    <row r="971" spans="1:16" x14ac:dyDescent="0.2">
      <c r="A971" s="3" t="str">
        <f>A970</f>
        <v>3060</v>
      </c>
      <c r="B971" s="3" t="str">
        <f t="shared" ref="B971" si="319">B970</f>
        <v>WASHILONE STAR 10</v>
      </c>
      <c r="C971" s="5" t="str">
        <f t="shared" ref="C971" si="320">C970</f>
        <v xml:space="preserve">$ </v>
      </c>
      <c r="D971" s="5" t="s">
        <v>683</v>
      </c>
      <c r="E971" s="14"/>
      <c r="F971" s="14">
        <v>124</v>
      </c>
      <c r="G971" s="5">
        <v>21934.83774193548</v>
      </c>
      <c r="H971" s="5">
        <v>18417.086774193551</v>
      </c>
      <c r="I971" s="5">
        <v>1070.175564516129</v>
      </c>
      <c r="J971" s="5">
        <v>1030.9640322580644</v>
      </c>
      <c r="K971" s="5">
        <v>594.02016129032256</v>
      </c>
      <c r="L971" s="5">
        <v>813.65709677419352</v>
      </c>
      <c r="M971" s="5">
        <v>0</v>
      </c>
      <c r="N971" s="5">
        <v>0</v>
      </c>
      <c r="O971" s="5">
        <v>0</v>
      </c>
      <c r="P971" s="5">
        <v>0</v>
      </c>
    </row>
    <row r="972" spans="1:16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2"/>
      <c r="G972" s="14">
        <v>92.948034384199346</v>
      </c>
      <c r="H972" s="14">
        <v>90.896023485075588</v>
      </c>
      <c r="I972" s="14">
        <v>4.534827945301136</v>
      </c>
      <c r="J972" s="14">
        <v>5.0882385491991391</v>
      </c>
      <c r="K972" s="14">
        <v>2.5171376704995252</v>
      </c>
      <c r="L972" s="14">
        <v>4.015737965725255</v>
      </c>
      <c r="M972" s="14">
        <v>0</v>
      </c>
      <c r="N972" s="14">
        <v>0</v>
      </c>
      <c r="O972" s="14">
        <v>0</v>
      </c>
      <c r="P972" s="14">
        <v>0</v>
      </c>
    </row>
    <row r="973" spans="1:16" x14ac:dyDescent="0.2">
      <c r="A973" s="3" t="s">
        <v>180</v>
      </c>
      <c r="B973" s="3" t="s">
        <v>620</v>
      </c>
      <c r="C973" s="5"/>
      <c r="D973" s="5"/>
      <c r="E973" s="14"/>
      <c r="F973" s="2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spans="1:16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7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F975" s="12"/>
      <c r="G975" s="13">
        <v>2328657.38</v>
      </c>
      <c r="H975" s="13">
        <v>2018609.3700000006</v>
      </c>
      <c r="I975" s="13">
        <v>66028.77</v>
      </c>
      <c r="J975" s="13">
        <v>66072.320000000007</v>
      </c>
      <c r="K975" s="13">
        <v>69451.11</v>
      </c>
      <c r="L975" s="13">
        <v>134346.48000000001</v>
      </c>
      <c r="M975" s="13">
        <v>0</v>
      </c>
      <c r="N975" s="13">
        <v>0</v>
      </c>
      <c r="O975" s="13">
        <v>0</v>
      </c>
      <c r="P975" s="13">
        <v>0</v>
      </c>
    </row>
    <row r="976" spans="1:16" x14ac:dyDescent="0.2">
      <c r="A976" s="3" t="s">
        <v>131</v>
      </c>
      <c r="B976" s="3" t="s">
        <v>621</v>
      </c>
      <c r="C976" s="5" t="s">
        <v>201</v>
      </c>
      <c r="D976" s="5" t="s">
        <v>682</v>
      </c>
      <c r="E976" s="14"/>
      <c r="F976" s="14">
        <v>81.2</v>
      </c>
      <c r="G976" s="5">
        <v>28678.046551724135</v>
      </c>
      <c r="H976" s="5">
        <v>24859.721305418727</v>
      </c>
      <c r="I976" s="5">
        <v>813.16219211822659</v>
      </c>
      <c r="J976" s="5">
        <v>813.69852216748779</v>
      </c>
      <c r="K976" s="5">
        <v>855.30923645320195</v>
      </c>
      <c r="L976" s="5">
        <v>1654.5133004926108</v>
      </c>
      <c r="M976" s="5">
        <v>0</v>
      </c>
      <c r="N976" s="5">
        <v>0</v>
      </c>
      <c r="O976" s="5">
        <v>0</v>
      </c>
      <c r="P976" s="5">
        <v>0</v>
      </c>
    </row>
    <row r="977" spans="1:16" x14ac:dyDescent="0.2">
      <c r="A977" s="3" t="str">
        <f>A976</f>
        <v>3070</v>
      </c>
      <c r="B977" s="3" t="str">
        <f t="shared" ref="B977" si="321">B976</f>
        <v>WASHIWOODLIN R-10</v>
      </c>
      <c r="C977" s="5" t="str">
        <f t="shared" ref="C977" si="322">C976</f>
        <v xml:space="preserve">$ </v>
      </c>
      <c r="D977" s="5" t="s">
        <v>683</v>
      </c>
      <c r="E977" s="14"/>
      <c r="F977" s="14">
        <v>82</v>
      </c>
      <c r="G977" s="5">
        <v>28398.260731707316</v>
      </c>
      <c r="H977" s="5">
        <v>24617.187439024397</v>
      </c>
      <c r="I977" s="5">
        <v>805.22890243902441</v>
      </c>
      <c r="J977" s="5">
        <v>805.7600000000001</v>
      </c>
      <c r="K977" s="5">
        <v>846.96475609756101</v>
      </c>
      <c r="L977" s="5">
        <v>1638.3717073170733</v>
      </c>
      <c r="M977" s="5">
        <v>0</v>
      </c>
      <c r="N977" s="5">
        <v>0</v>
      </c>
      <c r="O977" s="5">
        <v>0</v>
      </c>
      <c r="P977" s="5">
        <v>0</v>
      </c>
    </row>
    <row r="978" spans="1:16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2"/>
      <c r="G978" s="14">
        <v>94.50193452291694</v>
      </c>
      <c r="H978" s="14">
        <v>90.96817234185896</v>
      </c>
      <c r="I978" s="14">
        <v>2.6795897725275255</v>
      </c>
      <c r="J978" s="14">
        <v>2.9775340797048084</v>
      </c>
      <c r="K978" s="14">
        <v>2.818475704555516</v>
      </c>
      <c r="L978" s="14">
        <v>6.0542935784361811</v>
      </c>
      <c r="M978" s="14">
        <v>0</v>
      </c>
      <c r="N978" s="14">
        <v>0</v>
      </c>
      <c r="O978" s="14">
        <v>0</v>
      </c>
      <c r="P978" s="14">
        <v>0</v>
      </c>
    </row>
    <row r="979" spans="1:16" x14ac:dyDescent="0.2">
      <c r="A979" s="3" t="s">
        <v>131</v>
      </c>
      <c r="B979" s="3" t="s">
        <v>621</v>
      </c>
      <c r="C979" s="5"/>
      <c r="D979" s="5"/>
      <c r="E979" s="14"/>
      <c r="F979" s="2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spans="1:16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7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F981" s="12"/>
      <c r="G981" s="13">
        <v>24218613.069999993</v>
      </c>
      <c r="H981" s="13">
        <v>27626941.919999972</v>
      </c>
      <c r="I981" s="13">
        <v>424223.65</v>
      </c>
      <c r="J981" s="13">
        <v>522387.85000000009</v>
      </c>
      <c r="K981" s="13">
        <v>730983.41</v>
      </c>
      <c r="L981" s="13">
        <v>911395</v>
      </c>
      <c r="M981" s="13">
        <v>0</v>
      </c>
      <c r="N981" s="13">
        <v>0</v>
      </c>
      <c r="O981" s="13">
        <v>0</v>
      </c>
      <c r="P981" s="13">
        <v>0</v>
      </c>
    </row>
    <row r="982" spans="1:16" x14ac:dyDescent="0.2">
      <c r="A982" s="3" t="s">
        <v>190</v>
      </c>
      <c r="B982" s="3" t="s">
        <v>622</v>
      </c>
      <c r="C982" s="5" t="s">
        <v>201</v>
      </c>
      <c r="D982" s="5" t="s">
        <v>682</v>
      </c>
      <c r="E982" s="14"/>
      <c r="F982" s="14">
        <v>1849.3</v>
      </c>
      <c r="G982" s="5">
        <v>13096.097480127612</v>
      </c>
      <c r="H982" s="5">
        <v>14939.134764505474</v>
      </c>
      <c r="I982" s="5">
        <v>229.39687990050291</v>
      </c>
      <c r="J982" s="5">
        <v>282.47869464121567</v>
      </c>
      <c r="K982" s="5">
        <v>395.27573135781108</v>
      </c>
      <c r="L982" s="5">
        <v>492.83242307900287</v>
      </c>
      <c r="M982" s="5">
        <v>0</v>
      </c>
      <c r="N982" s="5">
        <v>0</v>
      </c>
      <c r="O982" s="5">
        <v>0</v>
      </c>
      <c r="P982" s="5">
        <v>0</v>
      </c>
    </row>
    <row r="983" spans="1:16" x14ac:dyDescent="0.2">
      <c r="A983" s="3" t="str">
        <f>A982</f>
        <v>3080</v>
      </c>
      <c r="B983" s="3" t="str">
        <f t="shared" ref="B983" si="323">B982</f>
        <v>WELDWELD RE-1</v>
      </c>
      <c r="C983" s="5" t="str">
        <f t="shared" ref="C983" si="324">C982</f>
        <v xml:space="preserve">$ </v>
      </c>
      <c r="D983" s="5" t="s">
        <v>683</v>
      </c>
      <c r="E983" s="14"/>
      <c r="F983" s="14">
        <v>1837</v>
      </c>
      <c r="G983" s="5">
        <v>13183.785013609142</v>
      </c>
      <c r="H983" s="5">
        <v>15039.162721829054</v>
      </c>
      <c r="I983" s="5">
        <v>230.93285247686447</v>
      </c>
      <c r="J983" s="5">
        <v>284.37008709853029</v>
      </c>
      <c r="K983" s="5">
        <v>397.92237887860642</v>
      </c>
      <c r="L983" s="5">
        <v>496.13228089275992</v>
      </c>
      <c r="M983" s="5">
        <v>0</v>
      </c>
      <c r="N983" s="5">
        <v>0</v>
      </c>
      <c r="O983" s="5">
        <v>0</v>
      </c>
      <c r="P983" s="5">
        <v>0</v>
      </c>
    </row>
    <row r="984" spans="1:16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2"/>
      <c r="G984" s="14">
        <v>65.219615217328652</v>
      </c>
      <c r="H984" s="14">
        <v>74.26483128108147</v>
      </c>
      <c r="I984" s="14">
        <v>1.1424148500627049</v>
      </c>
      <c r="J984" s="14">
        <v>1.4042468274583806</v>
      </c>
      <c r="K984" s="14">
        <v>1.9685048269550147</v>
      </c>
      <c r="L984" s="14">
        <v>2.4499488977613675</v>
      </c>
      <c r="M984" s="14">
        <v>0</v>
      </c>
      <c r="N984" s="14">
        <v>0</v>
      </c>
      <c r="O984" s="14">
        <v>0</v>
      </c>
      <c r="P984" s="14">
        <v>0</v>
      </c>
    </row>
    <row r="985" spans="1:16" x14ac:dyDescent="0.2">
      <c r="A985" s="3" t="s">
        <v>190</v>
      </c>
      <c r="B985" s="3" t="s">
        <v>622</v>
      </c>
      <c r="C985" s="5"/>
      <c r="D985" s="5"/>
      <c r="E985" s="14"/>
      <c r="F985" s="2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spans="1:16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7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F987" s="12"/>
      <c r="G987" s="13">
        <v>25374322.77</v>
      </c>
      <c r="H987" s="13">
        <v>19984522.130000014</v>
      </c>
      <c r="I987" s="13">
        <v>176347.98</v>
      </c>
      <c r="J987" s="13">
        <v>132760.14000000001</v>
      </c>
      <c r="K987" s="13">
        <v>868415.19</v>
      </c>
      <c r="L987" s="13">
        <v>1015675.4200000002</v>
      </c>
      <c r="M987" s="13">
        <v>55956.350000000006</v>
      </c>
      <c r="N987" s="13">
        <v>670543.85</v>
      </c>
      <c r="O987" s="13">
        <v>462151.86</v>
      </c>
      <c r="P987" s="13">
        <v>197121.8</v>
      </c>
    </row>
    <row r="988" spans="1:16" x14ac:dyDescent="0.2">
      <c r="A988" s="3" t="s">
        <v>111</v>
      </c>
      <c r="B988" s="3" t="s">
        <v>623</v>
      </c>
      <c r="C988" s="5" t="s">
        <v>201</v>
      </c>
      <c r="D988" s="5" t="s">
        <v>682</v>
      </c>
      <c r="E988" s="14"/>
      <c r="F988" s="14">
        <v>2049</v>
      </c>
      <c r="G988" s="5">
        <v>12383.759282576866</v>
      </c>
      <c r="H988" s="5">
        <v>9753.3050902879513</v>
      </c>
      <c r="I988" s="5">
        <v>86.065387994143492</v>
      </c>
      <c r="J988" s="5">
        <v>64.792650073206445</v>
      </c>
      <c r="K988" s="5">
        <v>423.82390922401169</v>
      </c>
      <c r="L988" s="5">
        <v>495.69322596388491</v>
      </c>
      <c r="M988" s="5">
        <v>27.30910200097609</v>
      </c>
      <c r="N988" s="5">
        <v>327.2541971693509</v>
      </c>
      <c r="O988" s="5">
        <v>225.54995607613469</v>
      </c>
      <c r="P988" s="5">
        <v>96.203904343582224</v>
      </c>
    </row>
    <row r="989" spans="1:16" x14ac:dyDescent="0.2">
      <c r="A989" s="3" t="str">
        <f>A988</f>
        <v>3085</v>
      </c>
      <c r="B989" s="3" t="str">
        <f t="shared" ref="B989" si="325">B988</f>
        <v>WELDEATON RE-2</v>
      </c>
      <c r="C989" s="5" t="str">
        <f t="shared" ref="C989" si="326">C988</f>
        <v xml:space="preserve">$ </v>
      </c>
      <c r="D989" s="5" t="s">
        <v>683</v>
      </c>
      <c r="E989" s="14"/>
      <c r="F989" s="14">
        <v>1977</v>
      </c>
      <c r="G989" s="5">
        <v>12834.761138088012</v>
      </c>
      <c r="H989" s="5">
        <v>10108.508917551853</v>
      </c>
      <c r="I989" s="5">
        <v>89.199787556904411</v>
      </c>
      <c r="J989" s="5">
        <v>67.152321699544771</v>
      </c>
      <c r="K989" s="5">
        <v>439.25907435508344</v>
      </c>
      <c r="L989" s="5">
        <v>513.74578654527068</v>
      </c>
      <c r="M989" s="5">
        <v>28.303667172483564</v>
      </c>
      <c r="N989" s="5">
        <v>339.1724076884168</v>
      </c>
      <c r="O989" s="5">
        <v>233.76421851289831</v>
      </c>
      <c r="P989" s="5">
        <v>99.707536671724824</v>
      </c>
    </row>
    <row r="990" spans="1:16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2"/>
      <c r="G990" s="14">
        <v>58.922774936005517</v>
      </c>
      <c r="H990" s="14">
        <v>32.626341696227342</v>
      </c>
      <c r="I990" s="14">
        <v>0.40950501143007262</v>
      </c>
      <c r="J990" s="14">
        <v>0.21674161949445511</v>
      </c>
      <c r="K990" s="14">
        <v>2.0165831914093864</v>
      </c>
      <c r="L990" s="14">
        <v>1.6581719137348823</v>
      </c>
      <c r="M990" s="14">
        <v>0.12993857795442368</v>
      </c>
      <c r="N990" s="14">
        <v>1.094716832861482</v>
      </c>
      <c r="O990" s="14">
        <v>1.073182140854289</v>
      </c>
      <c r="P990" s="14">
        <v>0.32181721237761629</v>
      </c>
    </row>
    <row r="991" spans="1:16" x14ac:dyDescent="0.2">
      <c r="A991" s="3" t="s">
        <v>111</v>
      </c>
      <c r="B991" s="3" t="s">
        <v>623</v>
      </c>
      <c r="C991" s="5"/>
      <c r="D991" s="5"/>
      <c r="E991" s="14"/>
      <c r="F991" s="2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spans="1:16" x14ac:dyDescent="0.2">
      <c r="A992" s="9" t="s">
        <v>87</v>
      </c>
      <c r="B992" s="9" t="s">
        <v>624</v>
      </c>
      <c r="C992" s="10"/>
      <c r="D992" s="6" t="s">
        <v>233</v>
      </c>
      <c r="E992" s="15" t="s">
        <v>702</v>
      </c>
      <c r="F992" s="7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F993" s="12"/>
      <c r="G993" s="13">
        <v>33633306.720000006</v>
      </c>
      <c r="H993" s="13">
        <v>30603296.710000016</v>
      </c>
      <c r="I993" s="13">
        <v>460857.99</v>
      </c>
      <c r="J993" s="13">
        <v>454136.81</v>
      </c>
      <c r="K993" s="13">
        <v>1240862.3600000001</v>
      </c>
      <c r="L993" s="13">
        <v>1289448.8300000003</v>
      </c>
      <c r="M993" s="13">
        <v>131455.37</v>
      </c>
      <c r="N993" s="13">
        <v>707916.24</v>
      </c>
      <c r="O993" s="13">
        <v>0</v>
      </c>
      <c r="P993" s="13">
        <v>850050.06</v>
      </c>
    </row>
    <row r="994" spans="1:16" x14ac:dyDescent="0.2">
      <c r="A994" s="3" t="s">
        <v>87</v>
      </c>
      <c r="B994" s="3" t="s">
        <v>624</v>
      </c>
      <c r="C994" s="5" t="s">
        <v>201</v>
      </c>
      <c r="D994" s="5" t="s">
        <v>682</v>
      </c>
      <c r="E994" s="14"/>
      <c r="F994" s="14">
        <v>2657.5</v>
      </c>
      <c r="G994" s="5">
        <v>12655.995002822203</v>
      </c>
      <c r="H994" s="5">
        <v>11515.82190404516</v>
      </c>
      <c r="I994" s="5">
        <v>173.41787017873941</v>
      </c>
      <c r="J994" s="5">
        <v>170.88873377234242</v>
      </c>
      <c r="K994" s="5">
        <v>466.92845155221079</v>
      </c>
      <c r="L994" s="5">
        <v>485.2112248353717</v>
      </c>
      <c r="M994" s="5">
        <v>49.465802445907805</v>
      </c>
      <c r="N994" s="5">
        <v>266.38428598306677</v>
      </c>
      <c r="O994" s="5">
        <v>0</v>
      </c>
      <c r="P994" s="5">
        <v>319.86831984948265</v>
      </c>
    </row>
    <row r="995" spans="1:16" x14ac:dyDescent="0.2">
      <c r="A995" s="3" t="str">
        <f>A994</f>
        <v>3090</v>
      </c>
      <c r="B995" s="3" t="str">
        <f t="shared" ref="B995" si="327">B994</f>
        <v>WELDKEENESBURG R</v>
      </c>
      <c r="C995" s="5" t="str">
        <f t="shared" ref="C995" si="328">C994</f>
        <v xml:space="preserve">$ </v>
      </c>
      <c r="D995" s="5" t="s">
        <v>683</v>
      </c>
      <c r="E995" s="14"/>
      <c r="F995" s="14">
        <v>2785</v>
      </c>
      <c r="G995" s="5">
        <v>12076.591281867148</v>
      </c>
      <c r="H995" s="5">
        <v>10988.616412926396</v>
      </c>
      <c r="I995" s="5">
        <v>165.47863195691204</v>
      </c>
      <c r="J995" s="5">
        <v>163.06528186714542</v>
      </c>
      <c r="K995" s="5">
        <v>445.55201436265713</v>
      </c>
      <c r="L995" s="5">
        <v>462.99778456014371</v>
      </c>
      <c r="M995" s="5">
        <v>47.20121005385996</v>
      </c>
      <c r="N995" s="5">
        <v>254.18895511669658</v>
      </c>
      <c r="O995" s="5">
        <v>0</v>
      </c>
      <c r="P995" s="5">
        <v>305.22443806104133</v>
      </c>
    </row>
    <row r="996" spans="1:16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2"/>
      <c r="G996" s="14">
        <v>72.762571619255354</v>
      </c>
      <c r="H996" s="14">
        <v>70.866585157213848</v>
      </c>
      <c r="I996" s="14">
        <v>0.99702395553454704</v>
      </c>
      <c r="J996" s="14">
        <v>1.0516228112239356</v>
      </c>
      <c r="K996" s="14">
        <v>2.6844918072075372</v>
      </c>
      <c r="L996" s="14">
        <v>2.9859147588895407</v>
      </c>
      <c r="M996" s="14">
        <v>0.28439162565817167</v>
      </c>
      <c r="N996" s="14">
        <v>1.6392876552329647</v>
      </c>
      <c r="O996" s="14">
        <v>0</v>
      </c>
      <c r="P996" s="14">
        <v>1.9684201194311364</v>
      </c>
    </row>
    <row r="997" spans="1:16" x14ac:dyDescent="0.2">
      <c r="A997" s="3" t="s">
        <v>87</v>
      </c>
      <c r="B997" s="3" t="s">
        <v>624</v>
      </c>
      <c r="C997" s="5"/>
      <c r="D997" s="5"/>
      <c r="E997" s="14"/>
      <c r="F997" s="2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spans="1:16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7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F999" s="12"/>
      <c r="G999" s="13">
        <v>92343034.579999998</v>
      </c>
      <c r="H999" s="13">
        <v>88772788.250000149</v>
      </c>
      <c r="I999" s="13">
        <v>2371249.19</v>
      </c>
      <c r="J999" s="13">
        <v>2385761.9099999997</v>
      </c>
      <c r="K999" s="13">
        <v>2195944.84</v>
      </c>
      <c r="L999" s="13">
        <v>2284853.0599999996</v>
      </c>
      <c r="M999" s="13">
        <v>6324.37</v>
      </c>
      <c r="N999" s="13">
        <v>1327714.58</v>
      </c>
      <c r="O999" s="13">
        <v>51569.89</v>
      </c>
      <c r="P999" s="13">
        <v>3757658.5599999996</v>
      </c>
    </row>
    <row r="1000" spans="1:16" x14ac:dyDescent="0.2">
      <c r="A1000" s="3" t="s">
        <v>23</v>
      </c>
      <c r="B1000" s="3" t="s">
        <v>625</v>
      </c>
      <c r="C1000" s="5" t="s">
        <v>201</v>
      </c>
      <c r="D1000" s="5" t="s">
        <v>682</v>
      </c>
      <c r="E1000" s="14"/>
      <c r="F1000" s="14">
        <v>8025.4</v>
      </c>
      <c r="G1000" s="5">
        <v>11506.346671816982</v>
      </c>
      <c r="H1000" s="5">
        <v>11061.478337528366</v>
      </c>
      <c r="I1000" s="5">
        <v>295.46803773020662</v>
      </c>
      <c r="J1000" s="5">
        <v>297.27638622373962</v>
      </c>
      <c r="K1000" s="5">
        <v>273.624347696065</v>
      </c>
      <c r="L1000" s="5">
        <v>284.70270142298199</v>
      </c>
      <c r="M1000" s="5">
        <v>0.7880442096344108</v>
      </c>
      <c r="N1000" s="5">
        <v>165.43905350512125</v>
      </c>
      <c r="O1000" s="5">
        <v>6.4258342263313981</v>
      </c>
      <c r="P1000" s="5">
        <v>468.22071921648762</v>
      </c>
    </row>
    <row r="1001" spans="1:16" x14ac:dyDescent="0.2">
      <c r="A1001" s="3" t="str">
        <f>A1000</f>
        <v>3100</v>
      </c>
      <c r="B1001" s="3" t="str">
        <f t="shared" ref="B1001" si="329">B1000</f>
        <v>WELDWINDSOR RE-4</v>
      </c>
      <c r="C1001" s="5" t="str">
        <f t="shared" ref="C1001" si="330">C1000</f>
        <v xml:space="preserve">$ </v>
      </c>
      <c r="D1001" s="5" t="s">
        <v>683</v>
      </c>
      <c r="E1001" s="14"/>
      <c r="F1001" s="14">
        <v>8228</v>
      </c>
      <c r="G1001" s="5">
        <v>11223.023162372387</v>
      </c>
      <c r="H1001" s="5">
        <v>10789.108926835215</v>
      </c>
      <c r="I1001" s="5">
        <v>288.19265799708313</v>
      </c>
      <c r="J1001" s="5">
        <v>289.95647909577048</v>
      </c>
      <c r="K1001" s="5">
        <v>266.88683033543992</v>
      </c>
      <c r="L1001" s="5">
        <v>277.69239912493919</v>
      </c>
      <c r="M1001" s="5">
        <v>0.76864000972289737</v>
      </c>
      <c r="N1001" s="5">
        <v>161.36540836169181</v>
      </c>
      <c r="O1001" s="5">
        <v>6.2676093825960137</v>
      </c>
      <c r="P1001" s="5">
        <v>456.69160913952351</v>
      </c>
    </row>
    <row r="1002" spans="1:16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2"/>
      <c r="G1002" s="14">
        <v>20.758243996278622</v>
      </c>
      <c r="H1002" s="14">
        <v>64.588929215239659</v>
      </c>
      <c r="I1002" s="14">
        <v>0.53304474436947891</v>
      </c>
      <c r="J1002" s="14">
        <v>1.7358225439021817</v>
      </c>
      <c r="K1002" s="14">
        <v>0.49363721907577163</v>
      </c>
      <c r="L1002" s="14">
        <v>1.6624037102897178</v>
      </c>
      <c r="M1002" s="14">
        <v>1.4216861745972808E-3</v>
      </c>
      <c r="N1002" s="14">
        <v>0.96601294964576634</v>
      </c>
      <c r="O1002" s="14">
        <v>1.1592648696787597E-2</v>
      </c>
      <c r="P1002" s="14">
        <v>2.7339812968742589</v>
      </c>
    </row>
    <row r="1003" spans="1:16" x14ac:dyDescent="0.2">
      <c r="A1003" s="3" t="s">
        <v>23</v>
      </c>
      <c r="B1003" s="3" t="s">
        <v>625</v>
      </c>
      <c r="C1003" s="5"/>
      <c r="D1003" s="5"/>
      <c r="E1003" s="14"/>
      <c r="F1003" s="2"/>
      <c r="G1003" s="5"/>
      <c r="H1003" s="5"/>
      <c r="I1003" s="5"/>
      <c r="J1003" s="5"/>
      <c r="K1003" s="5"/>
      <c r="L1003" s="5"/>
      <c r="M1003" s="5"/>
      <c r="N1003" s="5"/>
      <c r="O1003" s="5"/>
      <c r="P1003" s="5"/>
    </row>
    <row r="1004" spans="1:16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7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</row>
    <row r="1005" spans="1:16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F1005" s="12"/>
      <c r="G1005" s="13">
        <v>48670529.069999993</v>
      </c>
      <c r="H1005" s="13">
        <v>47458994.530000076</v>
      </c>
      <c r="I1005" s="13">
        <v>1168644.24</v>
      </c>
      <c r="J1005" s="13">
        <v>1142989.01</v>
      </c>
      <c r="K1005" s="13">
        <v>1670709.55</v>
      </c>
      <c r="L1005" s="13">
        <v>1447025.19</v>
      </c>
      <c r="M1005" s="13">
        <v>4895.07</v>
      </c>
      <c r="N1005" s="13">
        <v>618129.89</v>
      </c>
      <c r="O1005" s="13">
        <v>3216157.21</v>
      </c>
      <c r="P1005" s="13">
        <v>2864530.0500000003</v>
      </c>
    </row>
    <row r="1006" spans="1:16" x14ac:dyDescent="0.2">
      <c r="A1006" s="3" t="s">
        <v>31</v>
      </c>
      <c r="B1006" s="3" t="s">
        <v>626</v>
      </c>
      <c r="C1006" s="5" t="s">
        <v>201</v>
      </c>
      <c r="D1006" s="5" t="s">
        <v>682</v>
      </c>
      <c r="E1006" s="14"/>
      <c r="F1006" s="14">
        <v>3790.5</v>
      </c>
      <c r="G1006" s="5">
        <v>12840.13430154333</v>
      </c>
      <c r="H1006" s="5">
        <v>12520.510362748997</v>
      </c>
      <c r="I1006" s="5">
        <v>308.30872971903443</v>
      </c>
      <c r="J1006" s="5">
        <v>301.54043266059887</v>
      </c>
      <c r="K1006" s="5">
        <v>440.76231367893416</v>
      </c>
      <c r="L1006" s="5">
        <v>381.75047882865056</v>
      </c>
      <c r="M1006" s="5">
        <v>1.2914048278591215</v>
      </c>
      <c r="N1006" s="5">
        <v>163.07344413665743</v>
      </c>
      <c r="O1006" s="5">
        <v>848.47835641735912</v>
      </c>
      <c r="P1006" s="5">
        <v>755.71297981796602</v>
      </c>
    </row>
    <row r="1007" spans="1:16" x14ac:dyDescent="0.2">
      <c r="A1007" s="3" t="str">
        <f>A1006</f>
        <v>3110</v>
      </c>
      <c r="B1007" s="3" t="str">
        <f t="shared" ref="B1007" si="331">B1006</f>
        <v>WELDJOHNSTOWN-MI</v>
      </c>
      <c r="C1007" s="5" t="str">
        <f t="shared" ref="C1007" si="332">C1006</f>
        <v xml:space="preserve">$ </v>
      </c>
      <c r="D1007" s="5" t="s">
        <v>683</v>
      </c>
      <c r="E1007" s="14"/>
      <c r="F1007" s="14">
        <v>3869</v>
      </c>
      <c r="G1007" s="5">
        <v>12579.614647195656</v>
      </c>
      <c r="H1007" s="5">
        <v>12266.475712070322</v>
      </c>
      <c r="I1007" s="5">
        <v>302.05330576376326</v>
      </c>
      <c r="J1007" s="5">
        <v>295.42233393641766</v>
      </c>
      <c r="K1007" s="5">
        <v>431.81947531661928</v>
      </c>
      <c r="L1007" s="5">
        <v>374.00495993796847</v>
      </c>
      <c r="M1007" s="5">
        <v>1.265202894804859</v>
      </c>
      <c r="N1007" s="5">
        <v>159.76476867407598</v>
      </c>
      <c r="O1007" s="5">
        <v>831.26317136210901</v>
      </c>
      <c r="P1007" s="5">
        <v>740.37995606099776</v>
      </c>
    </row>
    <row r="1008" spans="1:16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2"/>
      <c r="G1008" s="14">
        <v>60.520218979856544</v>
      </c>
      <c r="H1008" s="14">
        <v>31.842336020812102</v>
      </c>
      <c r="I1008" s="14">
        <v>1.453171080442254</v>
      </c>
      <c r="J1008" s="14">
        <v>0.76688182050525422</v>
      </c>
      <c r="K1008" s="14">
        <v>2.0774729543686385</v>
      </c>
      <c r="L1008" s="14">
        <v>0.97087312503920009</v>
      </c>
      <c r="M1008" s="14">
        <v>6.0868602413515207E-3</v>
      </c>
      <c r="N1008" s="14">
        <v>0.41473065025525713</v>
      </c>
      <c r="O1008" s="14">
        <v>3.9991868250065954</v>
      </c>
      <c r="P1008" s="14">
        <v>1.9219397565651199</v>
      </c>
    </row>
    <row r="1009" spans="1:16" x14ac:dyDescent="0.2">
      <c r="A1009" s="3" t="s">
        <v>31</v>
      </c>
      <c r="B1009" s="3" t="s">
        <v>626</v>
      </c>
      <c r="C1009" s="5"/>
      <c r="D1009" s="5"/>
      <c r="E1009" s="14"/>
      <c r="F1009" s="2"/>
      <c r="G1009" s="5"/>
      <c r="H1009" s="5"/>
      <c r="I1009" s="5"/>
      <c r="J1009" s="5"/>
      <c r="K1009" s="5"/>
      <c r="L1009" s="5"/>
      <c r="M1009" s="5"/>
      <c r="N1009" s="5"/>
      <c r="O1009" s="5"/>
      <c r="P1009" s="5"/>
    </row>
    <row r="1010" spans="1:16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7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</row>
    <row r="1011" spans="1:16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F1011" s="12"/>
      <c r="G1011" s="13">
        <v>293452851.34000003</v>
      </c>
      <c r="H1011" s="13">
        <v>276495959.88999993</v>
      </c>
      <c r="I1011" s="13">
        <v>1764319.81</v>
      </c>
      <c r="J1011" s="13">
        <v>1628154.7300000002</v>
      </c>
      <c r="K1011" s="13">
        <v>14208899.959999999</v>
      </c>
      <c r="L1011" s="13">
        <v>13006686.180000002</v>
      </c>
      <c r="M1011" s="13">
        <v>108580.88</v>
      </c>
      <c r="N1011" s="13">
        <v>3330019.1300000004</v>
      </c>
      <c r="O1011" s="13">
        <v>139958</v>
      </c>
      <c r="P1011" s="13">
        <v>3146950.2300000004</v>
      </c>
    </row>
    <row r="1012" spans="1:16" x14ac:dyDescent="0.2">
      <c r="A1012" s="3" t="s">
        <v>173</v>
      </c>
      <c r="B1012" s="3" t="s">
        <v>627</v>
      </c>
      <c r="C1012" s="5" t="s">
        <v>201</v>
      </c>
      <c r="D1012" s="5" t="s">
        <v>682</v>
      </c>
      <c r="E1012" s="14"/>
      <c r="F1012" s="14">
        <v>22333.9</v>
      </c>
      <c r="G1012" s="5">
        <v>13139.34652434192</v>
      </c>
      <c r="H1012" s="5">
        <v>12380.101992486754</v>
      </c>
      <c r="I1012" s="5">
        <v>78.997390066222195</v>
      </c>
      <c r="J1012" s="5">
        <v>72.900600880276173</v>
      </c>
      <c r="K1012" s="5">
        <v>636.20325872328601</v>
      </c>
      <c r="L1012" s="5">
        <v>582.37415677512661</v>
      </c>
      <c r="M1012" s="5">
        <v>4.8617070910141083</v>
      </c>
      <c r="N1012" s="5">
        <v>149.10155100542227</v>
      </c>
      <c r="O1012" s="5">
        <v>6.2666171156851238</v>
      </c>
      <c r="P1012" s="5">
        <v>140.90464406127009</v>
      </c>
    </row>
    <row r="1013" spans="1:16" x14ac:dyDescent="0.2">
      <c r="A1013" s="3" t="str">
        <f>A1012</f>
        <v>3120</v>
      </c>
      <c r="B1013" s="3" t="str">
        <f t="shared" ref="B1013" si="333">B1012</f>
        <v>WELDGREELEY 6</v>
      </c>
      <c r="C1013" s="5" t="str">
        <f t="shared" ref="C1013" si="334">C1012</f>
        <v xml:space="preserve">$ </v>
      </c>
      <c r="D1013" s="5" t="s">
        <v>683</v>
      </c>
      <c r="E1013" s="14"/>
      <c r="F1013" s="14">
        <v>22373</v>
      </c>
      <c r="G1013" s="5">
        <v>13116.383647253388</v>
      </c>
      <c r="H1013" s="5">
        <v>12358.466003218162</v>
      </c>
      <c r="I1013" s="5">
        <v>78.859330889911945</v>
      </c>
      <c r="J1013" s="5">
        <v>72.773196710320491</v>
      </c>
      <c r="K1013" s="5">
        <v>635.09140303043841</v>
      </c>
      <c r="L1013" s="5">
        <v>581.35637509498065</v>
      </c>
      <c r="M1013" s="5">
        <v>4.8532105663076033</v>
      </c>
      <c r="N1013" s="5">
        <v>148.84097483573953</v>
      </c>
      <c r="O1013" s="5">
        <v>6.2556653108657754</v>
      </c>
      <c r="P1013" s="5">
        <v>140.65839315246058</v>
      </c>
    </row>
    <row r="1014" spans="1:16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2"/>
      <c r="G1014" s="14">
        <v>74.262095972683625</v>
      </c>
      <c r="H1014" s="14">
        <v>56.061918657741671</v>
      </c>
      <c r="I1014" s="14">
        <v>0.44648428685711516</v>
      </c>
      <c r="J1014" s="14">
        <v>0.3301222848673479</v>
      </c>
      <c r="K1014" s="14">
        <v>3.5957486447225753</v>
      </c>
      <c r="L1014" s="14">
        <v>2.6372167713409875</v>
      </c>
      <c r="M1014" s="14">
        <v>2.747781694585065E-2</v>
      </c>
      <c r="N1014" s="14">
        <v>0.67518983521153297</v>
      </c>
      <c r="O1014" s="14">
        <v>3.5418209026371543E-2</v>
      </c>
      <c r="P1014" s="14">
        <v>0.63807105132534059</v>
      </c>
    </row>
    <row r="1015" spans="1:16" x14ac:dyDescent="0.2">
      <c r="A1015" s="3" t="s">
        <v>173</v>
      </c>
      <c r="B1015" s="3" t="s">
        <v>627</v>
      </c>
      <c r="C1015" s="5"/>
      <c r="D1015" s="5"/>
      <c r="E1015" s="14"/>
      <c r="F1015" s="2"/>
      <c r="G1015" s="5"/>
      <c r="H1015" s="5"/>
      <c r="I1015" s="5"/>
      <c r="J1015" s="5"/>
      <c r="K1015" s="5"/>
      <c r="L1015" s="5"/>
      <c r="M1015" s="5"/>
      <c r="N1015" s="5"/>
      <c r="O1015" s="5"/>
      <c r="P1015" s="5"/>
    </row>
    <row r="1016" spans="1:16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7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</row>
    <row r="1017" spans="1:16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F1017" s="12"/>
      <c r="G1017" s="13">
        <v>17809650.220000003</v>
      </c>
      <c r="H1017" s="13">
        <v>17054705.869999997</v>
      </c>
      <c r="I1017" s="13">
        <v>717579.01000000013</v>
      </c>
      <c r="J1017" s="13">
        <v>676962.46</v>
      </c>
      <c r="K1017" s="13">
        <v>604859.49999999988</v>
      </c>
      <c r="L1017" s="13">
        <v>587112.35999999987</v>
      </c>
      <c r="M1017" s="13">
        <v>0</v>
      </c>
      <c r="N1017" s="13">
        <v>0</v>
      </c>
      <c r="O1017" s="13">
        <v>66589.94</v>
      </c>
      <c r="P1017" s="13">
        <v>21036.42</v>
      </c>
    </row>
    <row r="1018" spans="1:16" x14ac:dyDescent="0.2">
      <c r="A1018" s="3" t="s">
        <v>65</v>
      </c>
      <c r="B1018" s="3" t="s">
        <v>628</v>
      </c>
      <c r="C1018" s="5" t="s">
        <v>201</v>
      </c>
      <c r="D1018" s="5" t="s">
        <v>682</v>
      </c>
      <c r="E1018" s="14"/>
      <c r="F1018" s="14">
        <v>1135.5</v>
      </c>
      <c r="G1018" s="5">
        <v>15684.41234698371</v>
      </c>
      <c r="H1018" s="5">
        <v>15019.556028181416</v>
      </c>
      <c r="I1018" s="5">
        <v>631.94981065609875</v>
      </c>
      <c r="J1018" s="5">
        <v>596.18006164685153</v>
      </c>
      <c r="K1018" s="5">
        <v>532.68119771025965</v>
      </c>
      <c r="L1018" s="5">
        <v>517.05183619550849</v>
      </c>
      <c r="M1018" s="5">
        <v>0</v>
      </c>
      <c r="N1018" s="5">
        <v>0</v>
      </c>
      <c r="O1018" s="5">
        <v>58.643716424482612</v>
      </c>
      <c r="P1018" s="5">
        <v>18.526129458388375</v>
      </c>
    </row>
    <row r="1019" spans="1:16" x14ac:dyDescent="0.2">
      <c r="A1019" s="3" t="str">
        <f>A1018</f>
        <v>3130</v>
      </c>
      <c r="B1019" s="3" t="str">
        <f t="shared" ref="B1019" si="335">B1018</f>
        <v>WELDPLATTE VALLE</v>
      </c>
      <c r="C1019" s="5" t="str">
        <f t="shared" ref="C1019" si="336">C1018</f>
        <v xml:space="preserve">$ </v>
      </c>
      <c r="D1019" s="5" t="s">
        <v>683</v>
      </c>
      <c r="E1019" s="14"/>
      <c r="F1019" s="14">
        <v>1094</v>
      </c>
      <c r="G1019" s="5">
        <v>16279.387769652652</v>
      </c>
      <c r="H1019" s="5">
        <v>15589.31066727605</v>
      </c>
      <c r="I1019" s="5">
        <v>655.92231261425968</v>
      </c>
      <c r="J1019" s="5">
        <v>618.79566727605118</v>
      </c>
      <c r="K1019" s="5">
        <v>552.88802559414978</v>
      </c>
      <c r="L1019" s="5">
        <v>536.66577696526497</v>
      </c>
      <c r="M1019" s="5">
        <v>0</v>
      </c>
      <c r="N1019" s="5">
        <v>0</v>
      </c>
      <c r="O1019" s="5">
        <v>60.868318098720295</v>
      </c>
      <c r="P1019" s="5">
        <v>19.228903107861058</v>
      </c>
    </row>
    <row r="1020" spans="1:16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2"/>
      <c r="G1020" s="14">
        <v>66.480723560633024</v>
      </c>
      <c r="H1020" s="14">
        <v>72.938816263272628</v>
      </c>
      <c r="I1020" s="14">
        <v>2.678613628422104</v>
      </c>
      <c r="J1020" s="14">
        <v>2.895203286614819</v>
      </c>
      <c r="K1020" s="14">
        <v>2.2578487907283953</v>
      </c>
      <c r="L1020" s="14">
        <v>2.5109363291491564</v>
      </c>
      <c r="M1020" s="14">
        <v>0</v>
      </c>
      <c r="N1020" s="14">
        <v>0</v>
      </c>
      <c r="O1020" s="14">
        <v>0.24857014811485384</v>
      </c>
      <c r="P1020" s="14">
        <v>8.9967636200402767E-2</v>
      </c>
    </row>
    <row r="1021" spans="1:16" x14ac:dyDescent="0.2">
      <c r="A1021" s="3" t="s">
        <v>65</v>
      </c>
      <c r="B1021" s="3" t="s">
        <v>628</v>
      </c>
      <c r="C1021" s="5"/>
      <c r="D1021" s="5"/>
      <c r="E1021" s="14"/>
      <c r="F1021" s="2"/>
      <c r="G1021" s="5"/>
      <c r="H1021" s="5"/>
      <c r="I1021" s="5"/>
      <c r="J1021" s="5"/>
      <c r="K1021" s="5"/>
      <c r="L1021" s="5"/>
      <c r="M1021" s="5"/>
      <c r="N1021" s="5"/>
      <c r="O1021" s="5"/>
      <c r="P1021" s="5"/>
    </row>
    <row r="1022" spans="1:16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703</v>
      </c>
      <c r="F1022" s="7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</row>
    <row r="1023" spans="1:16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F1023" s="12"/>
      <c r="G1023" s="13">
        <v>30639865.540000003</v>
      </c>
      <c r="H1023" s="13">
        <v>28187572.559999969</v>
      </c>
      <c r="I1023" s="13">
        <v>306977.54000000004</v>
      </c>
      <c r="J1023" s="13">
        <v>300751.88</v>
      </c>
      <c r="K1023" s="13">
        <v>1223009.7200000002</v>
      </c>
      <c r="L1023" s="13">
        <v>1379485.16</v>
      </c>
      <c r="M1023" s="13">
        <v>10619</v>
      </c>
      <c r="N1023" s="13">
        <v>854777.25</v>
      </c>
      <c r="O1023" s="13">
        <v>0</v>
      </c>
      <c r="P1023" s="13">
        <v>246456.75</v>
      </c>
    </row>
    <row r="1024" spans="1:16" x14ac:dyDescent="0.2">
      <c r="A1024" s="16" t="s">
        <v>99</v>
      </c>
      <c r="B1024" s="3" t="s">
        <v>629</v>
      </c>
      <c r="C1024" s="5" t="s">
        <v>201</v>
      </c>
      <c r="D1024" s="5" t="s">
        <v>682</v>
      </c>
      <c r="E1024" s="14"/>
      <c r="F1024" s="14">
        <v>2397.5</v>
      </c>
      <c r="G1024" s="5">
        <v>12779.923061522421</v>
      </c>
      <c r="H1024" s="5">
        <v>11757.068846715316</v>
      </c>
      <c r="I1024" s="5">
        <v>128.04068404588114</v>
      </c>
      <c r="J1024" s="5">
        <v>125.44395411887383</v>
      </c>
      <c r="K1024" s="5">
        <v>510.11875703858192</v>
      </c>
      <c r="L1024" s="5">
        <v>575.38484254431694</v>
      </c>
      <c r="M1024" s="5">
        <v>4.4291970802919707</v>
      </c>
      <c r="N1024" s="5">
        <v>356.52857142857141</v>
      </c>
      <c r="O1024" s="5">
        <v>0</v>
      </c>
      <c r="P1024" s="5">
        <v>102.79739311783108</v>
      </c>
    </row>
    <row r="1025" spans="1:16" x14ac:dyDescent="0.2">
      <c r="A1025" s="16" t="str">
        <f>A1024</f>
        <v>3140</v>
      </c>
      <c r="B1025" s="3" t="str">
        <f t="shared" ref="B1025" si="337">B1024</f>
        <v xml:space="preserve">WELDWELD COUNTY </v>
      </c>
      <c r="C1025" s="5" t="str">
        <f t="shared" ref="C1025" si="338">C1024</f>
        <v xml:space="preserve">$ </v>
      </c>
      <c r="D1025" s="5" t="s">
        <v>683</v>
      </c>
      <c r="E1025" s="14"/>
      <c r="F1025" s="14">
        <v>2522</v>
      </c>
      <c r="G1025" s="5">
        <v>12149.034710547186</v>
      </c>
      <c r="H1025" s="5">
        <v>11176.674290245825</v>
      </c>
      <c r="I1025" s="5">
        <v>121.71988104678827</v>
      </c>
      <c r="J1025" s="5">
        <v>119.25134020618557</v>
      </c>
      <c r="K1025" s="5">
        <v>484.93644726407621</v>
      </c>
      <c r="L1025" s="5">
        <v>546.98063441712918</v>
      </c>
      <c r="M1025" s="5">
        <v>4.210547184773989</v>
      </c>
      <c r="N1025" s="5">
        <v>338.9283306899286</v>
      </c>
      <c r="O1025" s="5">
        <v>0</v>
      </c>
      <c r="P1025" s="5">
        <v>97.722739888977003</v>
      </c>
    </row>
    <row r="1026" spans="1:16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2"/>
      <c r="G1026" s="14">
        <v>70.354302206571688</v>
      </c>
      <c r="H1026" s="14">
        <v>70.896474468036047</v>
      </c>
      <c r="I1026" s="14">
        <v>0.70487223880258409</v>
      </c>
      <c r="J1026" s="14">
        <v>0.7564414401505265</v>
      </c>
      <c r="K1026" s="14">
        <v>2.8082367179492076</v>
      </c>
      <c r="L1026" s="14">
        <v>3.4696366356768227</v>
      </c>
      <c r="M1026" s="14">
        <v>2.4383016112008195E-2</v>
      </c>
      <c r="N1026" s="14">
        <v>2.1499082033931316</v>
      </c>
      <c r="O1026" s="14">
        <v>0</v>
      </c>
      <c r="P1026" s="14">
        <v>0.61988007823864077</v>
      </c>
    </row>
    <row r="1027" spans="1:16" x14ac:dyDescent="0.2">
      <c r="A1027" s="16" t="s">
        <v>99</v>
      </c>
      <c r="B1027" s="3" t="s">
        <v>629</v>
      </c>
      <c r="C1027" s="5"/>
      <c r="D1027" s="5"/>
      <c r="E1027" s="14"/>
      <c r="F1027" s="2"/>
      <c r="G1027" s="5"/>
      <c r="H1027" s="5"/>
      <c r="I1027" s="5"/>
      <c r="J1027" s="5"/>
      <c r="K1027" s="5"/>
      <c r="L1027" s="5"/>
      <c r="M1027" s="5"/>
      <c r="N1027" s="5"/>
      <c r="O1027" s="5"/>
      <c r="P1027" s="5"/>
    </row>
    <row r="1028" spans="1:16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7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</row>
    <row r="1029" spans="1:16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F1029" s="12"/>
      <c r="G1029" s="13">
        <v>13284840.049999997</v>
      </c>
      <c r="H1029" s="13">
        <v>11452902.080000006</v>
      </c>
      <c r="I1029" s="13">
        <v>412300.79999999999</v>
      </c>
      <c r="J1029" s="13">
        <v>402264.03</v>
      </c>
      <c r="K1029" s="13">
        <v>634671.45000000007</v>
      </c>
      <c r="L1029" s="13">
        <v>695527.58</v>
      </c>
      <c r="M1029" s="13">
        <v>4176.08</v>
      </c>
      <c r="N1029" s="13">
        <v>207524</v>
      </c>
      <c r="O1029" s="13">
        <v>113084.29000000001</v>
      </c>
      <c r="P1029" s="13">
        <v>65568.92</v>
      </c>
    </row>
    <row r="1030" spans="1:16" x14ac:dyDescent="0.2">
      <c r="A1030" s="3" t="s">
        <v>172</v>
      </c>
      <c r="B1030" s="3" t="s">
        <v>630</v>
      </c>
      <c r="C1030" s="5" t="s">
        <v>201</v>
      </c>
      <c r="D1030" s="5" t="s">
        <v>682</v>
      </c>
      <c r="E1030" s="14"/>
      <c r="F1030" s="14">
        <v>1033</v>
      </c>
      <c r="G1030" s="5">
        <v>12860.445353339785</v>
      </c>
      <c r="H1030" s="5">
        <v>11087.030087124884</v>
      </c>
      <c r="I1030" s="5">
        <v>399.12952565343659</v>
      </c>
      <c r="J1030" s="5">
        <v>389.41338818973867</v>
      </c>
      <c r="K1030" s="5">
        <v>614.39636979670865</v>
      </c>
      <c r="L1030" s="5">
        <v>673.30840271055172</v>
      </c>
      <c r="M1030" s="5">
        <v>4.0426718296224591</v>
      </c>
      <c r="N1030" s="5">
        <v>200.89448209099709</v>
      </c>
      <c r="O1030" s="5">
        <v>109.47172313649565</v>
      </c>
      <c r="P1030" s="5">
        <v>63.474269119070669</v>
      </c>
    </row>
    <row r="1031" spans="1:16" x14ac:dyDescent="0.2">
      <c r="A1031" s="3" t="str">
        <f>A1030</f>
        <v>3145</v>
      </c>
      <c r="B1031" s="3" t="str">
        <f t="shared" ref="B1031" si="339">B1030</f>
        <v>WELDAULT-HIGHLAN</v>
      </c>
      <c r="C1031" s="5" t="str">
        <f t="shared" ref="C1031" si="340">C1030</f>
        <v xml:space="preserve">$ </v>
      </c>
      <c r="D1031" s="5" t="s">
        <v>683</v>
      </c>
      <c r="E1031" s="14"/>
      <c r="F1031" s="14">
        <v>993</v>
      </c>
      <c r="G1031" s="5">
        <v>13378.489476334338</v>
      </c>
      <c r="H1031" s="5">
        <v>11533.637542799603</v>
      </c>
      <c r="I1031" s="5">
        <v>415.20725075528702</v>
      </c>
      <c r="J1031" s="5">
        <v>405.09972809667676</v>
      </c>
      <c r="K1031" s="5">
        <v>639.14546827794572</v>
      </c>
      <c r="L1031" s="5">
        <v>700.43059415911375</v>
      </c>
      <c r="M1031" s="5">
        <v>4.2055186304128904</v>
      </c>
      <c r="N1031" s="5">
        <v>208.98690835850957</v>
      </c>
      <c r="O1031" s="5">
        <v>113.88146022155087</v>
      </c>
      <c r="P1031" s="5">
        <v>66.031137965760323</v>
      </c>
    </row>
    <row r="1032" spans="1:16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2"/>
      <c r="G1032" s="14">
        <v>85.742207473165863</v>
      </c>
      <c r="H1032" s="14">
        <v>82.731161232792687</v>
      </c>
      <c r="I1032" s="14">
        <v>2.6610467722531799</v>
      </c>
      <c r="J1032" s="14">
        <v>2.9057936662358106</v>
      </c>
      <c r="K1032" s="14">
        <v>4.09625791039878</v>
      </c>
      <c r="L1032" s="14">
        <v>5.0242116767346081</v>
      </c>
      <c r="M1032" s="14">
        <v>2.6953001800314381E-2</v>
      </c>
      <c r="N1032" s="14">
        <v>1.4990699635558273</v>
      </c>
      <c r="O1032" s="14">
        <v>0.72986175359602157</v>
      </c>
      <c r="P1032" s="14">
        <v>0.47364352323005998</v>
      </c>
    </row>
    <row r="1033" spans="1:16" x14ac:dyDescent="0.2">
      <c r="A1033" s="3" t="s">
        <v>172</v>
      </c>
      <c r="B1033" s="3" t="s">
        <v>630</v>
      </c>
      <c r="C1033" s="5"/>
      <c r="D1033" s="5"/>
      <c r="E1033" s="14"/>
      <c r="F1033" s="2"/>
      <c r="G1033" s="5"/>
      <c r="H1033" s="5"/>
      <c r="I1033" s="5"/>
      <c r="J1033" s="5"/>
      <c r="K1033" s="5"/>
      <c r="L1033" s="5"/>
      <c r="M1033" s="5"/>
      <c r="N1033" s="5"/>
      <c r="O1033" s="5"/>
      <c r="P1033" s="5"/>
    </row>
    <row r="1034" spans="1:16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7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</row>
    <row r="1035" spans="1:16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F1035" s="12"/>
      <c r="G1035" s="13">
        <v>4468872.9699999979</v>
      </c>
      <c r="H1035" s="13">
        <v>3965856.8700000006</v>
      </c>
      <c r="I1035" s="13">
        <v>89501.98</v>
      </c>
      <c r="J1035" s="13">
        <v>116348.23999999999</v>
      </c>
      <c r="K1035" s="13">
        <v>106512.41</v>
      </c>
      <c r="L1035" s="13">
        <v>142995.51999999999</v>
      </c>
      <c r="M1035" s="13">
        <v>0</v>
      </c>
      <c r="N1035" s="13">
        <v>0</v>
      </c>
      <c r="O1035" s="13">
        <v>0</v>
      </c>
      <c r="P1035" s="13">
        <v>0</v>
      </c>
    </row>
    <row r="1036" spans="1:16" x14ac:dyDescent="0.2">
      <c r="A1036" s="3" t="s">
        <v>146</v>
      </c>
      <c r="B1036" s="3" t="s">
        <v>631</v>
      </c>
      <c r="C1036" s="5" t="s">
        <v>201</v>
      </c>
      <c r="D1036" s="5" t="s">
        <v>682</v>
      </c>
      <c r="E1036" s="14"/>
      <c r="F1036" s="14">
        <v>177.8</v>
      </c>
      <c r="G1036" s="5">
        <v>25134.268672665905</v>
      </c>
      <c r="H1036" s="5">
        <v>22305.156749156358</v>
      </c>
      <c r="I1036" s="5">
        <v>503.38571428571424</v>
      </c>
      <c r="J1036" s="5">
        <v>654.37705286839139</v>
      </c>
      <c r="K1036" s="5">
        <v>599.05742407199102</v>
      </c>
      <c r="L1036" s="5">
        <v>804.24926884139472</v>
      </c>
      <c r="M1036" s="5">
        <v>0</v>
      </c>
      <c r="N1036" s="5">
        <v>0</v>
      </c>
      <c r="O1036" s="5">
        <v>0</v>
      </c>
      <c r="P1036" s="5">
        <v>0</v>
      </c>
    </row>
    <row r="1037" spans="1:16" x14ac:dyDescent="0.2">
      <c r="A1037" s="3" t="str">
        <f>A1036</f>
        <v>3146</v>
      </c>
      <c r="B1037" s="3" t="str">
        <f t="shared" ref="B1037" si="341">B1036</f>
        <v>WELDBRIGGSDALE R</v>
      </c>
      <c r="C1037" s="5" t="str">
        <f t="shared" ref="C1037" si="342">C1036</f>
        <v xml:space="preserve">$ </v>
      </c>
      <c r="D1037" s="5" t="s">
        <v>683</v>
      </c>
      <c r="E1037" s="14"/>
      <c r="F1037" s="14">
        <v>177</v>
      </c>
      <c r="G1037" s="5">
        <v>25247.869887005636</v>
      </c>
      <c r="H1037" s="5">
        <v>22405.971016949155</v>
      </c>
      <c r="I1037" s="5">
        <v>505.66090395480222</v>
      </c>
      <c r="J1037" s="5">
        <v>657.33468926553667</v>
      </c>
      <c r="K1037" s="5">
        <v>601.76502824858756</v>
      </c>
      <c r="L1037" s="5">
        <v>807.88429378531066</v>
      </c>
      <c r="M1037" s="5">
        <v>0</v>
      </c>
      <c r="N1037" s="5">
        <v>0</v>
      </c>
      <c r="O1037" s="5">
        <v>0</v>
      </c>
      <c r="P1037" s="5">
        <v>0</v>
      </c>
    </row>
    <row r="1038" spans="1:16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2"/>
      <c r="G1038" s="14">
        <v>88.289475259534726</v>
      </c>
      <c r="H1038" s="14">
        <v>86.576572058453209</v>
      </c>
      <c r="I1038" s="14">
        <v>1.7682496016192144</v>
      </c>
      <c r="J1038" s="14">
        <v>2.5399383070106119</v>
      </c>
      <c r="K1038" s="14">
        <v>2.1043168715373941</v>
      </c>
      <c r="L1038" s="14">
        <v>3.1216613072866606</v>
      </c>
      <c r="M1038" s="14">
        <v>0</v>
      </c>
      <c r="N1038" s="14">
        <v>0</v>
      </c>
      <c r="O1038" s="14">
        <v>0</v>
      </c>
      <c r="P1038" s="14">
        <v>0</v>
      </c>
    </row>
    <row r="1039" spans="1:16" x14ac:dyDescent="0.2">
      <c r="A1039" s="3" t="s">
        <v>146</v>
      </c>
      <c r="B1039" s="3" t="s">
        <v>631</v>
      </c>
      <c r="C1039" s="5"/>
      <c r="D1039" s="5"/>
      <c r="E1039" s="14"/>
      <c r="F1039" s="2"/>
      <c r="G1039" s="5"/>
      <c r="H1039" s="5"/>
      <c r="I1039" s="5"/>
      <c r="J1039" s="5"/>
      <c r="K1039" s="5"/>
      <c r="L1039" s="5"/>
      <c r="M1039" s="5"/>
      <c r="N1039" s="5"/>
      <c r="O1039" s="5"/>
      <c r="P1039" s="5"/>
    </row>
    <row r="1040" spans="1:16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7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</row>
    <row r="1041" spans="1:16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F1041" s="12"/>
      <c r="G1041" s="13">
        <v>3684668.01</v>
      </c>
      <c r="H1041" s="13">
        <v>3031104.4899999993</v>
      </c>
      <c r="I1041" s="13">
        <v>146428.43</v>
      </c>
      <c r="J1041" s="13">
        <v>153525.11000000002</v>
      </c>
      <c r="K1041" s="13">
        <v>72485.73</v>
      </c>
      <c r="L1041" s="13">
        <v>159002.19</v>
      </c>
      <c r="M1041" s="13">
        <v>1290.3399999999999</v>
      </c>
      <c r="N1041" s="13">
        <v>149641.31</v>
      </c>
      <c r="O1041" s="13">
        <v>43638.64</v>
      </c>
      <c r="P1041" s="13">
        <v>65000</v>
      </c>
    </row>
    <row r="1042" spans="1:16" x14ac:dyDescent="0.2">
      <c r="A1042" s="3" t="s">
        <v>69</v>
      </c>
      <c r="B1042" s="3" t="s">
        <v>632</v>
      </c>
      <c r="C1042" s="5" t="s">
        <v>201</v>
      </c>
      <c r="D1042" s="5" t="s">
        <v>682</v>
      </c>
      <c r="E1042" s="14"/>
      <c r="F1042" s="14">
        <v>199.3</v>
      </c>
      <c r="G1042" s="5">
        <v>18488.048218765678</v>
      </c>
      <c r="H1042" s="5">
        <v>15208.753085800297</v>
      </c>
      <c r="I1042" s="5">
        <v>734.71364776718508</v>
      </c>
      <c r="J1042" s="5">
        <v>770.32167586552941</v>
      </c>
      <c r="K1042" s="5">
        <v>363.70160561966878</v>
      </c>
      <c r="L1042" s="5">
        <v>797.80326141495232</v>
      </c>
      <c r="M1042" s="5">
        <v>6.4743602609131958</v>
      </c>
      <c r="N1042" s="5">
        <v>750.83447064726533</v>
      </c>
      <c r="O1042" s="5">
        <v>218.95955845459105</v>
      </c>
      <c r="P1042" s="5">
        <v>326.14149523331656</v>
      </c>
    </row>
    <row r="1043" spans="1:16" x14ac:dyDescent="0.2">
      <c r="A1043" s="3" t="str">
        <f>A1042</f>
        <v>3147</v>
      </c>
      <c r="B1043" s="3" t="str">
        <f t="shared" ref="B1043" si="343">B1042</f>
        <v>WELDPRAIRIE RE-1</v>
      </c>
      <c r="C1043" s="5" t="str">
        <f t="shared" ref="C1043" si="344">C1042</f>
        <v xml:space="preserve">$ </v>
      </c>
      <c r="D1043" s="5" t="s">
        <v>683</v>
      </c>
      <c r="E1043" s="14"/>
      <c r="F1043" s="14">
        <v>189</v>
      </c>
      <c r="G1043" s="5">
        <v>19495.597936507937</v>
      </c>
      <c r="H1043" s="5">
        <v>16037.58989417989</v>
      </c>
      <c r="I1043" s="5">
        <v>774.75359788359788</v>
      </c>
      <c r="J1043" s="5">
        <v>812.30216931216944</v>
      </c>
      <c r="K1043" s="5">
        <v>383.52238095238096</v>
      </c>
      <c r="L1043" s="5">
        <v>841.28142857142859</v>
      </c>
      <c r="M1043" s="5">
        <v>6.827195767195767</v>
      </c>
      <c r="N1043" s="5">
        <v>791.7529629629629</v>
      </c>
      <c r="O1043" s="5">
        <v>230.89227513227513</v>
      </c>
      <c r="P1043" s="5">
        <v>343.9153439153439</v>
      </c>
    </row>
    <row r="1044" spans="1:16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2"/>
      <c r="G1044" s="14">
        <v>87.49832494475703</v>
      </c>
      <c r="H1044" s="14">
        <v>79.518019413407245</v>
      </c>
      <c r="I1044" s="14">
        <v>3.4771768622081667</v>
      </c>
      <c r="J1044" s="14">
        <v>4.0275789626194927</v>
      </c>
      <c r="K1044" s="14">
        <v>1.7212893916589038</v>
      </c>
      <c r="L1044" s="14">
        <v>4.1712647231089921</v>
      </c>
      <c r="M1044" s="14">
        <v>3.064118349409118E-2</v>
      </c>
      <c r="N1044" s="14">
        <v>3.9256913223825198</v>
      </c>
      <c r="O1044" s="14">
        <v>1.0362691815123046</v>
      </c>
      <c r="P1044" s="14">
        <v>1.7052105194405462</v>
      </c>
    </row>
    <row r="1045" spans="1:16" x14ac:dyDescent="0.2">
      <c r="A1045" s="3" t="s">
        <v>69</v>
      </c>
      <c r="B1045" s="3" t="s">
        <v>632</v>
      </c>
      <c r="C1045" s="5"/>
      <c r="D1045" s="5"/>
      <c r="E1045" s="14"/>
      <c r="F1045" s="2"/>
      <c r="G1045" s="5"/>
      <c r="H1045" s="5"/>
      <c r="I1045" s="5"/>
      <c r="J1045" s="5"/>
      <c r="K1045" s="5"/>
      <c r="L1045" s="5"/>
      <c r="M1045" s="5"/>
      <c r="N1045" s="5"/>
      <c r="O1045" s="5"/>
      <c r="P1045" s="5"/>
    </row>
    <row r="1046" spans="1:16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7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</row>
    <row r="1047" spans="1:16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F1047" s="12"/>
      <c r="G1047" s="13">
        <v>2202080.9799999991</v>
      </c>
      <c r="H1047" s="13">
        <v>2211423.6599999997</v>
      </c>
      <c r="I1047" s="13">
        <v>39436.74</v>
      </c>
      <c r="J1047" s="13">
        <v>60884.98</v>
      </c>
      <c r="K1047" s="13">
        <v>53336.899999999994</v>
      </c>
      <c r="L1047" s="13">
        <v>99180.74</v>
      </c>
      <c r="M1047" s="13">
        <v>0</v>
      </c>
      <c r="N1047" s="13">
        <v>0</v>
      </c>
      <c r="O1047" s="13">
        <v>0</v>
      </c>
      <c r="P1047" s="13">
        <v>0</v>
      </c>
    </row>
    <row r="1048" spans="1:16" x14ac:dyDescent="0.2">
      <c r="A1048" s="3" t="s">
        <v>187</v>
      </c>
      <c r="B1048" s="3" t="s">
        <v>633</v>
      </c>
      <c r="C1048" s="5" t="s">
        <v>201</v>
      </c>
      <c r="D1048" s="5" t="s">
        <v>682</v>
      </c>
      <c r="E1048" s="14"/>
      <c r="F1048" s="14">
        <v>64.3</v>
      </c>
      <c r="G1048" s="5">
        <v>34246.98258164851</v>
      </c>
      <c r="H1048" s="5">
        <v>34392.280870917573</v>
      </c>
      <c r="I1048" s="5">
        <v>613.32410575427684</v>
      </c>
      <c r="J1048" s="5">
        <v>946.889269051322</v>
      </c>
      <c r="K1048" s="5">
        <v>829.50077760497663</v>
      </c>
      <c r="L1048" s="5">
        <v>1542.4687402799379</v>
      </c>
      <c r="M1048" s="5">
        <v>0</v>
      </c>
      <c r="N1048" s="5">
        <v>0</v>
      </c>
      <c r="O1048" s="5">
        <v>0</v>
      </c>
      <c r="P1048" s="5">
        <v>0</v>
      </c>
    </row>
    <row r="1049" spans="1:16" x14ac:dyDescent="0.2">
      <c r="A1049" s="3" t="str">
        <f>A1048</f>
        <v>3148</v>
      </c>
      <c r="B1049" s="3" t="str">
        <f t="shared" ref="B1049" si="345">B1048</f>
        <v>WELDPAWNEE RE-12</v>
      </c>
      <c r="C1049" s="5" t="str">
        <f t="shared" ref="C1049" si="346">C1048</f>
        <v xml:space="preserve">$ </v>
      </c>
      <c r="D1049" s="5" t="s">
        <v>683</v>
      </c>
      <c r="E1049" s="14"/>
      <c r="F1049" s="14">
        <v>67</v>
      </c>
      <c r="G1049" s="5">
        <v>32866.880298507451</v>
      </c>
      <c r="H1049" s="5">
        <v>33006.323283582082</v>
      </c>
      <c r="I1049" s="5">
        <v>588.60805970149249</v>
      </c>
      <c r="J1049" s="5">
        <v>908.73104477611946</v>
      </c>
      <c r="K1049" s="5">
        <v>796.07313432835815</v>
      </c>
      <c r="L1049" s="5">
        <v>1480.309552238806</v>
      </c>
      <c r="M1049" s="5">
        <v>0</v>
      </c>
      <c r="N1049" s="5">
        <v>0</v>
      </c>
      <c r="O1049" s="5">
        <v>0</v>
      </c>
      <c r="P1049" s="5">
        <v>0</v>
      </c>
    </row>
    <row r="1050" spans="1:16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2"/>
      <c r="G1050" s="14">
        <v>95.928730519157384</v>
      </c>
      <c r="H1050" s="14">
        <v>91.813591440606942</v>
      </c>
      <c r="I1050" s="14">
        <v>1.7179733344838557</v>
      </c>
      <c r="J1050" s="14">
        <v>2.5278144480870419</v>
      </c>
      <c r="K1050" s="14">
        <v>2.3235027018975694</v>
      </c>
      <c r="L1050" s="14">
        <v>4.1177726845597125</v>
      </c>
      <c r="M1050" s="14">
        <v>0</v>
      </c>
      <c r="N1050" s="14">
        <v>0</v>
      </c>
      <c r="O1050" s="14">
        <v>0</v>
      </c>
      <c r="P1050" s="14">
        <v>0</v>
      </c>
    </row>
    <row r="1051" spans="1:16" x14ac:dyDescent="0.2">
      <c r="A1051" s="3" t="s">
        <v>187</v>
      </c>
      <c r="B1051" s="3" t="s">
        <v>633</v>
      </c>
      <c r="C1051" s="5"/>
      <c r="D1051" s="5"/>
      <c r="E1051" s="14"/>
      <c r="F1051" s="2"/>
      <c r="G1051" s="5"/>
      <c r="H1051" s="5"/>
      <c r="I1051" s="5"/>
      <c r="J1051" s="5"/>
      <c r="K1051" s="5"/>
      <c r="L1051" s="5"/>
      <c r="M1051" s="5"/>
      <c r="N1051" s="5"/>
      <c r="O1051" s="5"/>
      <c r="P1051" s="5"/>
    </row>
    <row r="1052" spans="1:16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7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1:16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F1053" s="12"/>
      <c r="G1053" s="13">
        <v>13029513.35</v>
      </c>
      <c r="H1053" s="13">
        <v>11417220.309999999</v>
      </c>
      <c r="I1053" s="13">
        <v>386808.79000000004</v>
      </c>
      <c r="J1053" s="13">
        <v>376503.13999999996</v>
      </c>
      <c r="K1053" s="13">
        <v>354231.04000000004</v>
      </c>
      <c r="L1053" s="13">
        <v>394902.72</v>
      </c>
      <c r="M1053" s="13">
        <v>0</v>
      </c>
      <c r="N1053" s="13">
        <v>0</v>
      </c>
      <c r="O1053" s="13">
        <v>452360.58999999997</v>
      </c>
      <c r="P1053" s="13">
        <v>2146091.5099999998</v>
      </c>
    </row>
    <row r="1054" spans="1:16" x14ac:dyDescent="0.2">
      <c r="A1054" s="3" t="s">
        <v>49</v>
      </c>
      <c r="B1054" s="3" t="s">
        <v>634</v>
      </c>
      <c r="C1054" s="5" t="s">
        <v>201</v>
      </c>
      <c r="D1054" s="5" t="s">
        <v>682</v>
      </c>
      <c r="E1054" s="14"/>
      <c r="F1054" s="14">
        <v>853.3</v>
      </c>
      <c r="G1054" s="5">
        <v>15269.557424118129</v>
      </c>
      <c r="H1054" s="5">
        <v>13380.077710066798</v>
      </c>
      <c r="I1054" s="5">
        <v>453.30925817414749</v>
      </c>
      <c r="J1054" s="5">
        <v>441.23185280675023</v>
      </c>
      <c r="K1054" s="5">
        <v>415.1307160435955</v>
      </c>
      <c r="L1054" s="5">
        <v>462.79470291808275</v>
      </c>
      <c r="M1054" s="5">
        <v>0</v>
      </c>
      <c r="N1054" s="5">
        <v>0</v>
      </c>
      <c r="O1054" s="5">
        <v>530.1307746396343</v>
      </c>
      <c r="P1054" s="5">
        <v>2515.0492323918902</v>
      </c>
    </row>
    <row r="1055" spans="1:16" x14ac:dyDescent="0.2">
      <c r="A1055" s="3" t="str">
        <f>A1054</f>
        <v>3200</v>
      </c>
      <c r="B1055" s="3" t="str">
        <f t="shared" ref="B1055" si="347">B1054</f>
        <v>YUMAYUMA 1</v>
      </c>
      <c r="C1055" s="5" t="str">
        <f t="shared" ref="C1055" si="348">C1054</f>
        <v xml:space="preserve">$ </v>
      </c>
      <c r="D1055" s="5" t="s">
        <v>683</v>
      </c>
      <c r="E1055" s="14"/>
      <c r="F1055" s="14">
        <v>886</v>
      </c>
      <c r="G1055" s="5">
        <v>14705.997009029345</v>
      </c>
      <c r="H1055" s="5">
        <v>12886.253171557561</v>
      </c>
      <c r="I1055" s="5">
        <v>436.57876975169302</v>
      </c>
      <c r="J1055" s="5">
        <v>424.94711060948077</v>
      </c>
      <c r="K1055" s="5">
        <v>399.80930022573369</v>
      </c>
      <c r="L1055" s="5">
        <v>445.71413092550785</v>
      </c>
      <c r="M1055" s="5">
        <v>0</v>
      </c>
      <c r="N1055" s="5">
        <v>0</v>
      </c>
      <c r="O1055" s="5">
        <v>510.56499999999994</v>
      </c>
      <c r="P1055" s="5">
        <v>2422.2251805869073</v>
      </c>
    </row>
    <row r="1056" spans="1:16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2"/>
      <c r="G1056" s="14">
        <v>82.37142682795384</v>
      </c>
      <c r="H1056" s="14">
        <v>71.271850374675978</v>
      </c>
      <c r="I1056" s="14">
        <v>2.4453708351198218</v>
      </c>
      <c r="J1056" s="14">
        <v>2.3503159903266924</v>
      </c>
      <c r="K1056" s="14">
        <v>2.2394171913987866</v>
      </c>
      <c r="L1056" s="14">
        <v>2.465175130915255</v>
      </c>
      <c r="M1056" s="14">
        <v>0</v>
      </c>
      <c r="N1056" s="14">
        <v>0</v>
      </c>
      <c r="O1056" s="14">
        <v>2.8597834959841402</v>
      </c>
      <c r="P1056" s="14">
        <v>13.396948542467287</v>
      </c>
    </row>
    <row r="1057" spans="1:16" x14ac:dyDescent="0.2">
      <c r="A1057" s="3" t="s">
        <v>49</v>
      </c>
      <c r="B1057" s="3" t="s">
        <v>634</v>
      </c>
      <c r="C1057" s="5"/>
      <c r="D1057" s="5"/>
      <c r="E1057" s="14"/>
      <c r="F1057" s="2"/>
      <c r="G1057" s="5"/>
      <c r="H1057" s="5"/>
      <c r="I1057" s="5"/>
      <c r="J1057" s="5"/>
      <c r="K1057" s="5"/>
      <c r="L1057" s="5"/>
      <c r="M1057" s="5"/>
      <c r="N1057" s="5"/>
      <c r="O1057" s="5"/>
      <c r="P1057" s="5"/>
    </row>
    <row r="1058" spans="1:16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7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1:16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F1059" s="12"/>
      <c r="G1059" s="13">
        <v>11519265.170000002</v>
      </c>
      <c r="H1059" s="13">
        <v>11070498.809999999</v>
      </c>
      <c r="I1059" s="13">
        <v>467297.54000000004</v>
      </c>
      <c r="J1059" s="13">
        <v>503362.73000000004</v>
      </c>
      <c r="K1059" s="13">
        <v>404519.25999999995</v>
      </c>
      <c r="L1059" s="13">
        <v>515088.76</v>
      </c>
      <c r="M1059" s="13">
        <v>334.37</v>
      </c>
      <c r="N1059" s="13">
        <v>0</v>
      </c>
      <c r="O1059" s="13">
        <v>2805.86</v>
      </c>
      <c r="P1059" s="13">
        <v>0</v>
      </c>
    </row>
    <row r="1060" spans="1:16" x14ac:dyDescent="0.2">
      <c r="A1060" s="3" t="s">
        <v>22</v>
      </c>
      <c r="B1060" s="3" t="s">
        <v>635</v>
      </c>
      <c r="C1060" s="5" t="s">
        <v>201</v>
      </c>
      <c r="D1060" s="5" t="s">
        <v>682</v>
      </c>
      <c r="E1060" s="14"/>
      <c r="F1060" s="14">
        <v>715.9</v>
      </c>
      <c r="G1060" s="5">
        <v>16090.606467383715</v>
      </c>
      <c r="H1060" s="5">
        <v>15463.750258415979</v>
      </c>
      <c r="I1060" s="5">
        <v>652.74136052521305</v>
      </c>
      <c r="J1060" s="5">
        <v>703.11877357172796</v>
      </c>
      <c r="K1060" s="5">
        <v>565.04995111049027</v>
      </c>
      <c r="L1060" s="5">
        <v>719.49819807235656</v>
      </c>
      <c r="M1060" s="5">
        <v>0.46706243888811289</v>
      </c>
      <c r="N1060" s="5">
        <v>0</v>
      </c>
      <c r="O1060" s="5">
        <v>3.9193462774130468</v>
      </c>
      <c r="P1060" s="5">
        <v>0</v>
      </c>
    </row>
    <row r="1061" spans="1:16" x14ac:dyDescent="0.2">
      <c r="A1061" s="3" t="str">
        <f>A1060</f>
        <v>3210</v>
      </c>
      <c r="B1061" s="3" t="str">
        <f t="shared" ref="B1061" si="349">B1060</f>
        <v>YUMAWRAY RD-2</v>
      </c>
      <c r="C1061" s="5" t="str">
        <f t="shared" ref="C1061" si="350">C1060</f>
        <v xml:space="preserve">$ </v>
      </c>
      <c r="D1061" s="5" t="s">
        <v>683</v>
      </c>
      <c r="E1061" s="14"/>
      <c r="F1061" s="14">
        <v>729</v>
      </c>
      <c r="G1061" s="5">
        <v>15801.461138545956</v>
      </c>
      <c r="H1061" s="5">
        <v>15185.869423868311</v>
      </c>
      <c r="I1061" s="5">
        <v>641.01171467764061</v>
      </c>
      <c r="J1061" s="5">
        <v>690.48385459533608</v>
      </c>
      <c r="K1061" s="5">
        <v>554.89610425240051</v>
      </c>
      <c r="L1061" s="5">
        <v>706.56894375857337</v>
      </c>
      <c r="M1061" s="5">
        <v>0.45866941015089163</v>
      </c>
      <c r="N1061" s="5">
        <v>0</v>
      </c>
      <c r="O1061" s="5">
        <v>3.8489163237311388</v>
      </c>
      <c r="P1061" s="5">
        <v>0</v>
      </c>
    </row>
    <row r="1062" spans="1:16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2"/>
      <c r="G1062" s="14">
        <v>80.622014739678889</v>
      </c>
      <c r="H1062" s="14">
        <v>79.289160641145202</v>
      </c>
      <c r="I1062" s="14">
        <v>3.2705618458903554</v>
      </c>
      <c r="J1062" s="14">
        <v>3.605186093663959</v>
      </c>
      <c r="K1062" s="14">
        <v>2.83118386988256</v>
      </c>
      <c r="L1062" s="14">
        <v>3.6891703018112056</v>
      </c>
      <c r="M1062" s="14">
        <v>2.3402172508983424E-3</v>
      </c>
      <c r="N1062" s="14">
        <v>0</v>
      </c>
      <c r="O1062" s="14">
        <v>1.9637892082440479E-2</v>
      </c>
      <c r="P1062" s="14">
        <v>0</v>
      </c>
    </row>
    <row r="1063" spans="1:16" x14ac:dyDescent="0.2">
      <c r="A1063" s="3" t="s">
        <v>22</v>
      </c>
      <c r="B1063" s="3" t="s">
        <v>635</v>
      </c>
      <c r="C1063" s="5"/>
      <c r="D1063" s="5"/>
      <c r="E1063" s="14"/>
      <c r="F1063" s="2"/>
      <c r="G1063" s="5"/>
      <c r="H1063" s="5"/>
      <c r="I1063" s="5"/>
      <c r="J1063" s="5"/>
      <c r="K1063" s="5"/>
      <c r="L1063" s="5"/>
      <c r="M1063" s="5"/>
      <c r="N1063" s="5"/>
      <c r="O1063" s="5"/>
      <c r="P1063" s="5"/>
    </row>
    <row r="1064" spans="1:16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7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1:16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F1065" s="12"/>
      <c r="G1065" s="13">
        <v>3524562.1199999996</v>
      </c>
      <c r="H1065" s="13">
        <v>3186945.0999999982</v>
      </c>
      <c r="I1065" s="13">
        <v>188444.84</v>
      </c>
      <c r="J1065" s="13">
        <v>174041.43</v>
      </c>
      <c r="K1065" s="13">
        <v>119176.24</v>
      </c>
      <c r="L1065" s="13">
        <v>195409.17</v>
      </c>
      <c r="M1065" s="13">
        <v>0</v>
      </c>
      <c r="N1065" s="13">
        <v>0</v>
      </c>
      <c r="O1065" s="13">
        <v>13507.75</v>
      </c>
      <c r="P1065" s="13">
        <v>187498.55</v>
      </c>
    </row>
    <row r="1066" spans="1:16" x14ac:dyDescent="0.2">
      <c r="A1066" s="3" t="s">
        <v>75</v>
      </c>
      <c r="B1066" s="3" t="s">
        <v>636</v>
      </c>
      <c r="C1066" s="5" t="s">
        <v>201</v>
      </c>
      <c r="D1066" s="5" t="s">
        <v>682</v>
      </c>
      <c r="E1066" s="14"/>
      <c r="F1066" s="14">
        <v>181.3</v>
      </c>
      <c r="G1066" s="5">
        <v>19440.497076668504</v>
      </c>
      <c r="H1066" s="5">
        <v>17578.296194153325</v>
      </c>
      <c r="I1066" s="5">
        <v>1039.4089354660782</v>
      </c>
      <c r="J1066" s="5">
        <v>959.96376172090447</v>
      </c>
      <c r="K1066" s="5">
        <v>657.34274682846115</v>
      </c>
      <c r="L1066" s="5">
        <v>1077.8222283507998</v>
      </c>
      <c r="M1066" s="5">
        <v>0</v>
      </c>
      <c r="N1066" s="5">
        <v>0</v>
      </c>
      <c r="O1066" s="5">
        <v>74.504964147821283</v>
      </c>
      <c r="P1066" s="5">
        <v>1034.1894649751791</v>
      </c>
    </row>
    <row r="1067" spans="1:16" x14ac:dyDescent="0.2">
      <c r="A1067" s="3" t="str">
        <f>A1066</f>
        <v>3220</v>
      </c>
      <c r="B1067" s="3" t="str">
        <f t="shared" ref="B1067" si="351">B1066</f>
        <v>YUMAIDALIA RJ-3</v>
      </c>
      <c r="C1067" s="5" t="str">
        <f t="shared" ref="C1067" si="352">C1066</f>
        <v xml:space="preserve">$ </v>
      </c>
      <c r="D1067" s="5" t="s">
        <v>683</v>
      </c>
      <c r="E1067" s="14"/>
      <c r="F1067" s="14">
        <v>172</v>
      </c>
      <c r="G1067" s="5">
        <v>20491.640232558137</v>
      </c>
      <c r="H1067" s="5">
        <v>18528.750581395339</v>
      </c>
      <c r="I1067" s="5">
        <v>1095.6095348837209</v>
      </c>
      <c r="J1067" s="5">
        <v>1011.8687790697674</v>
      </c>
      <c r="K1067" s="5">
        <v>692.88511627906985</v>
      </c>
      <c r="L1067" s="5">
        <v>1136.0998255813954</v>
      </c>
      <c r="M1067" s="5">
        <v>0</v>
      </c>
      <c r="N1067" s="5">
        <v>0</v>
      </c>
      <c r="O1067" s="5">
        <v>78.533430232558146</v>
      </c>
      <c r="P1067" s="5">
        <v>1090.1078488372093</v>
      </c>
    </row>
    <row r="1068" spans="1:16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2"/>
      <c r="G1068" s="14">
        <v>85.500620720655022</v>
      </c>
      <c r="H1068" s="14">
        <v>79.69017974801001</v>
      </c>
      <c r="I1068" s="14">
        <v>4.5713907836030767</v>
      </c>
      <c r="J1068" s="14">
        <v>4.3519396805111921</v>
      </c>
      <c r="K1068" s="14">
        <v>2.891037850441903</v>
      </c>
      <c r="L1068" s="14">
        <v>4.8862441595587747</v>
      </c>
      <c r="M1068" s="14">
        <v>0</v>
      </c>
      <c r="N1068" s="14">
        <v>0</v>
      </c>
      <c r="O1068" s="14">
        <v>0.32767787039016005</v>
      </c>
      <c r="P1068" s="14">
        <v>4.6884375736473309</v>
      </c>
    </row>
    <row r="1069" spans="1:16" x14ac:dyDescent="0.2">
      <c r="A1069" s="3" t="s">
        <v>75</v>
      </c>
      <c r="B1069" s="3" t="s">
        <v>636</v>
      </c>
      <c r="C1069" s="5"/>
      <c r="D1069" s="5"/>
      <c r="E1069" s="14"/>
      <c r="F1069" s="2"/>
      <c r="G1069" s="5"/>
      <c r="H1069" s="5"/>
      <c r="I1069" s="5"/>
      <c r="J1069" s="5"/>
      <c r="K1069" s="5"/>
      <c r="L1069" s="5"/>
      <c r="M1069" s="5"/>
      <c r="N1069" s="5"/>
      <c r="O1069" s="5"/>
      <c r="P1069" s="5"/>
    </row>
    <row r="1070" spans="1:16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7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1:16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F1071" s="12"/>
      <c r="G1071" s="13">
        <v>1940400.8199999996</v>
      </c>
      <c r="H1071" s="13">
        <v>1675020.8299999994</v>
      </c>
      <c r="I1071" s="13">
        <v>88783.150000000009</v>
      </c>
      <c r="J1071" s="13">
        <v>92108.02</v>
      </c>
      <c r="K1071" s="13">
        <v>48295.740000000005</v>
      </c>
      <c r="L1071" s="13">
        <v>82330.200000000012</v>
      </c>
      <c r="M1071" s="13">
        <v>0</v>
      </c>
      <c r="N1071" s="13">
        <v>0</v>
      </c>
      <c r="O1071" s="13">
        <v>0</v>
      </c>
      <c r="P1071" s="13">
        <v>0</v>
      </c>
    </row>
    <row r="1072" spans="1:16" x14ac:dyDescent="0.2">
      <c r="A1072" s="3" t="s">
        <v>185</v>
      </c>
      <c r="B1072" s="3" t="s">
        <v>637</v>
      </c>
      <c r="C1072" s="5" t="s">
        <v>201</v>
      </c>
      <c r="D1072" s="5" t="s">
        <v>682</v>
      </c>
      <c r="E1072" s="14"/>
      <c r="F1072" s="14">
        <v>59.5</v>
      </c>
      <c r="G1072" s="5">
        <v>32611.778487394949</v>
      </c>
      <c r="H1072" s="5">
        <v>28151.610588235282</v>
      </c>
      <c r="I1072" s="5">
        <v>1492.1537815126053</v>
      </c>
      <c r="J1072" s="5">
        <v>1548.0339495798321</v>
      </c>
      <c r="K1072" s="5">
        <v>811.69310924369756</v>
      </c>
      <c r="L1072" s="5">
        <v>1383.7008403361347</v>
      </c>
      <c r="M1072" s="5">
        <v>0</v>
      </c>
      <c r="N1072" s="5">
        <v>0</v>
      </c>
      <c r="O1072" s="5">
        <v>0</v>
      </c>
      <c r="P1072" s="5">
        <v>0</v>
      </c>
    </row>
    <row r="1073" spans="1:16" x14ac:dyDescent="0.2">
      <c r="A1073" s="3" t="str">
        <f>A1072</f>
        <v>3230</v>
      </c>
      <c r="B1073" s="3" t="str">
        <f t="shared" ref="B1073" si="353">B1072</f>
        <v>YUMALIBERTY J-4</v>
      </c>
      <c r="C1073" s="5" t="str">
        <f t="shared" ref="C1073" si="354">C1072</f>
        <v xml:space="preserve">$ </v>
      </c>
      <c r="D1073" s="5" t="s">
        <v>683</v>
      </c>
      <c r="E1073" s="14"/>
      <c r="F1073" s="14">
        <v>68</v>
      </c>
      <c r="G1073" s="5">
        <v>28535.306176470582</v>
      </c>
      <c r="H1073" s="5">
        <v>24632.659264705871</v>
      </c>
      <c r="I1073" s="5">
        <v>1305.6345588235295</v>
      </c>
      <c r="J1073" s="5">
        <v>1354.529705882353</v>
      </c>
      <c r="K1073" s="5">
        <v>710.23147058823542</v>
      </c>
      <c r="L1073" s="5">
        <v>1210.7382352941179</v>
      </c>
      <c r="M1073" s="5">
        <v>0</v>
      </c>
      <c r="N1073" s="5">
        <v>0</v>
      </c>
      <c r="O1073" s="5">
        <v>0</v>
      </c>
      <c r="P1073" s="5">
        <v>0</v>
      </c>
    </row>
    <row r="1074" spans="1:16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2"/>
      <c r="G1074" s="14">
        <v>93.198507944583469</v>
      </c>
      <c r="H1074" s="14">
        <v>90.519205491199571</v>
      </c>
      <c r="I1074" s="14">
        <v>4.2643030374622022</v>
      </c>
      <c r="J1074" s="14">
        <v>4.9775767802048909</v>
      </c>
      <c r="K1074" s="14">
        <v>2.3196706895225589</v>
      </c>
      <c r="L1074" s="14">
        <v>4.4491770839241225</v>
      </c>
      <c r="M1074" s="14">
        <v>0</v>
      </c>
      <c r="N1074" s="14">
        <v>0</v>
      </c>
      <c r="O1074" s="14">
        <v>0</v>
      </c>
      <c r="P1074" s="14">
        <v>0</v>
      </c>
    </row>
    <row r="1075" spans="1:16" x14ac:dyDescent="0.2">
      <c r="A1075" s="3" t="s">
        <v>185</v>
      </c>
      <c r="B1075" s="3" t="s">
        <v>637</v>
      </c>
      <c r="C1075" s="5"/>
      <c r="D1075" s="5"/>
      <c r="E1075" s="14"/>
      <c r="F1075" s="2"/>
      <c r="G1075" s="5"/>
      <c r="H1075" s="5"/>
      <c r="I1075" s="5"/>
      <c r="J1075" s="5"/>
      <c r="K1075" s="5"/>
      <c r="L1075" s="5"/>
      <c r="M1075" s="5"/>
      <c r="N1075" s="5"/>
      <c r="O1075" s="5"/>
      <c r="P1075" s="5"/>
    </row>
    <row r="1076" spans="1:16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7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</row>
    <row r="1077" spans="1:16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F1077" s="12"/>
      <c r="G1077" s="13">
        <v>292609674.43000007</v>
      </c>
      <c r="H1077" s="13">
        <v>286485527.81999934</v>
      </c>
      <c r="I1077" s="13">
        <v>55127.98</v>
      </c>
      <c r="J1077" s="13">
        <v>49233.36</v>
      </c>
      <c r="K1077" s="13">
        <v>3608729.4099999997</v>
      </c>
      <c r="L1077" s="13">
        <v>4281945.33</v>
      </c>
      <c r="M1077" s="13">
        <v>0</v>
      </c>
      <c r="N1077" s="13">
        <v>0</v>
      </c>
      <c r="O1077" s="13">
        <v>0</v>
      </c>
      <c r="P1077" s="13">
        <v>0</v>
      </c>
    </row>
    <row r="1078" spans="1:16" x14ac:dyDescent="0.2">
      <c r="A1078" s="3" t="s">
        <v>122</v>
      </c>
      <c r="B1078" s="3" t="s">
        <v>638</v>
      </c>
      <c r="C1078" s="5" t="s">
        <v>201</v>
      </c>
      <c r="D1078" s="5" t="s">
        <v>682</v>
      </c>
      <c r="E1078" s="14"/>
      <c r="F1078" s="14">
        <v>20290</v>
      </c>
      <c r="G1078" s="5">
        <v>14421.373801379994</v>
      </c>
      <c r="H1078" s="5">
        <v>14119.543017249844</v>
      </c>
      <c r="I1078" s="5">
        <v>2.7170024642681123</v>
      </c>
      <c r="J1078" s="5">
        <v>2.4264839822572695</v>
      </c>
      <c r="K1078" s="5">
        <v>177.85753622474124</v>
      </c>
      <c r="L1078" s="5">
        <v>211.03722671266635</v>
      </c>
      <c r="M1078" s="5">
        <v>0</v>
      </c>
      <c r="N1078" s="5">
        <v>0</v>
      </c>
      <c r="O1078" s="5">
        <v>0</v>
      </c>
      <c r="P1078" s="5">
        <v>0</v>
      </c>
    </row>
    <row r="1079" spans="1:16" x14ac:dyDescent="0.2">
      <c r="A1079" s="3" t="str">
        <f>A1078</f>
        <v>8001</v>
      </c>
      <c r="B1079" s="3" t="str">
        <f t="shared" ref="B1079" si="355">B1078</f>
        <v>CHARTER SCHO</v>
      </c>
      <c r="C1079" s="5" t="str">
        <f t="shared" ref="C1079" si="356">C1078</f>
        <v xml:space="preserve">$ </v>
      </c>
      <c r="D1079" s="5" t="s">
        <v>683</v>
      </c>
      <c r="E1079" s="14"/>
      <c r="F1079" s="14">
        <v>22003</v>
      </c>
      <c r="G1079" s="5">
        <v>13298.626297777579</v>
      </c>
      <c r="H1079" s="5">
        <v>13020.293951733824</v>
      </c>
      <c r="I1079" s="5">
        <v>2.5054756169613235</v>
      </c>
      <c r="J1079" s="5">
        <v>2.2375748761532517</v>
      </c>
      <c r="K1079" s="5">
        <v>164.01078989228739</v>
      </c>
      <c r="L1079" s="5">
        <v>194.60734127164477</v>
      </c>
      <c r="M1079" s="5">
        <v>0</v>
      </c>
      <c r="N1079" s="5">
        <v>0</v>
      </c>
      <c r="O1079" s="5">
        <v>0</v>
      </c>
      <c r="P1079" s="5">
        <v>0</v>
      </c>
    </row>
    <row r="1080" spans="1:16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2"/>
      <c r="G1080" s="14">
        <v>92.036371141011557</v>
      </c>
      <c r="H1080" s="14">
        <v>87.350298770999999</v>
      </c>
      <c r="I1080" s="14">
        <v>1.7339752137101826E-2</v>
      </c>
      <c r="J1080" s="14">
        <v>1.5011399487524071E-2</v>
      </c>
      <c r="K1080" s="14">
        <v>1.1350764802060531</v>
      </c>
      <c r="L1080" s="14">
        <v>1.3055780050837091</v>
      </c>
      <c r="M1080" s="14">
        <v>0</v>
      </c>
      <c r="N1080" s="14">
        <v>0</v>
      </c>
      <c r="O1080" s="14">
        <v>0</v>
      </c>
      <c r="P1080" s="14">
        <v>0</v>
      </c>
    </row>
    <row r="1081" spans="1:16" x14ac:dyDescent="0.2">
      <c r="A1081" s="3" t="s">
        <v>122</v>
      </c>
      <c r="B1081" s="3" t="s">
        <v>638</v>
      </c>
      <c r="C1081" s="14"/>
      <c r="D1081" s="5"/>
      <c r="E1081" s="14"/>
      <c r="F1081" s="2"/>
      <c r="G1081" s="5"/>
      <c r="H1081" s="5"/>
      <c r="I1081" s="5"/>
      <c r="J1081" s="5"/>
      <c r="K1081" s="5"/>
      <c r="L1081" s="5"/>
      <c r="M1081" s="5"/>
      <c r="N1081" s="5"/>
      <c r="O1081" s="5"/>
      <c r="P1081" s="5"/>
    </row>
    <row r="1082" spans="1:16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15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</row>
    <row r="1083" spans="1:16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F1083" s="12"/>
      <c r="G1083" s="13">
        <v>2294796.35</v>
      </c>
      <c r="H1083" s="13">
        <v>2256769.1899999995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</row>
    <row r="1084" spans="1:16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100</v>
      </c>
      <c r="H1085" s="14">
        <v>100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</row>
    <row r="1086" spans="1:16" x14ac:dyDescent="0.2">
      <c r="A1086" s="3" t="s">
        <v>121</v>
      </c>
      <c r="B1086" s="3" t="s">
        <v>639</v>
      </c>
      <c r="C1086" s="5"/>
      <c r="D1086" s="6"/>
      <c r="E1086" s="15"/>
      <c r="F1086" s="14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x14ac:dyDescent="0.2">
      <c r="A1087" s="16" t="s">
        <v>198</v>
      </c>
      <c r="B1087" s="9" t="s">
        <v>677</v>
      </c>
      <c r="C1087" s="10"/>
      <c r="D1087" s="12"/>
      <c r="E1087" s="17" t="s">
        <v>676</v>
      </c>
      <c r="F1087" s="15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1:16" s="13" customFormat="1" x14ac:dyDescent="0.2">
      <c r="A1088" s="16" t="s">
        <v>198</v>
      </c>
      <c r="B1088" s="9" t="s">
        <v>677</v>
      </c>
      <c r="C1088" s="11" t="s">
        <v>201</v>
      </c>
      <c r="D1088" s="5" t="s">
        <v>202</v>
      </c>
      <c r="E1088" s="14"/>
      <c r="F1088" s="12"/>
      <c r="G1088" s="13">
        <v>357969</v>
      </c>
      <c r="H1088" s="13">
        <v>240404</v>
      </c>
      <c r="I1088" s="13">
        <v>0</v>
      </c>
      <c r="J1088" s="13">
        <v>0</v>
      </c>
      <c r="K1088" s="13">
        <v>5321050</v>
      </c>
      <c r="L1088" s="13">
        <v>4952346</v>
      </c>
      <c r="M1088" s="13">
        <v>0</v>
      </c>
      <c r="N1088" s="13">
        <v>0</v>
      </c>
      <c r="O1088" s="13">
        <v>0</v>
      </c>
      <c r="P1088" s="13">
        <v>0</v>
      </c>
    </row>
    <row r="1089" spans="1:16" x14ac:dyDescent="0.2">
      <c r="A1089" s="16" t="s">
        <v>198</v>
      </c>
      <c r="B1089" s="9" t="s">
        <v>677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</row>
    <row r="1090" spans="1:16" x14ac:dyDescent="0.2">
      <c r="A1090" s="16" t="s">
        <v>198</v>
      </c>
      <c r="B1090" s="9" t="s">
        <v>677</v>
      </c>
      <c r="C1090" s="14" t="s">
        <v>200</v>
      </c>
      <c r="D1090" s="8" t="s">
        <v>199</v>
      </c>
      <c r="E1090" s="14"/>
      <c r="F1090" s="14"/>
      <c r="G1090" s="14">
        <v>6.3033597880197272</v>
      </c>
      <c r="H1090" s="14">
        <v>4.629608588897983</v>
      </c>
      <c r="I1090" s="14">
        <v>0</v>
      </c>
      <c r="J1090" s="14">
        <v>0</v>
      </c>
      <c r="K1090" s="14">
        <v>93.696640211980281</v>
      </c>
      <c r="L1090" s="14">
        <v>95.37039141110202</v>
      </c>
      <c r="M1090" s="14">
        <v>0</v>
      </c>
      <c r="N1090" s="14">
        <v>0</v>
      </c>
      <c r="O1090" s="14">
        <v>0</v>
      </c>
      <c r="P1090" s="14">
        <v>0</v>
      </c>
    </row>
    <row r="1091" spans="1:16" x14ac:dyDescent="0.2">
      <c r="A1091" s="16" t="s">
        <v>198</v>
      </c>
      <c r="B1091" s="9" t="s">
        <v>677</v>
      </c>
      <c r="C1091" s="5"/>
      <c r="D1091" s="6"/>
      <c r="E1091" s="15"/>
      <c r="F1091" s="14"/>
      <c r="G1091" s="5"/>
      <c r="H1091" s="5"/>
      <c r="I1091" s="5"/>
      <c r="J1091" s="5"/>
      <c r="K1091" s="5"/>
      <c r="L1091" s="5"/>
      <c r="M1091" s="5"/>
      <c r="N1091" s="5"/>
      <c r="O1091" s="5"/>
      <c r="P1091" s="5"/>
    </row>
    <row r="1092" spans="1:16" x14ac:dyDescent="0.2">
      <c r="A1092" s="16" t="s">
        <v>673</v>
      </c>
      <c r="B1092" s="9" t="s">
        <v>674</v>
      </c>
      <c r="C1092" s="10"/>
      <c r="D1092" s="12"/>
      <c r="E1092" s="17" t="s">
        <v>675</v>
      </c>
      <c r="F1092" s="15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1:16" s="13" customFormat="1" x14ac:dyDescent="0.2">
      <c r="A1093" s="16" t="s">
        <v>673</v>
      </c>
      <c r="B1093" s="9" t="s">
        <v>674</v>
      </c>
      <c r="C1093" s="11" t="s">
        <v>201</v>
      </c>
      <c r="D1093" s="5" t="s">
        <v>202</v>
      </c>
      <c r="E1093" s="14"/>
      <c r="F1093" s="12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</row>
    <row r="1094" spans="1:16" x14ac:dyDescent="0.2">
      <c r="A1094" s="16" t="s">
        <v>673</v>
      </c>
      <c r="B1094" s="9" t="s">
        <v>674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x14ac:dyDescent="0.2">
      <c r="A1095" s="16" t="s">
        <v>673</v>
      </c>
      <c r="B1095" s="9" t="s">
        <v>674</v>
      </c>
      <c r="C1095" s="14" t="s">
        <v>200</v>
      </c>
      <c r="D1095" s="8" t="s">
        <v>199</v>
      </c>
      <c r="E1095" s="14"/>
      <c r="F1095" s="14"/>
      <c r="G1095" s="14" t="s">
        <v>704</v>
      </c>
      <c r="H1095" s="14" t="s">
        <v>704</v>
      </c>
      <c r="I1095" s="14" t="s">
        <v>704</v>
      </c>
      <c r="J1095" s="14" t="s">
        <v>704</v>
      </c>
      <c r="K1095" s="14" t="s">
        <v>704</v>
      </c>
      <c r="L1095" s="14" t="s">
        <v>704</v>
      </c>
      <c r="M1095" s="14" t="s">
        <v>704</v>
      </c>
      <c r="N1095" s="14" t="s">
        <v>704</v>
      </c>
      <c r="O1095" s="14" t="s">
        <v>704</v>
      </c>
      <c r="P1095" s="14" t="s">
        <v>704</v>
      </c>
    </row>
    <row r="1096" spans="1:16" x14ac:dyDescent="0.2">
      <c r="A1096" s="16" t="s">
        <v>673</v>
      </c>
      <c r="B1096" s="9" t="s">
        <v>674</v>
      </c>
      <c r="C1096" s="5"/>
      <c r="D1096" s="6"/>
      <c r="E1096" s="15"/>
      <c r="F1096" s="14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1:16" x14ac:dyDescent="0.2">
      <c r="A1097" s="16" t="s">
        <v>679</v>
      </c>
      <c r="B1097" s="9" t="s">
        <v>681</v>
      </c>
      <c r="C1097" s="10"/>
      <c r="D1097" s="12"/>
      <c r="E1097" s="17" t="s">
        <v>680</v>
      </c>
      <c r="F1097" s="15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 s="13" customFormat="1" x14ac:dyDescent="0.2">
      <c r="A1098" s="16" t="s">
        <v>679</v>
      </c>
      <c r="B1098" s="9" t="s">
        <v>681</v>
      </c>
      <c r="C1098" s="11" t="s">
        <v>201</v>
      </c>
      <c r="D1098" s="5" t="s">
        <v>202</v>
      </c>
      <c r="E1098" s="14"/>
      <c r="F1098" s="12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</row>
    <row r="1099" spans="1:16" x14ac:dyDescent="0.2">
      <c r="A1099" s="16" t="s">
        <v>679</v>
      </c>
      <c r="B1099" s="9" t="s">
        <v>681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1:16" x14ac:dyDescent="0.2">
      <c r="A1100" s="16" t="s">
        <v>679</v>
      </c>
      <c r="B1100" s="9" t="s">
        <v>681</v>
      </c>
      <c r="C1100" s="14" t="s">
        <v>200</v>
      </c>
      <c r="D1100" s="8" t="s">
        <v>199</v>
      </c>
      <c r="E1100" s="14"/>
      <c r="F1100" s="14"/>
      <c r="G1100" s="14" t="s">
        <v>704</v>
      </c>
      <c r="H1100" s="14" t="s">
        <v>704</v>
      </c>
      <c r="I1100" s="14" t="s">
        <v>704</v>
      </c>
      <c r="J1100" s="14" t="s">
        <v>704</v>
      </c>
      <c r="K1100" s="14" t="s">
        <v>704</v>
      </c>
      <c r="L1100" s="14" t="s">
        <v>704</v>
      </c>
      <c r="M1100" s="14" t="s">
        <v>704</v>
      </c>
      <c r="N1100" s="14" t="s">
        <v>704</v>
      </c>
      <c r="O1100" s="14" t="s">
        <v>704</v>
      </c>
      <c r="P1100" s="14" t="s">
        <v>704</v>
      </c>
    </row>
    <row r="1101" spans="1:16" x14ac:dyDescent="0.2">
      <c r="A1101" s="16" t="s">
        <v>679</v>
      </c>
      <c r="B1101" s="9" t="s">
        <v>681</v>
      </c>
      <c r="C1101" s="5"/>
      <c r="D1101" s="6"/>
      <c r="E1101" s="15"/>
      <c r="F1101" s="14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1:16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15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F1103" s="12"/>
      <c r="G1103" s="13">
        <v>16506323.649999999</v>
      </c>
      <c r="H1103" s="13">
        <v>16624525.939999992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13">
        <v>0</v>
      </c>
    </row>
    <row r="1104" spans="1:16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99.999660858399878</v>
      </c>
      <c r="H1105" s="14">
        <v>99.987971028901541</v>
      </c>
      <c r="I1105" s="14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4">
        <v>0</v>
      </c>
      <c r="P1105" s="14">
        <v>0</v>
      </c>
    </row>
    <row r="1106" spans="1:16" x14ac:dyDescent="0.2">
      <c r="A1106" s="3" t="s">
        <v>33</v>
      </c>
      <c r="B1106" s="3" t="s">
        <v>640</v>
      </c>
      <c r="C1106" s="5"/>
      <c r="D1106" s="6"/>
      <c r="E1106" s="15"/>
      <c r="F1106" s="14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15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</row>
    <row r="1108" spans="1:16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F1108" s="12"/>
      <c r="G1108" s="13">
        <v>4133163.7600000002</v>
      </c>
      <c r="H1108" s="13">
        <v>3962250.13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</row>
    <row r="1109" spans="1:16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1:16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100</v>
      </c>
      <c r="H1110" s="14">
        <v>100</v>
      </c>
      <c r="I1110" s="14">
        <v>0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4">
        <v>0</v>
      </c>
      <c r="P1110" s="14">
        <v>0</v>
      </c>
    </row>
    <row r="1111" spans="1:16" x14ac:dyDescent="0.2">
      <c r="A1111" s="3" t="s">
        <v>155</v>
      </c>
      <c r="B1111" s="3" t="s">
        <v>641</v>
      </c>
      <c r="C1111" s="5"/>
      <c r="D1111" s="6"/>
      <c r="E1111" s="15"/>
      <c r="F1111" s="14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1:16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15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</row>
    <row r="1113" spans="1:16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F1113" s="12"/>
      <c r="G1113" s="13">
        <v>14777937.15</v>
      </c>
      <c r="H1113" s="13">
        <v>14527606.309999993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0</v>
      </c>
      <c r="O1113" s="13">
        <v>0</v>
      </c>
      <c r="P1113" s="13">
        <v>0</v>
      </c>
    </row>
    <row r="1114" spans="1:16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100</v>
      </c>
      <c r="H1115" s="14">
        <v>100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</row>
    <row r="1116" spans="1:16" x14ac:dyDescent="0.2">
      <c r="A1116" s="3" t="s">
        <v>109</v>
      </c>
      <c r="B1116" s="3" t="s">
        <v>642</v>
      </c>
      <c r="C1116" s="5"/>
      <c r="D1116" s="6"/>
      <c r="E1116" s="15"/>
      <c r="F1116" s="14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15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</row>
    <row r="1118" spans="1:16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F1118" s="12"/>
      <c r="G1118" s="13">
        <v>9899056</v>
      </c>
      <c r="H1118" s="13">
        <v>9415727.6600000039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v>0</v>
      </c>
      <c r="P1118" s="13">
        <v>0</v>
      </c>
    </row>
    <row r="1119" spans="1:16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</row>
    <row r="1120" spans="1:16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100</v>
      </c>
      <c r="H1120" s="14">
        <v>100</v>
      </c>
      <c r="I1120" s="14">
        <v>0</v>
      </c>
      <c r="J1120" s="14">
        <v>0</v>
      </c>
      <c r="K1120" s="14">
        <v>0</v>
      </c>
      <c r="L1120" s="14">
        <v>0</v>
      </c>
      <c r="M1120" s="14">
        <v>0</v>
      </c>
      <c r="N1120" s="14">
        <v>0</v>
      </c>
      <c r="O1120" s="14">
        <v>0</v>
      </c>
      <c r="P1120" s="14">
        <v>0</v>
      </c>
    </row>
    <row r="1121" spans="1:16" x14ac:dyDescent="0.2">
      <c r="A1121" s="3" t="s">
        <v>160</v>
      </c>
      <c r="B1121" s="3" t="s">
        <v>643</v>
      </c>
      <c r="C1121" s="5"/>
      <c r="D1121" s="6"/>
      <c r="E1121" s="15"/>
      <c r="F1121" s="14"/>
      <c r="G1121" s="5"/>
      <c r="H1121" s="5"/>
      <c r="I1121" s="5"/>
      <c r="J1121" s="5"/>
      <c r="K1121" s="5"/>
      <c r="L1121" s="5"/>
      <c r="M1121" s="5"/>
      <c r="N1121" s="5"/>
      <c r="O1121" s="5"/>
      <c r="P1121" s="5"/>
    </row>
    <row r="1122" spans="1:16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15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</row>
    <row r="1123" spans="1:16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F1123" s="12"/>
      <c r="G1123" s="13">
        <v>12129883.299999999</v>
      </c>
      <c r="H1123" s="13">
        <v>11344975.629999995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v>14250</v>
      </c>
      <c r="P1123" s="13">
        <v>68494.38</v>
      </c>
    </row>
    <row r="1124" spans="1:16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77.620289608041389</v>
      </c>
      <c r="H1125" s="14">
        <v>72.54467987833732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9.1187120235080077E-2</v>
      </c>
      <c r="P1125" s="14">
        <v>0.4379826834908056</v>
      </c>
    </row>
    <row r="1126" spans="1:16" x14ac:dyDescent="0.2">
      <c r="A1126" s="3" t="s">
        <v>62</v>
      </c>
      <c r="B1126" s="3" t="s">
        <v>644</v>
      </c>
      <c r="C1126" s="5"/>
      <c r="D1126" s="6"/>
      <c r="E1126" s="15"/>
      <c r="F1126" s="14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15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</row>
    <row r="1128" spans="1:16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F1128" s="12"/>
      <c r="G1128" s="13">
        <v>8802462.879999999</v>
      </c>
      <c r="H1128" s="13">
        <v>8804203.860000005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v>0</v>
      </c>
      <c r="P1128" s="13">
        <v>0</v>
      </c>
    </row>
    <row r="1129" spans="1:16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</row>
    <row r="1130" spans="1:16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100</v>
      </c>
      <c r="H1130" s="14">
        <v>100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</row>
    <row r="1131" spans="1:16" x14ac:dyDescent="0.2">
      <c r="A1131" s="3" t="s">
        <v>152</v>
      </c>
      <c r="B1131" s="3" t="s">
        <v>645</v>
      </c>
      <c r="C1131" s="5"/>
      <c r="D1131" s="6"/>
      <c r="E1131" s="15"/>
      <c r="F1131" s="14"/>
      <c r="G1131" s="5"/>
      <c r="H1131" s="5"/>
      <c r="I1131" s="5"/>
      <c r="J1131" s="5"/>
      <c r="K1131" s="5"/>
      <c r="L1131" s="5"/>
      <c r="M1131" s="5"/>
      <c r="N1131" s="5"/>
      <c r="O1131" s="5"/>
      <c r="P1131" s="5"/>
    </row>
    <row r="1132" spans="1:16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15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</row>
    <row r="1133" spans="1:16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F1133" s="12"/>
      <c r="G1133" s="13">
        <v>6902844.5699999994</v>
      </c>
      <c r="H1133" s="13">
        <v>6930778.7499999925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0</v>
      </c>
      <c r="P1133" s="13">
        <v>0</v>
      </c>
    </row>
    <row r="1134" spans="1:16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100</v>
      </c>
      <c r="H1135" s="14">
        <v>100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</row>
    <row r="1136" spans="1:16" x14ac:dyDescent="0.2">
      <c r="A1136" s="3" t="s">
        <v>165</v>
      </c>
      <c r="B1136" s="3" t="s">
        <v>646</v>
      </c>
      <c r="C1136" s="5"/>
      <c r="D1136" s="6"/>
      <c r="E1136" s="15"/>
      <c r="F1136" s="14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15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</row>
    <row r="1138" spans="1:16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F1138" s="12"/>
      <c r="G1138" s="13">
        <v>5108026.2699999986</v>
      </c>
      <c r="H1138" s="13">
        <v>4562170.1499999985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</row>
    <row r="1139" spans="1:16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1:16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100</v>
      </c>
      <c r="H1140" s="14">
        <v>100</v>
      </c>
      <c r="I1140" s="14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</row>
    <row r="1141" spans="1:16" x14ac:dyDescent="0.2">
      <c r="A1141" s="3" t="s">
        <v>112</v>
      </c>
      <c r="B1141" s="3" t="s">
        <v>647</v>
      </c>
      <c r="C1141" s="5"/>
      <c r="D1141" s="6"/>
      <c r="E1141" s="15"/>
      <c r="F1141" s="14"/>
      <c r="G1141" s="5"/>
      <c r="H1141" s="5"/>
      <c r="I1141" s="5"/>
      <c r="J1141" s="5"/>
      <c r="K1141" s="5"/>
      <c r="L1141" s="5"/>
      <c r="M1141" s="5"/>
      <c r="N1141" s="5"/>
      <c r="O1141" s="5"/>
      <c r="P1141" s="5"/>
    </row>
    <row r="1142" spans="1:16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15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</row>
    <row r="1143" spans="1:16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F1143" s="12"/>
      <c r="G1143" s="13">
        <v>3841132.6300000004</v>
      </c>
      <c r="H1143" s="13">
        <v>3598886.5099999988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</row>
    <row r="1144" spans="1:16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100</v>
      </c>
      <c r="H1145" s="14">
        <v>100</v>
      </c>
      <c r="I1145" s="14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4">
        <v>0</v>
      </c>
      <c r="P1145" s="14">
        <v>0</v>
      </c>
    </row>
    <row r="1146" spans="1:16" x14ac:dyDescent="0.2">
      <c r="A1146" s="3" t="s">
        <v>97</v>
      </c>
      <c r="B1146" s="3" t="s">
        <v>648</v>
      </c>
      <c r="C1146" s="5"/>
      <c r="D1146" s="6"/>
      <c r="E1146" s="15"/>
      <c r="F1146" s="14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15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</row>
    <row r="1148" spans="1:16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F1148" s="12"/>
      <c r="G1148" s="13">
        <v>633461.08000000007</v>
      </c>
      <c r="H1148" s="13">
        <v>751233.99000000011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0</v>
      </c>
      <c r="P1148" s="13">
        <v>0</v>
      </c>
    </row>
    <row r="1149" spans="1:16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1:16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15.039169841139435</v>
      </c>
      <c r="H1150" s="14">
        <v>17.855060489147867</v>
      </c>
      <c r="I1150" s="14">
        <v>0</v>
      </c>
      <c r="J1150" s="14">
        <v>0</v>
      </c>
      <c r="K1150" s="14">
        <v>0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</row>
    <row r="1151" spans="1:16" x14ac:dyDescent="0.2">
      <c r="A1151" s="3" t="s">
        <v>140</v>
      </c>
      <c r="B1151" s="3" t="s">
        <v>649</v>
      </c>
      <c r="C1151" s="5"/>
      <c r="D1151" s="6"/>
      <c r="E1151" s="15"/>
      <c r="F1151" s="14"/>
      <c r="G1151" s="5"/>
      <c r="H1151" s="5"/>
      <c r="I1151" s="5"/>
      <c r="J1151" s="5"/>
      <c r="K1151" s="5"/>
      <c r="L1151" s="5"/>
      <c r="M1151" s="5"/>
      <c r="N1151" s="5"/>
      <c r="O1151" s="5"/>
      <c r="P1151" s="5"/>
    </row>
    <row r="1152" spans="1:16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15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</row>
    <row r="1153" spans="1:16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F1153" s="12"/>
      <c r="G1153" s="13">
        <v>930839.21</v>
      </c>
      <c r="H1153" s="13">
        <v>815085.78999999992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0</v>
      </c>
      <c r="P1153" s="13">
        <v>0</v>
      </c>
    </row>
    <row r="1154" spans="1:16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100</v>
      </c>
      <c r="H1155" s="14">
        <v>100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</row>
    <row r="1156" spans="1:16" x14ac:dyDescent="0.2">
      <c r="A1156" s="3" t="s">
        <v>142</v>
      </c>
      <c r="B1156" s="3" t="s">
        <v>650</v>
      </c>
      <c r="C1156" s="5"/>
      <c r="D1156" s="6"/>
      <c r="E1156" s="15"/>
      <c r="F1156" s="14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15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</row>
    <row r="1158" spans="1:16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F1158" s="12"/>
      <c r="G1158" s="13">
        <v>2628113.0599999996</v>
      </c>
      <c r="H1158" s="13">
        <v>2628113.0599999987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3">
        <v>0</v>
      </c>
      <c r="P1158" s="13">
        <v>0</v>
      </c>
    </row>
    <row r="1159" spans="1:16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</row>
    <row r="1160" spans="1:16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100</v>
      </c>
      <c r="H1160" s="14">
        <v>100</v>
      </c>
      <c r="I1160" s="14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</row>
    <row r="1161" spans="1:16" x14ac:dyDescent="0.2">
      <c r="A1161" s="3" t="s">
        <v>145</v>
      </c>
      <c r="B1161" s="3" t="s">
        <v>651</v>
      </c>
      <c r="C1161" s="5"/>
      <c r="D1161" s="6"/>
      <c r="E1161" s="15"/>
      <c r="F1161" s="14"/>
      <c r="G1161" s="5"/>
      <c r="H1161" s="5"/>
      <c r="I1161" s="5"/>
      <c r="J1161" s="5"/>
      <c r="K1161" s="5"/>
      <c r="L1161" s="5"/>
      <c r="M1161" s="5"/>
      <c r="N1161" s="5"/>
      <c r="O1161" s="5"/>
      <c r="P1161" s="5"/>
    </row>
    <row r="1162" spans="1:16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15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</row>
    <row r="1163" spans="1:16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F1163" s="12"/>
      <c r="G1163" s="13">
        <v>5558608.4600000009</v>
      </c>
      <c r="H1163" s="13">
        <v>4900669.6499999976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</row>
    <row r="1164" spans="1:16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99.5673765918242</v>
      </c>
      <c r="H1165" s="14">
        <v>90.90769063290773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</row>
    <row r="1166" spans="1:16" x14ac:dyDescent="0.2">
      <c r="A1166" s="3" t="s">
        <v>191</v>
      </c>
      <c r="B1166" s="3" t="s">
        <v>652</v>
      </c>
      <c r="C1166" s="5"/>
      <c r="D1166" s="6"/>
      <c r="E1166" s="15"/>
      <c r="F1166" s="14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15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</row>
    <row r="1168" spans="1:16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F1168" s="12"/>
      <c r="G1168" s="13">
        <v>2520582.52</v>
      </c>
      <c r="H1168" s="13">
        <v>2565492.959999999</v>
      </c>
      <c r="I1168" s="13">
        <v>63193.9</v>
      </c>
      <c r="J1168" s="13">
        <v>57579.07</v>
      </c>
      <c r="K1168" s="13">
        <v>0</v>
      </c>
      <c r="L1168" s="13">
        <v>0</v>
      </c>
      <c r="M1168" s="13">
        <v>0</v>
      </c>
      <c r="N1168" s="13">
        <v>0</v>
      </c>
      <c r="O1168" s="13">
        <v>0</v>
      </c>
      <c r="P1168" s="13">
        <v>0</v>
      </c>
    </row>
    <row r="1169" spans="1:16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</row>
    <row r="1170" spans="1:16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96.330510155144822</v>
      </c>
      <c r="H1170" s="14">
        <v>96.593496286889504</v>
      </c>
      <c r="I1170" s="14">
        <v>2.4151165761846221</v>
      </c>
      <c r="J1170" s="14">
        <v>2.1679122768855903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</row>
    <row r="1171" spans="1:16" x14ac:dyDescent="0.2">
      <c r="A1171" s="3" t="s">
        <v>170</v>
      </c>
      <c r="B1171" s="3" t="s">
        <v>653</v>
      </c>
      <c r="C1171" s="5"/>
      <c r="D1171" s="6"/>
      <c r="E1171" s="15"/>
      <c r="F1171" s="14"/>
      <c r="G1171" s="5"/>
      <c r="H1171" s="5"/>
      <c r="I1171" s="5"/>
      <c r="J1171" s="5"/>
      <c r="K1171" s="5"/>
      <c r="L1171" s="5"/>
      <c r="M1171" s="5"/>
      <c r="N1171" s="5"/>
      <c r="O1171" s="5"/>
      <c r="P1171" s="5"/>
    </row>
    <row r="1172" spans="1:16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15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</row>
    <row r="1173" spans="1:16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F1173" s="12"/>
      <c r="G1173" s="13">
        <v>2267729.4300000002</v>
      </c>
      <c r="H1173" s="13">
        <v>2166403.6300000004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</row>
    <row r="1174" spans="1:16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100</v>
      </c>
      <c r="H1175" s="14">
        <v>100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</row>
    <row r="1176" spans="1:16" x14ac:dyDescent="0.2">
      <c r="A1176" s="3" t="s">
        <v>163</v>
      </c>
      <c r="B1176" s="3" t="s">
        <v>654</v>
      </c>
      <c r="C1176" s="5"/>
      <c r="D1176" s="6"/>
      <c r="E1176" s="15"/>
      <c r="F1176" s="14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15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</row>
    <row r="1178" spans="1:16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F1178" s="12"/>
      <c r="G1178" s="13">
        <v>1706374.62</v>
      </c>
      <c r="H1178" s="13">
        <v>1628990.57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v>0</v>
      </c>
      <c r="P1178" s="13">
        <v>0</v>
      </c>
    </row>
    <row r="1179" spans="1:16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</row>
    <row r="1180" spans="1:16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100</v>
      </c>
      <c r="H1180" s="14">
        <v>100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4">
        <v>0</v>
      </c>
      <c r="P1180" s="14">
        <v>0</v>
      </c>
    </row>
    <row r="1181" spans="1:16" x14ac:dyDescent="0.2">
      <c r="A1181" s="3" t="s">
        <v>46</v>
      </c>
      <c r="B1181" s="3" t="s">
        <v>655</v>
      </c>
      <c r="C1181" s="5"/>
      <c r="D1181" s="6"/>
      <c r="E1181" s="15"/>
      <c r="F1181" s="14"/>
      <c r="G1181" s="5"/>
      <c r="H1181" s="5"/>
      <c r="I1181" s="5"/>
      <c r="J1181" s="5"/>
      <c r="K1181" s="5"/>
      <c r="L1181" s="5"/>
      <c r="M1181" s="5"/>
      <c r="N1181" s="5"/>
      <c r="O1181" s="5"/>
      <c r="P1181" s="5"/>
    </row>
    <row r="1182" spans="1:16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15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</row>
    <row r="1183" spans="1:16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F1183" s="12"/>
      <c r="G1183" s="13">
        <v>4687838.6400000006</v>
      </c>
      <c r="H1183" s="13">
        <v>4642191.759999997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v>0</v>
      </c>
      <c r="P1183" s="13">
        <v>0</v>
      </c>
    </row>
    <row r="1184" spans="1:16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100</v>
      </c>
      <c r="H1185" s="14">
        <v>100</v>
      </c>
      <c r="I1185" s="14">
        <v>0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</row>
    <row r="1186" spans="1:16" x14ac:dyDescent="0.2">
      <c r="A1186" s="3" t="s">
        <v>76</v>
      </c>
      <c r="B1186" s="3" t="s">
        <v>656</v>
      </c>
      <c r="C1186" s="5"/>
      <c r="D1186" s="6"/>
      <c r="E1186" s="15"/>
      <c r="F1186" s="14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15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</row>
    <row r="1188" spans="1:16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F1188" s="12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</row>
    <row r="1189" spans="1:16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</row>
    <row r="1190" spans="1:16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9" t="s">
        <v>704</v>
      </c>
      <c r="H1190" s="19" t="s">
        <v>704</v>
      </c>
      <c r="I1190" s="19" t="s">
        <v>704</v>
      </c>
      <c r="J1190" s="19" t="s">
        <v>704</v>
      </c>
      <c r="K1190" s="19" t="s">
        <v>704</v>
      </c>
      <c r="L1190" s="19" t="s">
        <v>704</v>
      </c>
      <c r="M1190" s="19" t="s">
        <v>704</v>
      </c>
      <c r="N1190" s="19" t="s">
        <v>704</v>
      </c>
      <c r="O1190" s="19" t="s">
        <v>704</v>
      </c>
      <c r="P1190" s="19" t="s">
        <v>704</v>
      </c>
    </row>
    <row r="1191" spans="1:16" x14ac:dyDescent="0.2">
      <c r="A1191" s="3" t="s">
        <v>657</v>
      </c>
      <c r="B1191" s="3" t="s">
        <v>658</v>
      </c>
      <c r="C1191" s="5"/>
      <c r="D1191" s="6"/>
      <c r="E1191" s="15"/>
      <c r="F1191" s="14"/>
      <c r="G1191" s="5"/>
      <c r="H1191" s="5"/>
      <c r="I1191" s="5"/>
      <c r="J1191" s="5"/>
      <c r="K1191" s="5"/>
      <c r="L1191" s="5"/>
      <c r="M1191" s="5"/>
      <c r="N1191" s="5"/>
      <c r="O1191" s="5"/>
      <c r="P1191" s="5"/>
    </row>
    <row r="1192" spans="1:16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15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</row>
    <row r="1193" spans="1:16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F1193" s="12"/>
      <c r="G1193" s="13">
        <v>2368646.7799999998</v>
      </c>
      <c r="H1193" s="13">
        <v>2361424.7500000005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13">
        <v>0</v>
      </c>
      <c r="P1193" s="13">
        <v>0</v>
      </c>
    </row>
    <row r="1194" spans="1:16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</row>
    <row r="1195" spans="1:16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100</v>
      </c>
      <c r="H1195" s="14">
        <v>100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</row>
    <row r="1196" spans="1:16" x14ac:dyDescent="0.2">
      <c r="A1196" s="3" t="s">
        <v>118</v>
      </c>
      <c r="B1196" s="3" t="s">
        <v>659</v>
      </c>
      <c r="C1196" s="5"/>
      <c r="D1196" s="6"/>
      <c r="E1196" s="15"/>
      <c r="F1196" s="14"/>
      <c r="G1196" s="5"/>
      <c r="H1196" s="5"/>
      <c r="I1196" s="5"/>
      <c r="J1196" s="5"/>
      <c r="K1196" s="5"/>
      <c r="L1196" s="5"/>
      <c r="M1196" s="5"/>
      <c r="N1196" s="5"/>
      <c r="O1196" s="5"/>
      <c r="P1196" s="5"/>
    </row>
    <row r="1197" spans="1:16" x14ac:dyDescent="0.2">
      <c r="A1197" s="16" t="s">
        <v>672</v>
      </c>
      <c r="B1197" s="9" t="s">
        <v>678</v>
      </c>
      <c r="C1197" s="5"/>
      <c r="D1197" s="12"/>
      <c r="E1197" s="17" t="s">
        <v>690</v>
      </c>
      <c r="F1197" s="15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</row>
    <row r="1198" spans="1:16" s="13" customFormat="1" x14ac:dyDescent="0.2">
      <c r="A1198" s="16" t="s">
        <v>672</v>
      </c>
      <c r="B1198" s="9" t="s">
        <v>678</v>
      </c>
      <c r="C1198" s="11" t="s">
        <v>201</v>
      </c>
      <c r="D1198" s="5" t="s">
        <v>202</v>
      </c>
      <c r="E1198" s="14"/>
      <c r="F1198" s="12"/>
      <c r="G1198" s="13">
        <v>40774352.660000004</v>
      </c>
      <c r="H1198" s="13">
        <v>39528212.549999997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</row>
    <row r="1199" spans="1:16" x14ac:dyDescent="0.2">
      <c r="A1199" s="16" t="s">
        <v>672</v>
      </c>
      <c r="B1199" s="9" t="s">
        <v>678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</row>
    <row r="1200" spans="1:16" x14ac:dyDescent="0.2">
      <c r="A1200" s="16" t="s">
        <v>672</v>
      </c>
      <c r="B1200" s="9" t="s">
        <v>678</v>
      </c>
      <c r="C1200" s="14" t="s">
        <v>200</v>
      </c>
      <c r="D1200" s="8" t="s">
        <v>199</v>
      </c>
      <c r="E1200" s="14"/>
      <c r="F1200" s="14"/>
      <c r="G1200" s="14">
        <v>1721.41971543769</v>
      </c>
      <c r="H1200" s="14">
        <v>1673.9137061216959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0</v>
      </c>
      <c r="P1200" s="14">
        <v>0</v>
      </c>
    </row>
    <row r="1201" spans="1:16" x14ac:dyDescent="0.2">
      <c r="A1201" s="16" t="s">
        <v>672</v>
      </c>
      <c r="B1201" s="9" t="s">
        <v>678</v>
      </c>
      <c r="C1201" s="5"/>
      <c r="D1201" s="6"/>
      <c r="E1201" s="15"/>
      <c r="F1201" s="14"/>
      <c r="G1201" s="5"/>
      <c r="H1201" s="5"/>
      <c r="I1201" s="5"/>
      <c r="J1201" s="5"/>
      <c r="K1201" s="5"/>
      <c r="L1201" s="5"/>
      <c r="M1201" s="5"/>
      <c r="N1201" s="5"/>
      <c r="O1201" s="5"/>
      <c r="P1201" s="5"/>
    </row>
    <row r="1202" spans="1:16" x14ac:dyDescent="0.2">
      <c r="A1202" s="16" t="s">
        <v>687</v>
      </c>
      <c r="B1202" s="9" t="s">
        <v>689</v>
      </c>
      <c r="C1202" s="5"/>
      <c r="D1202" s="12"/>
      <c r="E1202" s="17" t="s">
        <v>688</v>
      </c>
      <c r="F1202" s="15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</row>
    <row r="1203" spans="1:16" s="13" customFormat="1" x14ac:dyDescent="0.2">
      <c r="A1203" s="16" t="s">
        <v>687</v>
      </c>
      <c r="B1203" s="9" t="s">
        <v>689</v>
      </c>
      <c r="C1203" s="11" t="s">
        <v>201</v>
      </c>
      <c r="D1203" s="5" t="s">
        <v>202</v>
      </c>
      <c r="E1203" s="14"/>
      <c r="F1203" s="12"/>
      <c r="G1203" s="13">
        <v>10609102.939999999</v>
      </c>
      <c r="H1203" s="13">
        <v>11483416.300000006</v>
      </c>
      <c r="I1203" s="13">
        <v>65289.63</v>
      </c>
      <c r="J1203" s="13">
        <v>73651.360000000001</v>
      </c>
      <c r="K1203" s="13">
        <v>0</v>
      </c>
      <c r="L1203" s="13">
        <v>0</v>
      </c>
      <c r="M1203" s="13">
        <v>0</v>
      </c>
      <c r="N1203" s="13">
        <v>0</v>
      </c>
      <c r="O1203" s="13">
        <v>0</v>
      </c>
      <c r="P1203" s="13">
        <v>0</v>
      </c>
    </row>
    <row r="1204" spans="1:16" x14ac:dyDescent="0.2">
      <c r="A1204" s="16" t="s">
        <v>687</v>
      </c>
      <c r="B1204" s="9" t="s">
        <v>689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</row>
    <row r="1205" spans="1:16" x14ac:dyDescent="0.2">
      <c r="A1205" s="16" t="s">
        <v>687</v>
      </c>
      <c r="B1205" s="9" t="s">
        <v>689</v>
      </c>
      <c r="C1205" s="14" t="s">
        <v>200</v>
      </c>
      <c r="D1205" s="8" t="s">
        <v>199</v>
      </c>
      <c r="E1205" s="14"/>
      <c r="F1205" s="14"/>
      <c r="G1205" s="14">
        <v>99.388352736965146</v>
      </c>
      <c r="H1205" s="14">
        <v>99.362715853478008</v>
      </c>
      <c r="I1205" s="14">
        <v>0.6116472630348464</v>
      </c>
      <c r="J1205" s="14">
        <v>0.63728414652199039</v>
      </c>
      <c r="K1205" s="14">
        <v>0</v>
      </c>
      <c r="L1205" s="14">
        <v>0</v>
      </c>
      <c r="M1205" s="14">
        <v>0</v>
      </c>
      <c r="N1205" s="14">
        <v>0</v>
      </c>
      <c r="O1205" s="14">
        <v>0</v>
      </c>
      <c r="P1205" s="14">
        <v>0</v>
      </c>
    </row>
    <row r="1206" spans="1:16" x14ac:dyDescent="0.2">
      <c r="A1206" s="16" t="s">
        <v>687</v>
      </c>
      <c r="B1206" s="9" t="s">
        <v>689</v>
      </c>
      <c r="C1206" s="5"/>
      <c r="D1206" s="6"/>
      <c r="E1206" s="15"/>
      <c r="F1206" s="14"/>
      <c r="G1206" s="5"/>
      <c r="H1206" s="5"/>
      <c r="I1206" s="5"/>
      <c r="J1206" s="5"/>
      <c r="K1206" s="5"/>
      <c r="L1206" s="5"/>
      <c r="M1206" s="5"/>
      <c r="N1206" s="5"/>
      <c r="O1206" s="5"/>
      <c r="P1206" s="5"/>
    </row>
    <row r="1207" spans="1:16" x14ac:dyDescent="0.2">
      <c r="A1207" s="9"/>
      <c r="B1207" s="9"/>
      <c r="C1207" s="5"/>
      <c r="D1207" s="18" t="s">
        <v>205</v>
      </c>
      <c r="E1207" s="11"/>
      <c r="F1207" s="7"/>
      <c r="G1207" s="5"/>
      <c r="H1207" s="5"/>
      <c r="I1207" s="5"/>
      <c r="J1207" s="5"/>
      <c r="K1207" s="5"/>
      <c r="L1207" s="5"/>
      <c r="M1207" s="5"/>
      <c r="N1207" s="5"/>
      <c r="O1207" s="5"/>
      <c r="P1207" s="5"/>
    </row>
    <row r="1208" spans="1:16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f t="shared" ref="G1208:P1208" si="357">SUMIF($D$7:$D$1081,$D1208,G$7:G$1081)</f>
        <v>11732004042.609999</v>
      </c>
      <c r="H1208" s="11">
        <f t="shared" si="357"/>
        <v>11393491685.400009</v>
      </c>
      <c r="I1208" s="11">
        <f t="shared" si="357"/>
        <v>156108622.26000002</v>
      </c>
      <c r="J1208" s="11">
        <f t="shared" si="357"/>
        <v>171439017.08000007</v>
      </c>
      <c r="K1208" s="11">
        <f t="shared" si="357"/>
        <v>368156884.32999957</v>
      </c>
      <c r="L1208" s="11">
        <f t="shared" si="357"/>
        <v>390389656.79000032</v>
      </c>
      <c r="M1208" s="11">
        <f t="shared" si="357"/>
        <v>6975090.7100000009</v>
      </c>
      <c r="N1208" s="11">
        <f t="shared" si="357"/>
        <v>62500319.060000017</v>
      </c>
      <c r="O1208" s="11">
        <f t="shared" si="357"/>
        <v>172041976.94999996</v>
      </c>
      <c r="P1208" s="11">
        <f t="shared" si="357"/>
        <v>343283550.07000017</v>
      </c>
    </row>
    <row r="1209" spans="1:16" x14ac:dyDescent="0.2">
      <c r="C1209" s="5"/>
      <c r="D1209" s="2" t="s">
        <v>682</v>
      </c>
      <c r="E1209" s="14"/>
      <c r="F1209" s="19">
        <f>SUMIF($D$7:$D$1081,$D1209,F$7:F$1081)</f>
        <v>879404.96000000043</v>
      </c>
      <c r="G1209" s="5">
        <f>G1208/$F$1209</f>
        <v>13340.843611582533</v>
      </c>
      <c r="H1209" s="5">
        <f t="shared" ref="H1209:P1209" si="358">H1208/$F$1209</f>
        <v>12955.910193410786</v>
      </c>
      <c r="I1209" s="5">
        <f t="shared" si="358"/>
        <v>177.51619488250321</v>
      </c>
      <c r="J1209" s="5">
        <f t="shared" si="358"/>
        <v>194.94888575565912</v>
      </c>
      <c r="K1209" s="5">
        <f t="shared" si="358"/>
        <v>418.64317473260485</v>
      </c>
      <c r="L1209" s="5">
        <f t="shared" si="358"/>
        <v>443.92478385612031</v>
      </c>
      <c r="M1209" s="5">
        <f t="shared" si="358"/>
        <v>7.9316026486818965</v>
      </c>
      <c r="N1209" s="5">
        <f t="shared" si="358"/>
        <v>71.071146858211932</v>
      </c>
      <c r="O1209" s="5">
        <f t="shared" si="358"/>
        <v>195.63453104699326</v>
      </c>
      <c r="P1209" s="5">
        <f t="shared" si="358"/>
        <v>390.35889684997909</v>
      </c>
    </row>
    <row r="1210" spans="1:16" x14ac:dyDescent="0.2">
      <c r="C1210" s="5"/>
      <c r="D1210" s="5" t="s">
        <v>683</v>
      </c>
      <c r="E1210" s="14"/>
      <c r="F1210" s="19">
        <f>SUMIF($D$7:$D$1081,$D1210,F$7:F$1081)</f>
        <v>877512</v>
      </c>
      <c r="G1210" s="5">
        <f>G1208/$F$1210</f>
        <v>13369.622344321217</v>
      </c>
      <c r="H1210" s="5">
        <f t="shared" ref="H1210:P1210" si="359">H1208/$F$1210</f>
        <v>12983.858551677937</v>
      </c>
      <c r="I1210" s="5">
        <f t="shared" si="359"/>
        <v>177.8991310204305</v>
      </c>
      <c r="J1210" s="5">
        <f t="shared" si="359"/>
        <v>195.3694275178004</v>
      </c>
      <c r="K1210" s="5">
        <f t="shared" si="359"/>
        <v>419.54626754961708</v>
      </c>
      <c r="L1210" s="5">
        <f t="shared" si="359"/>
        <v>444.88241390431165</v>
      </c>
      <c r="M1210" s="5">
        <f t="shared" si="359"/>
        <v>7.9487126215937796</v>
      </c>
      <c r="N1210" s="5">
        <f t="shared" si="359"/>
        <v>71.224460816490279</v>
      </c>
      <c r="O1210" s="5">
        <f t="shared" si="359"/>
        <v>196.0565518762136</v>
      </c>
      <c r="P1210" s="5">
        <f t="shared" si="359"/>
        <v>391.20097510917248</v>
      </c>
    </row>
    <row r="1211" spans="1:16" x14ac:dyDescent="0.2">
      <c r="C1211" s="14" t="s">
        <v>200</v>
      </c>
      <c r="D1211" s="8" t="s">
        <v>199</v>
      </c>
      <c r="E1211" s="14"/>
      <c r="F1211" s="19"/>
      <c r="G1211" s="14">
        <f>(G1208/IIB!$M1208)*100</f>
        <v>70.319804682611249</v>
      </c>
      <c r="H1211" s="14">
        <f>(H1208/IIB!$N1208)*100</f>
        <v>65.158025714759248</v>
      </c>
      <c r="I1211" s="14">
        <f>(I1208/IIB!$M1208)*100</f>
        <v>0.93569076406085061</v>
      </c>
      <c r="J1211" s="14">
        <f>(J1208/IIB!$N1208)*100</f>
        <v>0.98043937643155532</v>
      </c>
      <c r="K1211" s="14">
        <f>(K1208/IIB!$M1208)*100</f>
        <v>2.2066750151651711</v>
      </c>
      <c r="L1211" s="14">
        <f>(L1208/IIB!$N1208)*100</f>
        <v>2.23259207960758</v>
      </c>
      <c r="M1211" s="14">
        <f>(M1208/IIB!$M1208)*100</f>
        <v>4.1807607173444034E-2</v>
      </c>
      <c r="N1211" s="14">
        <f>(N1208/IIB!$N1208)*100</f>
        <v>0.3574319013819654</v>
      </c>
      <c r="O1211" s="14">
        <f>(O1208/IIB!$M1208)*100</f>
        <v>1.0311928100600016</v>
      </c>
      <c r="P1211" s="14">
        <f>(P1208/IIB!$N1208)*100</f>
        <v>1.9631978501882426</v>
      </c>
    </row>
    <row r="1212" spans="1:16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</row>
    <row r="1213" spans="1:16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</row>
    <row r="1214" spans="1:16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f t="shared" ref="G1214:P1214" si="360">SUMIF($D$1082:$D$1206,$D1214,G$1082:G$1206)</f>
        <v>159439244.95999998</v>
      </c>
      <c r="H1214" s="11">
        <f t="shared" si="360"/>
        <v>155739533.13999996</v>
      </c>
      <c r="I1214" s="11">
        <f t="shared" si="360"/>
        <v>128483.53</v>
      </c>
      <c r="J1214" s="11">
        <f t="shared" si="360"/>
        <v>131230.43</v>
      </c>
      <c r="K1214" s="11">
        <f t="shared" si="360"/>
        <v>5321050</v>
      </c>
      <c r="L1214" s="11">
        <f t="shared" si="360"/>
        <v>4952346</v>
      </c>
      <c r="M1214" s="11">
        <f t="shared" si="360"/>
        <v>0</v>
      </c>
      <c r="N1214" s="11">
        <f t="shared" si="360"/>
        <v>0</v>
      </c>
      <c r="O1214" s="11">
        <f t="shared" si="360"/>
        <v>14250</v>
      </c>
      <c r="P1214" s="11">
        <f t="shared" si="360"/>
        <v>68494.38</v>
      </c>
    </row>
    <row r="1215" spans="1:16" x14ac:dyDescent="0.2">
      <c r="C1215" s="5"/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</row>
    <row r="1216" spans="1:16" x14ac:dyDescent="0.2">
      <c r="C1216" s="14" t="s">
        <v>200</v>
      </c>
      <c r="D1216" s="4" t="s">
        <v>199</v>
      </c>
      <c r="F1216" s="19"/>
      <c r="G1216" s="14">
        <f>(G1214/IIB!$M1214)*100</f>
        <v>92.685517152651215</v>
      </c>
      <c r="H1216" s="14">
        <f>(H1214/IIB!$N1214)*100</f>
        <v>92.100188793942209</v>
      </c>
      <c r="I1216" s="14">
        <f>(I1214/IIB!$M1214)*100</f>
        <v>7.469028360386297E-2</v>
      </c>
      <c r="J1216" s="14">
        <f>(J1214/IIB!$N1214)*100</f>
        <v>7.7606161613733335E-2</v>
      </c>
      <c r="K1216" s="14">
        <f>(K1214/IIB!$M1214)*100</f>
        <v>3.0932426402849851</v>
      </c>
      <c r="L1216" s="14">
        <f>(L1214/IIB!$N1214)*100</f>
        <v>2.9286847878432298</v>
      </c>
      <c r="M1216" s="14">
        <f>(M1214/IIB!$M1214)*100</f>
        <v>0</v>
      </c>
      <c r="N1216" s="14">
        <f>(N1214/IIB!$N1214)*100</f>
        <v>0</v>
      </c>
      <c r="O1216" s="14">
        <f>(O1214/IIB!$M1214)*100</f>
        <v>8.2838363901976183E-3</v>
      </c>
      <c r="P1216" s="14">
        <f>(P1214/IIB!$N1214)*100</f>
        <v>4.0505741876426568E-2</v>
      </c>
    </row>
    <row r="1217" spans="1:16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</row>
    <row r="1218" spans="1:16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</row>
    <row r="1219" spans="1:16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f>G1208+G1214</f>
        <v>11891443287.569998</v>
      </c>
      <c r="H1219" s="11">
        <f t="shared" ref="H1219:P1219" si="361">H1208+H1214</f>
        <v>11549231218.540009</v>
      </c>
      <c r="I1219" s="11">
        <f t="shared" si="361"/>
        <v>156237105.79000002</v>
      </c>
      <c r="J1219" s="11">
        <f t="shared" si="361"/>
        <v>171570247.51000008</v>
      </c>
      <c r="K1219" s="11">
        <f t="shared" si="361"/>
        <v>373477934.32999957</v>
      </c>
      <c r="L1219" s="11">
        <f t="shared" si="361"/>
        <v>395342002.79000032</v>
      </c>
      <c r="M1219" s="11">
        <f t="shared" si="361"/>
        <v>6975090.7100000009</v>
      </c>
      <c r="N1219" s="11">
        <f t="shared" si="361"/>
        <v>62500319.060000017</v>
      </c>
      <c r="O1219" s="11">
        <f t="shared" si="361"/>
        <v>172056226.94999996</v>
      </c>
      <c r="P1219" s="11">
        <f t="shared" si="361"/>
        <v>343352044.45000017</v>
      </c>
    </row>
    <row r="1220" spans="1:16" x14ac:dyDescent="0.2">
      <c r="C1220" s="5"/>
      <c r="D1220" s="2" t="s">
        <v>682</v>
      </c>
      <c r="E1220" s="14"/>
      <c r="F1220" s="19">
        <f>SUMIF($D$7:$D$1081,$D1220,F$7:F$1081)</f>
        <v>879404.96000000043</v>
      </c>
      <c r="G1220" s="5">
        <f>G1219/$F$1220</f>
        <v>13522.147165931372</v>
      </c>
      <c r="H1220" s="5">
        <f t="shared" ref="H1220:P1220" si="362">H1219/$F$1220</f>
        <v>13133.006685043036</v>
      </c>
      <c r="I1220" s="5">
        <f t="shared" si="362"/>
        <v>177.66229768592612</v>
      </c>
      <c r="J1220" s="5">
        <f t="shared" si="362"/>
        <v>195.09811214846911</v>
      </c>
      <c r="K1220" s="5">
        <f t="shared" si="362"/>
        <v>424.69391385966185</v>
      </c>
      <c r="L1220" s="5">
        <f t="shared" si="362"/>
        <v>449.55625766541061</v>
      </c>
      <c r="M1220" s="5">
        <f t="shared" si="362"/>
        <v>7.9316026486818965</v>
      </c>
      <c r="N1220" s="5">
        <f t="shared" si="362"/>
        <v>71.071146858211932</v>
      </c>
      <c r="O1220" s="5">
        <f t="shared" si="362"/>
        <v>195.65073518575545</v>
      </c>
      <c r="P1220" s="5">
        <f t="shared" si="362"/>
        <v>390.43678403860719</v>
      </c>
    </row>
    <row r="1221" spans="1:16" x14ac:dyDescent="0.2">
      <c r="C1221" s="5"/>
      <c r="D1221" s="2" t="s">
        <v>683</v>
      </c>
      <c r="E1221" s="14"/>
      <c r="F1221" s="19">
        <f>SUMIF($D$7:$D$1081,$D1221,F$7:F$1081)</f>
        <v>877512</v>
      </c>
      <c r="G1221" s="5">
        <f>G1219/$F$1221</f>
        <v>13551.31700486147</v>
      </c>
      <c r="H1221" s="5">
        <f t="shared" ref="H1221:P1221" si="363">H1219/$F$1221</f>
        <v>13161.337074068513</v>
      </c>
      <c r="I1221" s="5">
        <f t="shared" si="363"/>
        <v>178.04554899534139</v>
      </c>
      <c r="J1221" s="5">
        <f t="shared" si="363"/>
        <v>195.51897582027377</v>
      </c>
      <c r="K1221" s="5">
        <f t="shared" si="363"/>
        <v>425.61005926984427</v>
      </c>
      <c r="L1221" s="5">
        <f t="shared" si="363"/>
        <v>450.52603587187446</v>
      </c>
      <c r="M1221" s="5">
        <f t="shared" si="363"/>
        <v>7.9487126215937796</v>
      </c>
      <c r="N1221" s="5">
        <f t="shared" si="363"/>
        <v>71.224460816490279</v>
      </c>
      <c r="O1221" s="5">
        <f t="shared" si="363"/>
        <v>196.07279097037986</v>
      </c>
      <c r="P1221" s="5">
        <f t="shared" si="363"/>
        <v>391.27903031525511</v>
      </c>
    </row>
    <row r="1222" spans="1:16" x14ac:dyDescent="0.2">
      <c r="C1222" s="14" t="s">
        <v>200</v>
      </c>
      <c r="D1222" s="8" t="s">
        <v>199</v>
      </c>
      <c r="E1222" s="5"/>
      <c r="F1222" s="2"/>
      <c r="G1222" s="14">
        <f>(G1219/IIB!$M1219)*100</f>
        <v>70.548057728475456</v>
      </c>
      <c r="H1222" s="14">
        <f>(H1219/IIB!$N1219)*100</f>
        <v>65.416074734344505</v>
      </c>
      <c r="I1222" s="14">
        <f>(I1219/IIB!$M1219)*100</f>
        <v>0.92690383261754805</v>
      </c>
      <c r="J1222" s="14">
        <f>(J1219/IIB!$N1219)*100</f>
        <v>0.97179214104633327</v>
      </c>
      <c r="K1222" s="14">
        <f>(K1219/IIB!$M1219)*100</f>
        <v>2.2157228718372659</v>
      </c>
      <c r="L1222" s="14">
        <f>(L1219/IIB!$N1219)*100</f>
        <v>2.2392591775823316</v>
      </c>
      <c r="M1222" s="14">
        <f>(M1219/IIB!$M1219)*100</f>
        <v>4.1380940073506303E-2</v>
      </c>
      <c r="N1222" s="14">
        <f>(N1219/IIB!$N1219)*100</f>
        <v>0.35400845867437625</v>
      </c>
      <c r="O1222" s="14">
        <f>(O1219/IIB!$M1219)*100</f>
        <v>1.0207535231741163</v>
      </c>
      <c r="P1222" s="14">
        <f>(P1219/IIB!$N1219)*100</f>
        <v>1.9447825205780711</v>
      </c>
    </row>
    <row r="1223" spans="1:16" x14ac:dyDescent="0.2">
      <c r="C1223" s="5"/>
      <c r="D1223" s="8"/>
      <c r="E1223" s="10"/>
      <c r="F1223" s="2"/>
      <c r="G1223" s="5"/>
      <c r="H1223" s="5"/>
      <c r="I1223" s="5"/>
      <c r="J1223" s="5"/>
      <c r="K1223" s="5"/>
      <c r="L1223" s="5"/>
      <c r="M1223" s="5"/>
      <c r="N1223" s="5"/>
      <c r="O1223" s="5"/>
      <c r="P1223" s="5"/>
    </row>
    <row r="1224" spans="1:16" x14ac:dyDescent="0.2">
      <c r="C1224" s="5"/>
      <c r="D1224" s="8"/>
      <c r="E1224" s="10"/>
      <c r="F1224" s="2"/>
      <c r="G1224" s="5"/>
      <c r="H1224" s="5"/>
      <c r="I1224" s="5"/>
      <c r="J1224" s="5"/>
      <c r="K1224" s="5"/>
      <c r="L1224" s="5"/>
      <c r="M1224" s="5"/>
      <c r="N1224" s="5"/>
      <c r="O1224" s="5"/>
      <c r="P1224" s="5"/>
    </row>
    <row r="1225" spans="1:16" x14ac:dyDescent="0.2">
      <c r="C1225" s="5"/>
      <c r="D1225" s="8"/>
      <c r="E1225" s="10"/>
      <c r="F1225" s="2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</row>
    <row r="1226" spans="1:16" x14ac:dyDescent="0.2">
      <c r="C1226" s="5"/>
      <c r="D1226" s="8"/>
      <c r="E1226" s="10"/>
      <c r="F1226" s="2"/>
      <c r="G1226" s="5"/>
      <c r="H1226" s="5"/>
      <c r="I1226" s="5"/>
      <c r="J1226" s="5"/>
      <c r="K1226" s="5"/>
      <c r="L1226" s="5"/>
      <c r="M1226" s="5"/>
      <c r="N1226" s="5"/>
      <c r="O1226" s="5"/>
      <c r="P1226" s="5"/>
    </row>
    <row r="1227" spans="1:16" x14ac:dyDescent="0.2">
      <c r="C1227" s="5"/>
      <c r="D1227" s="8"/>
      <c r="E1227" s="10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</row>
    <row r="1228" spans="1:16" x14ac:dyDescent="0.2">
      <c r="C1228" s="5"/>
      <c r="D1228" s="8"/>
      <c r="E1228" s="10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</row>
    <row r="1229" spans="1:16" x14ac:dyDescent="0.2">
      <c r="C1229" s="5"/>
      <c r="D1229" s="8"/>
      <c r="E1229" s="10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</row>
    <row r="1230" spans="1:16" x14ac:dyDescent="0.2">
      <c r="C1230" s="5"/>
      <c r="D1230" s="8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</row>
    <row r="1231" spans="1:16" x14ac:dyDescent="0.2">
      <c r="C1231" s="5"/>
      <c r="D1231" s="8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</row>
    <row r="1232" spans="1:16" x14ac:dyDescent="0.2"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</row>
    <row r="1233" spans="3:16" x14ac:dyDescent="0.2"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</row>
    <row r="1234" spans="3:16" x14ac:dyDescent="0.2">
      <c r="C1234" s="5"/>
      <c r="D1234" s="5"/>
      <c r="E1234" s="10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</row>
    <row r="1235" spans="3:16" x14ac:dyDescent="0.2"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</row>
    <row r="1236" spans="3:16" x14ac:dyDescent="0.2"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</row>
    <row r="1237" spans="3:16" x14ac:dyDescent="0.2"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</row>
    <row r="1238" spans="3:16" x14ac:dyDescent="0.2">
      <c r="C1238" s="5"/>
      <c r="D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</row>
    <row r="1239" spans="3:16" x14ac:dyDescent="0.2">
      <c r="D1239" s="5"/>
      <c r="E1239" s="10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</row>
    <row r="1240" spans="3:16" x14ac:dyDescent="0.2"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</row>
    <row r="1241" spans="3:16" x14ac:dyDescent="0.2"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</row>
    <row r="1242" spans="3:16" x14ac:dyDescent="0.2"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</row>
  </sheetData>
  <mergeCells count="5">
    <mergeCell ref="G5:H5"/>
    <mergeCell ref="I5:J5"/>
    <mergeCell ref="K5:L5"/>
    <mergeCell ref="M5:N5"/>
    <mergeCell ref="O5:P5"/>
  </mergeCells>
  <printOptions horizontalCentered="1"/>
  <pageMargins left="0.5" right="0.5" top="1" bottom="0.75" header="0.75" footer="0.5"/>
  <pageSetup scale="57" firstPageNumber="98" fitToHeight="0" orientation="landscape" useFirstPageNumber="1" r:id="rId1"/>
  <headerFooter alignWithMargins="0">
    <oddHeader>&amp;L&amp;"Arial,Bold"TABLE IIA&amp;C&amp;"Arial,Bold"COMPARISON OF REVENUE AND EXPENDITURES FOR SELECTED FUNDS&amp;R&amp;"Arial,Bold"2016-2017</oddHeader>
    <oddFooter>&amp;CPage &amp;P</oddFooter>
  </headerFooter>
  <rowBreaks count="21" manualBreakCount="21">
    <brk id="66" min="2" max="15" man="1"/>
    <brk id="126" min="2" max="15" man="1"/>
    <brk id="186" min="2" max="15" man="1"/>
    <brk id="246" min="2" max="15" man="1"/>
    <brk id="306" min="2" max="15" man="1"/>
    <brk id="366" min="2" max="15" man="1"/>
    <brk id="426" min="2" max="15" man="1"/>
    <brk id="486" min="2" max="15" man="1"/>
    <brk id="546" min="2" max="15" man="1"/>
    <brk id="606" min="2" max="15" man="1"/>
    <brk id="666" min="2" max="15" man="1"/>
    <brk id="726" min="2" max="15" man="1"/>
    <brk id="786" min="2" max="15" man="1"/>
    <brk id="846" min="2" max="15" man="1"/>
    <brk id="906" min="2" max="15" man="1"/>
    <brk id="966" min="2" max="15" man="1"/>
    <brk id="1026" min="2" max="15" man="1"/>
    <brk id="1080" min="2" max="15" man="1"/>
    <brk id="1140" min="2" max="15" man="1"/>
    <brk id="1205" min="2" max="15" man="1"/>
    <brk id="1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Q1244"/>
  <sheetViews>
    <sheetView zoomScale="76" zoomScaleNormal="76" zoomScalePageLayoutView="68" workbookViewId="0">
      <pane ySplit="6" topLeftCell="A1174" activePane="bottomLeft" state="frozen"/>
      <selection activeCell="E1202" sqref="E1202"/>
      <selection pane="bottomLeft" activeCell="G1219" sqref="G1219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7109375" style="4" customWidth="1"/>
    <col min="6" max="6" width="10.5703125" style="4" bestFit="1" customWidth="1"/>
    <col min="7" max="13" width="16.42578125" style="4" customWidth="1"/>
    <col min="14" max="14" width="16.85546875" style="4" customWidth="1"/>
    <col min="15" max="17" width="17.28515625" style="4" customWidth="1"/>
    <col min="18" max="16384" width="8.7109375" style="4"/>
  </cols>
  <sheetData>
    <row r="1" spans="1:17" s="24" customFormat="1" ht="15.75" x14ac:dyDescent="0.25">
      <c r="A1" s="23"/>
      <c r="B1" s="23"/>
      <c r="G1" s="32"/>
      <c r="O1" s="27"/>
      <c r="Q1" s="27"/>
    </row>
    <row r="2" spans="1:17" s="24" customFormat="1" ht="15.75" x14ac:dyDescent="0.25">
      <c r="A2" s="23"/>
      <c r="B2" s="23"/>
    </row>
    <row r="3" spans="1:17" s="24" customFormat="1" ht="15.75" x14ac:dyDescent="0.25">
      <c r="A3" s="23" t="s">
        <v>460</v>
      </c>
      <c r="B3" s="23" t="s">
        <v>461</v>
      </c>
    </row>
    <row r="4" spans="1:17" s="24" customFormat="1" ht="15.75" x14ac:dyDescent="0.25">
      <c r="A4" s="23"/>
      <c r="B4" s="23"/>
      <c r="C4" s="27"/>
      <c r="D4" s="27"/>
      <c r="E4" s="29"/>
      <c r="F4" s="29"/>
      <c r="G4" s="25"/>
      <c r="H4" s="25"/>
      <c r="I4" s="25"/>
      <c r="J4" s="25"/>
      <c r="M4" s="25"/>
      <c r="N4" s="25"/>
      <c r="O4" s="25"/>
      <c r="P4" s="25"/>
      <c r="Q4" s="25"/>
    </row>
    <row r="5" spans="1:17" s="24" customFormat="1" ht="15.75" x14ac:dyDescent="0.25">
      <c r="A5" s="23"/>
      <c r="B5" s="23"/>
      <c r="C5" s="27"/>
      <c r="D5" s="27"/>
      <c r="E5" s="29" t="s">
        <v>459</v>
      </c>
      <c r="F5" s="29"/>
      <c r="G5" s="37" t="s">
        <v>667</v>
      </c>
      <c r="H5" s="37"/>
      <c r="I5" s="37" t="s">
        <v>668</v>
      </c>
      <c r="J5" s="37"/>
      <c r="K5" s="37" t="s">
        <v>669</v>
      </c>
      <c r="L5" s="37"/>
      <c r="M5" s="37" t="s">
        <v>670</v>
      </c>
      <c r="N5" s="37"/>
      <c r="O5" s="37" t="s">
        <v>671</v>
      </c>
      <c r="P5" s="37"/>
      <c r="Q5" s="37"/>
    </row>
    <row r="6" spans="1:17" s="24" customFormat="1" ht="26.25" x14ac:dyDescent="0.25">
      <c r="A6" s="23"/>
      <c r="B6" s="23"/>
      <c r="C6" s="27"/>
      <c r="D6" s="26" t="s">
        <v>457</v>
      </c>
      <c r="E6" s="29" t="s">
        <v>458</v>
      </c>
      <c r="F6" s="30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36" t="s">
        <v>684</v>
      </c>
      <c r="P6" s="36" t="s">
        <v>685</v>
      </c>
      <c r="Q6" s="36" t="s">
        <v>686</v>
      </c>
    </row>
    <row r="7" spans="1:17" x14ac:dyDescent="0.2">
      <c r="C7" s="5"/>
      <c r="D7" s="8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G9" s="13">
        <v>225933.46000000089</v>
      </c>
      <c r="H9" s="13">
        <v>430863.81000000052</v>
      </c>
      <c r="I9" s="13">
        <v>12744926.040000001</v>
      </c>
      <c r="J9" s="13">
        <v>12032888.800000001</v>
      </c>
      <c r="K9" s="13">
        <v>13342459.519999981</v>
      </c>
      <c r="L9" s="13">
        <v>10872908.400000244</v>
      </c>
      <c r="M9" s="13">
        <v>152196200.29999998</v>
      </c>
      <c r="N9" s="13">
        <v>118828971.01000023</v>
      </c>
      <c r="O9" s="13">
        <v>103638946.29000023</v>
      </c>
      <c r="P9" s="13">
        <v>100014010.54000019</v>
      </c>
      <c r="Q9" s="13">
        <v>99851432.470000237</v>
      </c>
    </row>
    <row r="10" spans="1:17" x14ac:dyDescent="0.2">
      <c r="A10" s="3" t="s">
        <v>16</v>
      </c>
      <c r="B10" s="3" t="s">
        <v>462</v>
      </c>
      <c r="C10" s="5" t="s">
        <v>201</v>
      </c>
      <c r="D10" s="5" t="s">
        <v>682</v>
      </c>
      <c r="E10" s="14"/>
      <c r="F10" s="14">
        <v>6796</v>
      </c>
      <c r="G10" s="5">
        <v>33.24506474396717</v>
      </c>
      <c r="H10" s="5">
        <v>63.399618893466823</v>
      </c>
      <c r="I10" s="5">
        <v>1875.35698057681</v>
      </c>
      <c r="J10" s="5">
        <v>1770.5839905826958</v>
      </c>
      <c r="K10" s="5">
        <v>1963.2812713360772</v>
      </c>
      <c r="L10" s="5">
        <v>1599.8982342554802</v>
      </c>
      <c r="M10" s="5">
        <v>22394.967672160092</v>
      </c>
      <c r="N10" s="5">
        <v>17485.134050912337</v>
      </c>
      <c r="O10" s="5">
        <v>15249.992096821694</v>
      </c>
      <c r="P10" s="5">
        <v>14716.599549735165</v>
      </c>
      <c r="Q10" s="5">
        <v>14692.676937904685</v>
      </c>
    </row>
    <row r="11" spans="1:17" x14ac:dyDescent="0.2">
      <c r="A11" s="3" t="str">
        <f>A10</f>
        <v>0010</v>
      </c>
      <c r="B11" s="3" t="str">
        <f t="shared" ref="B11:C11" si="0">B10</f>
        <v>ADAMSMAPLETON 1</v>
      </c>
      <c r="C11" s="5" t="str">
        <f t="shared" si="0"/>
        <v xml:space="preserve">$ </v>
      </c>
      <c r="D11" s="5" t="s">
        <v>683</v>
      </c>
      <c r="E11" s="14"/>
      <c r="F11" s="14">
        <v>7088</v>
      </c>
      <c r="G11" s="5">
        <v>31.875488148984324</v>
      </c>
      <c r="H11" s="5">
        <v>60.78778357787818</v>
      </c>
      <c r="I11" s="5">
        <v>1798.0990462753953</v>
      </c>
      <c r="J11" s="5">
        <v>1697.6423250564335</v>
      </c>
      <c r="K11" s="5">
        <v>1882.4011738148956</v>
      </c>
      <c r="L11" s="5">
        <v>1533.9882054176417</v>
      </c>
      <c r="M11" s="5">
        <v>21472.375888826184</v>
      </c>
      <c r="N11" s="5">
        <v>16764.80967974044</v>
      </c>
      <c r="O11" s="5">
        <v>14621.747501410868</v>
      </c>
      <c r="P11" s="5">
        <v>14110.328800790094</v>
      </c>
      <c r="Q11" s="5">
        <v>14087.39171416482</v>
      </c>
    </row>
    <row r="12" spans="1:17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14"/>
      <c r="G12" s="14">
        <v>0.14844881774620816</v>
      </c>
      <c r="H12" s="14">
        <v>0.3625915518226111</v>
      </c>
      <c r="I12" s="14">
        <v>8.3740106618154542</v>
      </c>
      <c r="J12" s="14">
        <v>10.126224857225562</v>
      </c>
      <c r="K12" s="14">
        <v>8.7666180191753327</v>
      </c>
      <c r="L12" s="14">
        <v>9.1500484331259742</v>
      </c>
      <c r="M12" s="14">
        <v>100</v>
      </c>
      <c r="N12" s="14">
        <v>100</v>
      </c>
      <c r="O12" s="14">
        <v>87.216901239747628</v>
      </c>
      <c r="P12" s="14">
        <v>84.166352439072583</v>
      </c>
      <c r="Q12" s="14">
        <v>84.029535576469044</v>
      </c>
    </row>
    <row r="13" spans="1:17" x14ac:dyDescent="0.2">
      <c r="A13" s="3" t="s">
        <v>16</v>
      </c>
      <c r="B13" s="3" t="s">
        <v>462</v>
      </c>
      <c r="C13" s="5"/>
      <c r="D13" s="8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1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G15" s="13">
        <v>4434542.8899999987</v>
      </c>
      <c r="H15" s="13">
        <v>18100635.48</v>
      </c>
      <c r="I15" s="13">
        <v>74994386.320000008</v>
      </c>
      <c r="J15" s="13">
        <v>127692868.45</v>
      </c>
      <c r="K15" s="13">
        <v>57732458.330000103</v>
      </c>
      <c r="L15" s="13">
        <v>47581305.420003593</v>
      </c>
      <c r="M15" s="13">
        <v>637957679.59000003</v>
      </c>
      <c r="N15" s="13">
        <v>700860381.79000449</v>
      </c>
      <c r="O15" s="13">
        <v>526283506.68000221</v>
      </c>
      <c r="P15" s="13">
        <v>513431187.85000211</v>
      </c>
      <c r="Q15" s="13">
        <v>504413989.96000224</v>
      </c>
    </row>
    <row r="16" spans="1:17" x14ac:dyDescent="0.2">
      <c r="A16" s="3" t="s">
        <v>19</v>
      </c>
      <c r="B16" s="3" t="s">
        <v>463</v>
      </c>
      <c r="C16" s="5" t="s">
        <v>201</v>
      </c>
      <c r="D16" s="5" t="s">
        <v>682</v>
      </c>
      <c r="E16" s="14"/>
      <c r="F16" s="14">
        <v>36272.800000000003</v>
      </c>
      <c r="G16" s="5">
        <v>122.25532327253475</v>
      </c>
      <c r="H16" s="5">
        <v>499.0140127037339</v>
      </c>
      <c r="I16" s="5">
        <v>2067.5102644405724</v>
      </c>
      <c r="J16" s="5">
        <v>3520.3477109569703</v>
      </c>
      <c r="K16" s="5">
        <v>1591.6184670055827</v>
      </c>
      <c r="L16" s="5">
        <v>1311.76268223031</v>
      </c>
      <c r="M16" s="5">
        <v>17587.770439282325</v>
      </c>
      <c r="N16" s="5">
        <v>19321.926672051908</v>
      </c>
      <c r="O16" s="5">
        <v>14509.040015659177</v>
      </c>
      <c r="P16" s="5">
        <v>14154.716146809787</v>
      </c>
      <c r="Q16" s="5">
        <v>13906.122217198623</v>
      </c>
    </row>
    <row r="17" spans="1:17" x14ac:dyDescent="0.2">
      <c r="A17" s="3" t="s">
        <v>19</v>
      </c>
      <c r="B17" s="3" t="s">
        <v>463</v>
      </c>
      <c r="C17" s="5" t="s">
        <v>201</v>
      </c>
      <c r="D17" s="5" t="s">
        <v>683</v>
      </c>
      <c r="E17" s="14"/>
      <c r="F17" s="14">
        <v>35747</v>
      </c>
      <c r="G17" s="5">
        <v>124.05356785184767</v>
      </c>
      <c r="H17" s="5">
        <v>506.3539732005483</v>
      </c>
      <c r="I17" s="5">
        <v>2097.921121212969</v>
      </c>
      <c r="J17" s="5">
        <v>3572.1282471256332</v>
      </c>
      <c r="K17" s="5">
        <v>1615.0294662489189</v>
      </c>
      <c r="L17" s="5">
        <v>1331.0573032703051</v>
      </c>
      <c r="M17" s="5">
        <v>17846.467664139647</v>
      </c>
      <c r="N17" s="5">
        <v>19606.131473690224</v>
      </c>
      <c r="O17" s="5">
        <v>14722.452420622771</v>
      </c>
      <c r="P17" s="5">
        <v>14362.916827985624</v>
      </c>
      <c r="Q17" s="5">
        <v>14110.666348504832</v>
      </c>
    </row>
    <row r="18" spans="1:17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14"/>
      <c r="G18" s="14">
        <v>0.6951155275456472</v>
      </c>
      <c r="H18" s="14">
        <v>2.5826307136623696</v>
      </c>
      <c r="I18" s="14">
        <v>11.755385775463521</v>
      </c>
      <c r="J18" s="14">
        <v>18.219444523868095</v>
      </c>
      <c r="K18" s="14">
        <v>9.0495749447053235</v>
      </c>
      <c r="L18" s="14">
        <v>6.7889848900405045</v>
      </c>
      <c r="M18" s="14">
        <v>100</v>
      </c>
      <c r="N18" s="14">
        <v>100</v>
      </c>
      <c r="O18" s="14">
        <v>75.091062407589476</v>
      </c>
      <c r="P18" s="14">
        <v>73.257270804592153</v>
      </c>
      <c r="Q18" s="14">
        <v>71.970681046590741</v>
      </c>
    </row>
    <row r="19" spans="1:17" x14ac:dyDescent="0.2">
      <c r="A19" s="3" t="s">
        <v>19</v>
      </c>
      <c r="B19" s="3" t="s">
        <v>463</v>
      </c>
      <c r="C19" s="5"/>
      <c r="D19" s="5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1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G21" s="13">
        <v>0</v>
      </c>
      <c r="H21" s="13">
        <v>-2337</v>
      </c>
      <c r="I21" s="13">
        <v>6555044.6900000004</v>
      </c>
      <c r="J21" s="13">
        <v>6604847.1699999999</v>
      </c>
      <c r="K21" s="13">
        <v>16387176.300000012</v>
      </c>
      <c r="L21" s="13">
        <v>16189010.149999961</v>
      </c>
      <c r="M21" s="13">
        <v>105811682.33000003</v>
      </c>
      <c r="N21" s="13">
        <v>117952793.70999989</v>
      </c>
      <c r="O21" s="13">
        <v>102645078.49999991</v>
      </c>
      <c r="P21" s="13">
        <v>99862063.21999988</v>
      </c>
      <c r="Q21" s="13">
        <v>98899505.269999906</v>
      </c>
    </row>
    <row r="22" spans="1:17" x14ac:dyDescent="0.2">
      <c r="A22" s="3" t="s">
        <v>14</v>
      </c>
      <c r="B22" s="3" t="s">
        <v>464</v>
      </c>
      <c r="C22" s="5" t="s">
        <v>201</v>
      </c>
      <c r="D22" s="5" t="s">
        <v>682</v>
      </c>
      <c r="E22" s="14"/>
      <c r="F22" s="14">
        <v>6046.8</v>
      </c>
      <c r="G22" s="5">
        <v>0</v>
      </c>
      <c r="H22" s="5">
        <v>-0.38648541377257389</v>
      </c>
      <c r="I22" s="5">
        <v>1084.0518439505192</v>
      </c>
      <c r="J22" s="5">
        <v>1092.2880151485083</v>
      </c>
      <c r="K22" s="5">
        <v>2710.0576007144296</v>
      </c>
      <c r="L22" s="5">
        <v>2677.2855311900444</v>
      </c>
      <c r="M22" s="5">
        <v>17498.789827677454</v>
      </c>
      <c r="N22" s="5">
        <v>19506.647104253472</v>
      </c>
      <c r="O22" s="5">
        <v>16975.107246808213</v>
      </c>
      <c r="P22" s="5">
        <v>16514.86128530791</v>
      </c>
      <c r="Q22" s="5">
        <v>16355.676600846713</v>
      </c>
    </row>
    <row r="23" spans="1:17" x14ac:dyDescent="0.2">
      <c r="A23" s="3" t="s">
        <v>14</v>
      </c>
      <c r="B23" s="3" t="s">
        <v>464</v>
      </c>
      <c r="C23" s="5" t="s">
        <v>201</v>
      </c>
      <c r="D23" s="5" t="s">
        <v>683</v>
      </c>
      <c r="E23" s="14"/>
      <c r="F23" s="14">
        <v>5692</v>
      </c>
      <c r="G23" s="5">
        <v>0</v>
      </c>
      <c r="H23" s="5">
        <v>-0.41057624736472242</v>
      </c>
      <c r="I23" s="5">
        <v>1151.624154954322</v>
      </c>
      <c r="J23" s="5">
        <v>1160.373712227688</v>
      </c>
      <c r="K23" s="5">
        <v>2878.9838896697138</v>
      </c>
      <c r="L23" s="5">
        <v>2844.1690354883981</v>
      </c>
      <c r="M23" s="5">
        <v>18589.543627898809</v>
      </c>
      <c r="N23" s="5">
        <v>20722.556871047065</v>
      </c>
      <c r="O23" s="5">
        <v>18033.218288826407</v>
      </c>
      <c r="P23" s="5">
        <v>17544.283770203772</v>
      </c>
      <c r="Q23" s="5">
        <v>17375.176611033014</v>
      </c>
    </row>
    <row r="24" spans="1:17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14"/>
      <c r="G24" s="14">
        <v>0</v>
      </c>
      <c r="H24" s="14">
        <v>-1.9813011006299479E-3</v>
      </c>
      <c r="I24" s="14">
        <v>6.1950103671506369</v>
      </c>
      <c r="J24" s="14">
        <v>5.5995682359493353</v>
      </c>
      <c r="K24" s="14">
        <v>15.487114408494641</v>
      </c>
      <c r="L24" s="14">
        <v>13.724990855072452</v>
      </c>
      <c r="M24" s="14">
        <v>100</v>
      </c>
      <c r="N24" s="14">
        <v>100</v>
      </c>
      <c r="O24" s="14">
        <v>87.022168167007806</v>
      </c>
      <c r="P24" s="14">
        <v>84.662736743244849</v>
      </c>
      <c r="Q24" s="14">
        <v>83.84668320205742</v>
      </c>
    </row>
    <row r="25" spans="1:17" x14ac:dyDescent="0.2">
      <c r="A25" s="3" t="s">
        <v>14</v>
      </c>
      <c r="B25" s="3" t="s">
        <v>464</v>
      </c>
      <c r="C25" s="5"/>
      <c r="D25" s="5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9" t="s">
        <v>27</v>
      </c>
      <c r="B26" s="9" t="s">
        <v>692</v>
      </c>
      <c r="C26" s="10"/>
      <c r="D26" s="6" t="s">
        <v>451</v>
      </c>
      <c r="E26" s="15" t="s">
        <v>693</v>
      </c>
      <c r="F26" s="1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13" customFormat="1" x14ac:dyDescent="0.2">
      <c r="A27" s="3" t="s">
        <v>27</v>
      </c>
      <c r="B27" s="3" t="s">
        <v>692</v>
      </c>
      <c r="C27" s="11" t="s">
        <v>201</v>
      </c>
      <c r="D27" s="12" t="s">
        <v>202</v>
      </c>
      <c r="G27" s="13">
        <v>6128113.1699999999</v>
      </c>
      <c r="H27" s="13">
        <v>117420735.55999999</v>
      </c>
      <c r="I27" s="13">
        <v>55716359.520000003</v>
      </c>
      <c r="J27" s="13">
        <v>54551652</v>
      </c>
      <c r="K27" s="13">
        <v>25294527.890000045</v>
      </c>
      <c r="L27" s="13">
        <v>27093767.639999777</v>
      </c>
      <c r="M27" s="13">
        <v>357401477.41999996</v>
      </c>
      <c r="N27" s="13">
        <v>437789622.5799998</v>
      </c>
      <c r="O27" s="13">
        <v>239840555.71999994</v>
      </c>
      <c r="P27" s="13">
        <v>231310878.67999992</v>
      </c>
      <c r="Q27" s="13">
        <v>236782458.79999995</v>
      </c>
    </row>
    <row r="28" spans="1:17" x14ac:dyDescent="0.2">
      <c r="A28" s="3" t="s">
        <v>27</v>
      </c>
      <c r="B28" s="3" t="s">
        <v>692</v>
      </c>
      <c r="C28" s="5" t="s">
        <v>201</v>
      </c>
      <c r="D28" s="5" t="s">
        <v>682</v>
      </c>
      <c r="E28" s="14"/>
      <c r="F28" s="14">
        <v>22202</v>
      </c>
      <c r="G28" s="5">
        <v>276.01626745338257</v>
      </c>
      <c r="H28" s="5">
        <v>5288.7458589316275</v>
      </c>
      <c r="I28" s="5">
        <v>2509.5198414557249</v>
      </c>
      <c r="J28" s="5">
        <v>2457.0602648410054</v>
      </c>
      <c r="K28" s="5">
        <v>1139.2905094135683</v>
      </c>
      <c r="L28" s="5">
        <v>1220.3300441401575</v>
      </c>
      <c r="M28" s="5">
        <v>16097.715404918474</v>
      </c>
      <c r="N28" s="5">
        <v>19718.476830015305</v>
      </c>
      <c r="O28" s="5">
        <v>10802.655423835688</v>
      </c>
      <c r="P28" s="5">
        <v>10418.470348617238</v>
      </c>
      <c r="Q28" s="5">
        <v>10664.915719304565</v>
      </c>
    </row>
    <row r="29" spans="1:17" x14ac:dyDescent="0.2">
      <c r="A29" s="3" t="s">
        <v>27</v>
      </c>
      <c r="B29" s="3" t="s">
        <v>692</v>
      </c>
      <c r="C29" s="5" t="s">
        <v>201</v>
      </c>
      <c r="D29" s="5" t="s">
        <v>683</v>
      </c>
      <c r="E29" s="14"/>
      <c r="F29" s="14">
        <v>22687</v>
      </c>
      <c r="G29" s="5">
        <v>270.11562436637723</v>
      </c>
      <c r="H29" s="5">
        <v>5175.6836761140739</v>
      </c>
      <c r="I29" s="5">
        <v>2455.8716233966588</v>
      </c>
      <c r="J29" s="5">
        <v>2404.5335213999206</v>
      </c>
      <c r="K29" s="5">
        <v>1114.9348917882508</v>
      </c>
      <c r="L29" s="5">
        <v>1194.2419729360329</v>
      </c>
      <c r="M29" s="5">
        <v>15753.580350861725</v>
      </c>
      <c r="N29" s="5">
        <v>19296.937566888519</v>
      </c>
      <c r="O29" s="5">
        <v>10571.717535152287</v>
      </c>
      <c r="P29" s="5">
        <v>10195.745522986728</v>
      </c>
      <c r="Q29" s="5">
        <v>10436.922413717104</v>
      </c>
    </row>
    <row r="30" spans="1:17" x14ac:dyDescent="0.2">
      <c r="A30" s="3" t="s">
        <v>27</v>
      </c>
      <c r="B30" s="3" t="s">
        <v>692</v>
      </c>
      <c r="C30" s="14" t="s">
        <v>200</v>
      </c>
      <c r="D30" s="2" t="s">
        <v>199</v>
      </c>
      <c r="E30" s="14"/>
      <c r="F30" s="14"/>
      <c r="G30" s="14">
        <v>1.7146300609156562</v>
      </c>
      <c r="H30" s="14">
        <v>26.821269738650106</v>
      </c>
      <c r="I30" s="14">
        <v>15.589291886033527</v>
      </c>
      <c r="J30" s="14">
        <v>12.460700114021424</v>
      </c>
      <c r="K30" s="14">
        <v>7.0773428449696096</v>
      </c>
      <c r="L30" s="14">
        <v>6.1887642471581836</v>
      </c>
      <c r="M30" s="14">
        <v>100</v>
      </c>
      <c r="N30" s="14">
        <v>100</v>
      </c>
      <c r="O30" s="14">
        <v>54.784431459695568</v>
      </c>
      <c r="P30" s="14">
        <v>52.836080790775519</v>
      </c>
      <c r="Q30" s="14">
        <v>54.085900301743983</v>
      </c>
    </row>
    <row r="31" spans="1:17" x14ac:dyDescent="0.2">
      <c r="A31" s="3" t="s">
        <v>27</v>
      </c>
      <c r="B31" s="3" t="s">
        <v>692</v>
      </c>
      <c r="C31" s="5"/>
      <c r="D31" s="5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1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G33" s="13">
        <v>0</v>
      </c>
      <c r="H33" s="13">
        <v>0</v>
      </c>
      <c r="I33" s="13">
        <v>20151.060000000001</v>
      </c>
      <c r="J33" s="13">
        <v>2449590</v>
      </c>
      <c r="K33" s="13">
        <v>394059.97000000067</v>
      </c>
      <c r="L33" s="13">
        <v>418343.6699999962</v>
      </c>
      <c r="M33" s="13">
        <v>15969010.52</v>
      </c>
      <c r="N33" s="13">
        <v>18687913.789999995</v>
      </c>
      <c r="O33" s="13">
        <v>15008336.579999996</v>
      </c>
      <c r="P33" s="13">
        <v>14323897.799999997</v>
      </c>
      <c r="Q33" s="13">
        <v>14317221.059999997</v>
      </c>
    </row>
    <row r="34" spans="1:17" x14ac:dyDescent="0.2">
      <c r="A34" s="3" t="s">
        <v>37</v>
      </c>
      <c r="B34" s="3" t="s">
        <v>465</v>
      </c>
      <c r="C34" s="5" t="s">
        <v>201</v>
      </c>
      <c r="D34" s="5" t="s">
        <v>682</v>
      </c>
      <c r="E34" s="14"/>
      <c r="F34" s="14">
        <v>1246.5</v>
      </c>
      <c r="G34" s="5">
        <v>0</v>
      </c>
      <c r="H34" s="5">
        <v>0</v>
      </c>
      <c r="I34" s="5">
        <v>16.166113116726837</v>
      </c>
      <c r="J34" s="5">
        <v>1965.1744885679905</v>
      </c>
      <c r="K34" s="5">
        <v>316.13314881668725</v>
      </c>
      <c r="L34" s="5">
        <v>335.61465703970816</v>
      </c>
      <c r="M34" s="5">
        <v>12811.079438427598</v>
      </c>
      <c r="N34" s="5">
        <v>14992.309498596065</v>
      </c>
      <c r="O34" s="5">
        <v>12040.3823345367</v>
      </c>
      <c r="P34" s="5">
        <v>11491.293862815883</v>
      </c>
      <c r="Q34" s="5">
        <v>11485.937472924184</v>
      </c>
    </row>
    <row r="35" spans="1:17" x14ac:dyDescent="0.2">
      <c r="A35" s="3" t="s">
        <v>37</v>
      </c>
      <c r="B35" s="3" t="s">
        <v>465</v>
      </c>
      <c r="C35" s="5" t="s">
        <v>201</v>
      </c>
      <c r="D35" s="5" t="s">
        <v>683</v>
      </c>
      <c r="E35" s="14"/>
      <c r="F35" s="14">
        <v>1296</v>
      </c>
      <c r="G35" s="5">
        <v>0</v>
      </c>
      <c r="H35" s="5">
        <v>0</v>
      </c>
      <c r="I35" s="5">
        <v>15.548657407407408</v>
      </c>
      <c r="J35" s="5">
        <v>1890.1157407407406</v>
      </c>
      <c r="K35" s="5">
        <v>304.05861882716101</v>
      </c>
      <c r="L35" s="5">
        <v>322.79604166666371</v>
      </c>
      <c r="M35" s="5">
        <v>12321.76737654321</v>
      </c>
      <c r="N35" s="5">
        <v>14419.686566358021</v>
      </c>
      <c r="O35" s="5">
        <v>11580.506620370368</v>
      </c>
      <c r="P35" s="5">
        <v>11052.390277777775</v>
      </c>
      <c r="Q35" s="5">
        <v>11047.23847222222</v>
      </c>
    </row>
    <row r="36" spans="1:17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14"/>
      <c r="G36" s="14">
        <v>0</v>
      </c>
      <c r="H36" s="14">
        <v>0</v>
      </c>
      <c r="I36" s="14">
        <v>0.1261885323123953</v>
      </c>
      <c r="J36" s="14">
        <v>13.107883670304544</v>
      </c>
      <c r="K36" s="14">
        <v>2.467654270165768</v>
      </c>
      <c r="L36" s="14">
        <v>2.2385787664744803</v>
      </c>
      <c r="M36" s="14">
        <v>100</v>
      </c>
      <c r="N36" s="14">
        <v>100</v>
      </c>
      <c r="O36" s="14">
        <v>80.310390708410907</v>
      </c>
      <c r="P36" s="14">
        <v>76.64792314947853</v>
      </c>
      <c r="Q36" s="14">
        <v>76.612195565998491</v>
      </c>
    </row>
    <row r="37" spans="1:17" x14ac:dyDescent="0.2">
      <c r="A37" s="3" t="s">
        <v>37</v>
      </c>
      <c r="B37" s="3" t="s">
        <v>465</v>
      </c>
      <c r="C37" s="5"/>
      <c r="D37" s="5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1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G39" s="13">
        <v>920607.13</v>
      </c>
      <c r="H39" s="13">
        <v>6580980.2300000004</v>
      </c>
      <c r="I39" s="13">
        <v>1736613.11</v>
      </c>
      <c r="J39" s="13">
        <v>1698275</v>
      </c>
      <c r="K39" s="13">
        <v>0</v>
      </c>
      <c r="L39" s="13">
        <v>0</v>
      </c>
      <c r="M39" s="13">
        <v>17526381.59</v>
      </c>
      <c r="N39" s="13">
        <v>23300986.440000001</v>
      </c>
      <c r="O39" s="13">
        <v>13569789.310000008</v>
      </c>
      <c r="P39" s="13">
        <v>13059667.390000012</v>
      </c>
      <c r="Q39" s="13">
        <v>12505458.040000008</v>
      </c>
    </row>
    <row r="40" spans="1:17" x14ac:dyDescent="0.2">
      <c r="A40" s="3" t="s">
        <v>6</v>
      </c>
      <c r="B40" s="3" t="s">
        <v>466</v>
      </c>
      <c r="C40" s="5" t="s">
        <v>201</v>
      </c>
      <c r="D40" s="5" t="s">
        <v>682</v>
      </c>
      <c r="E40" s="14"/>
      <c r="F40" s="14">
        <v>1144.5</v>
      </c>
      <c r="G40" s="5">
        <v>804.37494975972038</v>
      </c>
      <c r="H40" s="5">
        <v>5750.0919440803846</v>
      </c>
      <c r="I40" s="5">
        <v>1517.3552730449978</v>
      </c>
      <c r="J40" s="5">
        <v>1483.8575797291394</v>
      </c>
      <c r="K40" s="5">
        <v>0</v>
      </c>
      <c r="L40" s="5">
        <v>0</v>
      </c>
      <c r="M40" s="5">
        <v>15313.570633464395</v>
      </c>
      <c r="N40" s="5">
        <v>20359.096933158587</v>
      </c>
      <c r="O40" s="5">
        <v>11856.521896024471</v>
      </c>
      <c r="P40" s="5">
        <v>11410.805932721723</v>
      </c>
      <c r="Q40" s="5">
        <v>10926.568842289216</v>
      </c>
    </row>
    <row r="41" spans="1:17" x14ac:dyDescent="0.2">
      <c r="A41" s="3" t="s">
        <v>6</v>
      </c>
      <c r="B41" s="3" t="s">
        <v>466</v>
      </c>
      <c r="C41" s="5" t="s">
        <v>201</v>
      </c>
      <c r="D41" s="5" t="s">
        <v>683</v>
      </c>
      <c r="E41" s="14"/>
      <c r="F41" s="14">
        <v>1209</v>
      </c>
      <c r="G41" s="5">
        <v>761.46164598842017</v>
      </c>
      <c r="H41" s="5">
        <v>5443.3252522746079</v>
      </c>
      <c r="I41" s="5">
        <v>1436.4045574855254</v>
      </c>
      <c r="J41" s="5">
        <v>1404.6939619520265</v>
      </c>
      <c r="K41" s="5">
        <v>0</v>
      </c>
      <c r="L41" s="5">
        <v>0</v>
      </c>
      <c r="M41" s="5">
        <v>14496.593540115799</v>
      </c>
      <c r="N41" s="5">
        <v>19272.941637717122</v>
      </c>
      <c r="O41" s="5">
        <v>11223.97792390406</v>
      </c>
      <c r="P41" s="5">
        <v>10802.040851943764</v>
      </c>
      <c r="Q41" s="5">
        <v>10343.63775020679</v>
      </c>
    </row>
    <row r="42" spans="1:17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14"/>
      <c r="G42" s="14">
        <v>5.2526936337233998</v>
      </c>
      <c r="H42" s="14">
        <v>28.243354619110278</v>
      </c>
      <c r="I42" s="14">
        <v>9.908566129764381</v>
      </c>
      <c r="J42" s="14">
        <v>7.2884253393007841</v>
      </c>
      <c r="K42" s="14">
        <v>0</v>
      </c>
      <c r="L42" s="14">
        <v>0</v>
      </c>
      <c r="M42" s="14">
        <v>100</v>
      </c>
      <c r="N42" s="14">
        <v>100</v>
      </c>
      <c r="O42" s="14">
        <v>58.236973550206514</v>
      </c>
      <c r="P42" s="14">
        <v>56.047701772749548</v>
      </c>
      <c r="Q42" s="14">
        <v>53.669221567943225</v>
      </c>
    </row>
    <row r="43" spans="1:17" x14ac:dyDescent="0.2">
      <c r="A43" s="3" t="s">
        <v>6</v>
      </c>
      <c r="B43" s="3" t="s">
        <v>466</v>
      </c>
      <c r="C43" s="5"/>
      <c r="D43" s="5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9" t="s">
        <v>11</v>
      </c>
      <c r="B44" s="9" t="s">
        <v>467</v>
      </c>
      <c r="C44" s="10"/>
      <c r="D44" s="6" t="s">
        <v>451</v>
      </c>
      <c r="E44" s="15" t="s">
        <v>694</v>
      </c>
      <c r="F44" s="1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G45" s="13">
        <v>0</v>
      </c>
      <c r="H45" s="13">
        <v>0</v>
      </c>
      <c r="I45" s="13">
        <v>8688909.2100000009</v>
      </c>
      <c r="J45" s="13">
        <v>8144562.5300000003</v>
      </c>
      <c r="K45" s="13">
        <v>20265780.49999997</v>
      </c>
      <c r="L45" s="13">
        <v>18605504.149999902</v>
      </c>
      <c r="M45" s="13">
        <v>164072389.80999997</v>
      </c>
      <c r="N45" s="13">
        <v>166148223.73000002</v>
      </c>
      <c r="O45" s="13">
        <v>142608364.62999994</v>
      </c>
      <c r="P45" s="13">
        <v>139382776.27999991</v>
      </c>
      <c r="Q45" s="13">
        <v>138823722.67999995</v>
      </c>
    </row>
    <row r="46" spans="1:17" x14ac:dyDescent="0.2">
      <c r="A46" s="3" t="s">
        <v>11</v>
      </c>
      <c r="B46" s="3" t="s">
        <v>467</v>
      </c>
      <c r="C46" s="5" t="s">
        <v>201</v>
      </c>
      <c r="D46" s="5" t="s">
        <v>682</v>
      </c>
      <c r="E46" s="14"/>
      <c r="F46" s="14">
        <v>8419.7999999999993</v>
      </c>
      <c r="G46" s="5">
        <v>0</v>
      </c>
      <c r="H46" s="5">
        <v>0</v>
      </c>
      <c r="I46" s="5">
        <v>1031.9614729566024</v>
      </c>
      <c r="J46" s="5">
        <v>967.31068790232564</v>
      </c>
      <c r="K46" s="5">
        <v>2406.9194636452139</v>
      </c>
      <c r="L46" s="5">
        <v>2209.7323154944183</v>
      </c>
      <c r="M46" s="5">
        <v>19486.494906054773</v>
      </c>
      <c r="N46" s="5">
        <v>19733.036857170009</v>
      </c>
      <c r="O46" s="5">
        <v>16937.262717641745</v>
      </c>
      <c r="P46" s="5">
        <v>16554.167115608438</v>
      </c>
      <c r="Q46" s="5">
        <v>16487.769623981563</v>
      </c>
    </row>
    <row r="47" spans="1:17" x14ac:dyDescent="0.2">
      <c r="A47" s="3" t="s">
        <v>11</v>
      </c>
      <c r="B47" s="3" t="s">
        <v>467</v>
      </c>
      <c r="C47" s="5" t="s">
        <v>201</v>
      </c>
      <c r="D47" s="5" t="s">
        <v>683</v>
      </c>
      <c r="E47" s="14"/>
      <c r="F47" s="14">
        <v>8004</v>
      </c>
      <c r="G47" s="5">
        <v>0</v>
      </c>
      <c r="H47" s="5">
        <v>0</v>
      </c>
      <c r="I47" s="5">
        <v>1085.5708658170915</v>
      </c>
      <c r="J47" s="5">
        <v>1017.5615354822589</v>
      </c>
      <c r="K47" s="5">
        <v>2531.9565842078923</v>
      </c>
      <c r="L47" s="5">
        <v>2324.5257558720518</v>
      </c>
      <c r="M47" s="5">
        <v>20498.799326586704</v>
      </c>
      <c r="N47" s="5">
        <v>20758.1488918041</v>
      </c>
      <c r="O47" s="5">
        <v>17817.137010244871</v>
      </c>
      <c r="P47" s="5">
        <v>17414.139965017479</v>
      </c>
      <c r="Q47" s="5">
        <v>17344.293188405791</v>
      </c>
    </row>
    <row r="48" spans="1:17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14"/>
      <c r="G48" s="14">
        <v>0</v>
      </c>
      <c r="H48" s="14">
        <v>0</v>
      </c>
      <c r="I48" s="14">
        <v>5.2957778088452176</v>
      </c>
      <c r="J48" s="14">
        <v>4.9019859178484877</v>
      </c>
      <c r="K48" s="14">
        <v>12.351731161756261</v>
      </c>
      <c r="L48" s="14">
        <v>11.198136057256241</v>
      </c>
      <c r="M48" s="14">
        <v>100</v>
      </c>
      <c r="N48" s="14">
        <v>100</v>
      </c>
      <c r="O48" s="14">
        <v>85.832012782602078</v>
      </c>
      <c r="P48" s="14">
        <v>83.890620766734514</v>
      </c>
      <c r="Q48" s="14">
        <v>83.554141936296674</v>
      </c>
    </row>
    <row r="49" spans="1:17" x14ac:dyDescent="0.2">
      <c r="A49" s="3" t="s">
        <v>11</v>
      </c>
      <c r="B49" s="3" t="s">
        <v>467</v>
      </c>
      <c r="C49" s="5"/>
      <c r="D49" s="5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1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G51" s="13">
        <v>0</v>
      </c>
      <c r="H51" s="13">
        <v>0</v>
      </c>
      <c r="I51" s="13">
        <v>1871479.6099999999</v>
      </c>
      <c r="J51" s="13">
        <v>1640308.51</v>
      </c>
      <c r="K51" s="13">
        <v>4750256.7500000112</v>
      </c>
      <c r="L51" s="13">
        <v>4750256.7500000224</v>
      </c>
      <c r="M51" s="13">
        <v>36920797.360000007</v>
      </c>
      <c r="N51" s="13">
        <v>38078470.600000039</v>
      </c>
      <c r="O51" s="13">
        <v>28432118.860000029</v>
      </c>
      <c r="P51" s="13">
        <v>27635260.990000024</v>
      </c>
      <c r="Q51" s="13">
        <v>27888859.68000003</v>
      </c>
    </row>
    <row r="52" spans="1:17" x14ac:dyDescent="0.2">
      <c r="A52" s="3" t="s">
        <v>15</v>
      </c>
      <c r="B52" s="3" t="s">
        <v>468</v>
      </c>
      <c r="C52" s="5" t="s">
        <v>201</v>
      </c>
      <c r="D52" s="5" t="s">
        <v>682</v>
      </c>
      <c r="E52" s="14"/>
      <c r="F52" s="14">
        <v>2311.1999999999998</v>
      </c>
      <c r="G52" s="5">
        <v>0</v>
      </c>
      <c r="H52" s="5">
        <v>0</v>
      </c>
      <c r="I52" s="5">
        <v>809.7436872620284</v>
      </c>
      <c r="J52" s="5">
        <v>709.72157753547947</v>
      </c>
      <c r="K52" s="5">
        <v>2055.3205044998317</v>
      </c>
      <c r="L52" s="5">
        <v>2055.3205044998367</v>
      </c>
      <c r="M52" s="5">
        <v>15974.730598823126</v>
      </c>
      <c r="N52" s="5">
        <v>16475.627639321581</v>
      </c>
      <c r="O52" s="5">
        <v>12301.885972654911</v>
      </c>
      <c r="P52" s="5">
        <v>11957.104962789905</v>
      </c>
      <c r="Q52" s="5">
        <v>12066.830944963669</v>
      </c>
    </row>
    <row r="53" spans="1:17" x14ac:dyDescent="0.2">
      <c r="A53" s="3" t="s">
        <v>15</v>
      </c>
      <c r="B53" s="3" t="s">
        <v>468</v>
      </c>
      <c r="C53" s="5" t="s">
        <v>201</v>
      </c>
      <c r="D53" s="5" t="s">
        <v>683</v>
      </c>
      <c r="E53" s="14"/>
      <c r="F53" s="14">
        <v>2116</v>
      </c>
      <c r="G53" s="5">
        <v>0</v>
      </c>
      <c r="H53" s="5">
        <v>0</v>
      </c>
      <c r="I53" s="5">
        <v>884.44215973534961</v>
      </c>
      <c r="J53" s="5">
        <v>775.19305765595459</v>
      </c>
      <c r="K53" s="5">
        <v>2244.9228497164513</v>
      </c>
      <c r="L53" s="5">
        <v>2244.9228497164568</v>
      </c>
      <c r="M53" s="5">
        <v>17448.391947069947</v>
      </c>
      <c r="N53" s="5">
        <v>17995.496502835558</v>
      </c>
      <c r="O53" s="5">
        <v>13436.729139886593</v>
      </c>
      <c r="P53" s="5">
        <v>13060.142244801524</v>
      </c>
      <c r="Q53" s="5">
        <v>13179.99039697544</v>
      </c>
    </row>
    <row r="54" spans="1:17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14"/>
      <c r="G54" s="14">
        <v>0</v>
      </c>
      <c r="H54" s="14">
        <v>0</v>
      </c>
      <c r="I54" s="14">
        <v>5.0689035552291752</v>
      </c>
      <c r="J54" s="14">
        <v>4.3077058614848838</v>
      </c>
      <c r="K54" s="14">
        <v>12.866073025677499</v>
      </c>
      <c r="L54" s="14">
        <v>12.47491476193904</v>
      </c>
      <c r="M54" s="14">
        <v>100</v>
      </c>
      <c r="N54" s="14">
        <v>100</v>
      </c>
      <c r="O54" s="14">
        <v>74.667176522578089</v>
      </c>
      <c r="P54" s="14">
        <v>72.57450353061185</v>
      </c>
      <c r="Q54" s="14">
        <v>73.240493225061414</v>
      </c>
    </row>
    <row r="55" spans="1:17" x14ac:dyDescent="0.2">
      <c r="A55" s="3" t="s">
        <v>15</v>
      </c>
      <c r="B55" s="3" t="s">
        <v>468</v>
      </c>
      <c r="C55" s="5"/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1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G57" s="13">
        <v>0</v>
      </c>
      <c r="H57" s="13">
        <v>0</v>
      </c>
      <c r="I57" s="13">
        <v>336254.19</v>
      </c>
      <c r="J57" s="13">
        <v>313613.51</v>
      </c>
      <c r="K57" s="13">
        <v>211.21999999880791</v>
      </c>
      <c r="L57" s="13">
        <v>5143.5499999988824</v>
      </c>
      <c r="M57" s="13">
        <v>5662045.5899999989</v>
      </c>
      <c r="N57" s="13">
        <v>5731415.7199999988</v>
      </c>
      <c r="O57" s="13">
        <v>4495520.919999999</v>
      </c>
      <c r="P57" s="13">
        <v>4142037.9199999995</v>
      </c>
      <c r="Q57" s="13">
        <v>4094439.959999999</v>
      </c>
    </row>
    <row r="58" spans="1:17" x14ac:dyDescent="0.2">
      <c r="A58" s="3" t="s">
        <v>150</v>
      </c>
      <c r="B58" s="3" t="s">
        <v>469</v>
      </c>
      <c r="C58" s="5" t="s">
        <v>201</v>
      </c>
      <c r="D58" s="5" t="s">
        <v>682</v>
      </c>
      <c r="E58" s="14"/>
      <c r="F58" s="14">
        <v>257.7</v>
      </c>
      <c r="G58" s="5">
        <v>0</v>
      </c>
      <c r="H58" s="5">
        <v>0</v>
      </c>
      <c r="I58" s="5">
        <v>1304.828055878929</v>
      </c>
      <c r="J58" s="5">
        <v>1216.9713232440824</v>
      </c>
      <c r="K58" s="5">
        <v>0.81963523476448552</v>
      </c>
      <c r="L58" s="5">
        <v>19.959448971668152</v>
      </c>
      <c r="M58" s="5">
        <v>21971.461350407448</v>
      </c>
      <c r="N58" s="5">
        <v>22240.650834303451</v>
      </c>
      <c r="O58" s="5">
        <v>17444.78432285603</v>
      </c>
      <c r="P58" s="5">
        <v>16073.100194024057</v>
      </c>
      <c r="Q58" s="5">
        <v>15888.397206053547</v>
      </c>
    </row>
    <row r="59" spans="1:17" x14ac:dyDescent="0.2">
      <c r="A59" s="3" t="s">
        <v>150</v>
      </c>
      <c r="B59" s="3" t="s">
        <v>469</v>
      </c>
      <c r="C59" s="5" t="s">
        <v>201</v>
      </c>
      <c r="D59" s="5" t="s">
        <v>683</v>
      </c>
      <c r="E59" s="14"/>
      <c r="F59" s="14">
        <v>262</v>
      </c>
      <c r="G59" s="5">
        <v>0</v>
      </c>
      <c r="H59" s="5">
        <v>0</v>
      </c>
      <c r="I59" s="5">
        <v>1283.4129389312977</v>
      </c>
      <c r="J59" s="5">
        <v>1196.9981297709924</v>
      </c>
      <c r="K59" s="5">
        <v>0.8061832061023203</v>
      </c>
      <c r="L59" s="5">
        <v>19.631870229003368</v>
      </c>
      <c r="M59" s="5">
        <v>21610.861030534346</v>
      </c>
      <c r="N59" s="5">
        <v>21875.632519083963</v>
      </c>
      <c r="O59" s="5">
        <v>17158.476793893125</v>
      </c>
      <c r="P59" s="5">
        <v>15809.305038167937</v>
      </c>
      <c r="Q59" s="5">
        <v>15627.6334351145</v>
      </c>
    </row>
    <row r="60" spans="1:17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14"/>
      <c r="G60" s="14">
        <v>0</v>
      </c>
      <c r="H60" s="14">
        <v>0</v>
      </c>
      <c r="I60" s="14">
        <v>5.9387404190788233</v>
      </c>
      <c r="J60" s="14">
        <v>5.4718332314585627</v>
      </c>
      <c r="K60" s="14">
        <v>3.7304538905842321E-3</v>
      </c>
      <c r="L60" s="14">
        <v>8.9743097539588063E-2</v>
      </c>
      <c r="M60" s="14">
        <v>100</v>
      </c>
      <c r="N60" s="14">
        <v>100</v>
      </c>
      <c r="O60" s="14">
        <v>78.436483054486928</v>
      </c>
      <c r="P60" s="14">
        <v>72.269019075796521</v>
      </c>
      <c r="Q60" s="14">
        <v>71.438544332289339</v>
      </c>
    </row>
    <row r="61" spans="1:17" x14ac:dyDescent="0.2">
      <c r="A61" s="3" t="s">
        <v>150</v>
      </c>
      <c r="B61" s="3" t="s">
        <v>469</v>
      </c>
      <c r="C61" s="5"/>
      <c r="D61" s="5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1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G63" s="13">
        <v>6434.1899999999441</v>
      </c>
      <c r="H63" s="13">
        <v>545226.30000000075</v>
      </c>
      <c r="I63" s="13">
        <v>11785960.58</v>
      </c>
      <c r="J63" s="13">
        <v>10069545.84</v>
      </c>
      <c r="K63" s="13">
        <v>5436852.7500000075</v>
      </c>
      <c r="L63" s="13">
        <v>5209840.3600000441</v>
      </c>
      <c r="M63" s="13">
        <v>58466416.68</v>
      </c>
      <c r="N63" s="13">
        <v>61032560.589999951</v>
      </c>
      <c r="O63" s="13">
        <v>45521528.439999953</v>
      </c>
      <c r="P63" s="13">
        <v>44741284.979999945</v>
      </c>
      <c r="Q63" s="13">
        <v>43585472.719999954</v>
      </c>
    </row>
    <row r="64" spans="1:17" x14ac:dyDescent="0.2">
      <c r="A64" s="3" t="s">
        <v>52</v>
      </c>
      <c r="B64" s="3" t="s">
        <v>470</v>
      </c>
      <c r="C64" s="5" t="s">
        <v>201</v>
      </c>
      <c r="D64" s="5" t="s">
        <v>682</v>
      </c>
      <c r="E64" s="14"/>
      <c r="F64" s="14">
        <v>2387.9</v>
      </c>
      <c r="G64" s="5">
        <v>2.6944972570040386</v>
      </c>
      <c r="H64" s="5">
        <v>228.32878261233751</v>
      </c>
      <c r="I64" s="5">
        <v>4935.7010678839142</v>
      </c>
      <c r="J64" s="5">
        <v>4216.9043259767996</v>
      </c>
      <c r="K64" s="5">
        <v>2276.8343523598169</v>
      </c>
      <c r="L64" s="5">
        <v>2181.7665563884771</v>
      </c>
      <c r="M64" s="5">
        <v>24484.449382302439</v>
      </c>
      <c r="N64" s="5">
        <v>25559.094011474495</v>
      </c>
      <c r="O64" s="5">
        <v>19063.414900121425</v>
      </c>
      <c r="P64" s="5">
        <v>18736.666099920407</v>
      </c>
      <c r="Q64" s="5">
        <v>18252.637346622534</v>
      </c>
    </row>
    <row r="65" spans="1:17" x14ac:dyDescent="0.2">
      <c r="A65" s="3" t="s">
        <v>52</v>
      </c>
      <c r="B65" s="3" t="s">
        <v>470</v>
      </c>
      <c r="C65" s="5" t="s">
        <v>201</v>
      </c>
      <c r="D65" s="5" t="s">
        <v>683</v>
      </c>
      <c r="E65" s="14"/>
      <c r="F65" s="14">
        <v>2441</v>
      </c>
      <c r="G65" s="5">
        <v>2.6358828349037049</v>
      </c>
      <c r="H65" s="5">
        <v>223.36185989348658</v>
      </c>
      <c r="I65" s="5">
        <v>4828.3328881605903</v>
      </c>
      <c r="J65" s="5">
        <v>4125.1724047521511</v>
      </c>
      <c r="K65" s="5">
        <v>2227.3055100368733</v>
      </c>
      <c r="L65" s="5">
        <v>2134.3057599344711</v>
      </c>
      <c r="M65" s="5">
        <v>23951.829856616139</v>
      </c>
      <c r="N65" s="5">
        <v>25003.097333060203</v>
      </c>
      <c r="O65" s="5">
        <v>18648.721196231032</v>
      </c>
      <c r="P65" s="5">
        <v>18329.080286767694</v>
      </c>
      <c r="Q65" s="5">
        <v>17855.580794756228</v>
      </c>
    </row>
    <row r="66" spans="1:17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14"/>
      <c r="G66" s="14">
        <v>1.1004933028845825E-2</v>
      </c>
      <c r="H66" s="14">
        <v>0.8933367611145826</v>
      </c>
      <c r="I66" s="14">
        <v>20.158513637849985</v>
      </c>
      <c r="J66" s="14">
        <v>16.498645546996553</v>
      </c>
      <c r="K66" s="14">
        <v>9.2991037568748904</v>
      </c>
      <c r="L66" s="14">
        <v>8.5361654658376978</v>
      </c>
      <c r="M66" s="14">
        <v>100</v>
      </c>
      <c r="N66" s="14">
        <v>100</v>
      </c>
      <c r="O66" s="14">
        <v>74.585644121669958</v>
      </c>
      <c r="P66" s="14">
        <v>73.30723886969065</v>
      </c>
      <c r="Q66" s="14">
        <v>71.413475526277253</v>
      </c>
    </row>
    <row r="67" spans="1:17" x14ac:dyDescent="0.2">
      <c r="A67" s="3" t="s">
        <v>52</v>
      </c>
      <c r="B67" s="3" t="s">
        <v>470</v>
      </c>
      <c r="C67" s="5"/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1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G69" s="13">
        <v>0</v>
      </c>
      <c r="H69" s="13">
        <v>0</v>
      </c>
      <c r="I69" s="13">
        <v>1511527.23</v>
      </c>
      <c r="J69" s="13">
        <v>1615031.25</v>
      </c>
      <c r="K69" s="13">
        <v>9370786.0200000033</v>
      </c>
      <c r="L69" s="13">
        <v>8706984.1600000113</v>
      </c>
      <c r="M69" s="13">
        <v>32073367.350000001</v>
      </c>
      <c r="N69" s="13">
        <v>35726981.630000018</v>
      </c>
      <c r="O69" s="13">
        <v>28949739.220000032</v>
      </c>
      <c r="P69" s="13">
        <v>28205997.490000028</v>
      </c>
      <c r="Q69" s="13">
        <v>28276746.990000032</v>
      </c>
    </row>
    <row r="70" spans="1:17" x14ac:dyDescent="0.2">
      <c r="A70" s="3" t="s">
        <v>195</v>
      </c>
      <c r="B70" s="3" t="s">
        <v>471</v>
      </c>
      <c r="C70" s="5" t="s">
        <v>201</v>
      </c>
      <c r="D70" s="5" t="s">
        <v>682</v>
      </c>
      <c r="E70" s="14"/>
      <c r="F70" s="14">
        <v>1182.2</v>
      </c>
      <c r="G70" s="5">
        <v>0</v>
      </c>
      <c r="H70" s="5">
        <v>0</v>
      </c>
      <c r="I70" s="5">
        <v>1278.5715022838774</v>
      </c>
      <c r="J70" s="5">
        <v>1366.123540856031</v>
      </c>
      <c r="K70" s="5">
        <v>7926.5657418372548</v>
      </c>
      <c r="L70" s="5">
        <v>7365.0686516663936</v>
      </c>
      <c r="M70" s="5">
        <v>27130.237988496025</v>
      </c>
      <c r="N70" s="5">
        <v>30220.759287768582</v>
      </c>
      <c r="O70" s="5">
        <v>24488.021671460017</v>
      </c>
      <c r="P70" s="5">
        <v>23858.904999154143</v>
      </c>
      <c r="Q70" s="5">
        <v>23918.750625951641</v>
      </c>
    </row>
    <row r="71" spans="1:17" x14ac:dyDescent="0.2">
      <c r="A71" s="3" t="s">
        <v>195</v>
      </c>
      <c r="B71" s="3" t="s">
        <v>471</v>
      </c>
      <c r="C71" s="5" t="s">
        <v>201</v>
      </c>
      <c r="D71" s="5" t="s">
        <v>683</v>
      </c>
      <c r="E71" s="14"/>
      <c r="F71" s="14">
        <v>1125</v>
      </c>
      <c r="G71" s="5">
        <v>0</v>
      </c>
      <c r="H71" s="5">
        <v>0</v>
      </c>
      <c r="I71" s="5">
        <v>1343.5797600000001</v>
      </c>
      <c r="J71" s="5">
        <v>1435.5833333333333</v>
      </c>
      <c r="K71" s="5">
        <v>8329.587573333336</v>
      </c>
      <c r="L71" s="5">
        <v>7739.5414755555657</v>
      </c>
      <c r="M71" s="5">
        <v>28509.659866666669</v>
      </c>
      <c r="N71" s="5">
        <v>31757.31700444446</v>
      </c>
      <c r="O71" s="5">
        <v>25733.101528888918</v>
      </c>
      <c r="P71" s="5">
        <v>25071.997768888912</v>
      </c>
      <c r="Q71" s="5">
        <v>25134.886213333361</v>
      </c>
    </row>
    <row r="72" spans="1:17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14"/>
      <c r="G72" s="14">
        <v>0</v>
      </c>
      <c r="H72" s="14">
        <v>0</v>
      </c>
      <c r="I72" s="14">
        <v>4.7127176061854943</v>
      </c>
      <c r="J72" s="14">
        <v>4.5204805340842311</v>
      </c>
      <c r="K72" s="14">
        <v>29.216720270564302</v>
      </c>
      <c r="L72" s="14">
        <v>24.370892145808195</v>
      </c>
      <c r="M72" s="14">
        <v>100</v>
      </c>
      <c r="N72" s="14">
        <v>100</v>
      </c>
      <c r="O72" s="14">
        <v>81.030464649414654</v>
      </c>
      <c r="P72" s="14">
        <v>78.94872783295915</v>
      </c>
      <c r="Q72" s="14">
        <v>79.146756036776395</v>
      </c>
    </row>
    <row r="73" spans="1:17" x14ac:dyDescent="0.2">
      <c r="A73" s="3" t="s">
        <v>195</v>
      </c>
      <c r="B73" s="3" t="s">
        <v>471</v>
      </c>
      <c r="C73" s="5"/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1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G75" s="13">
        <v>2981354.6400000015</v>
      </c>
      <c r="H75" s="13">
        <v>62053784.589999974</v>
      </c>
      <c r="I75" s="13">
        <v>58814902.539999999</v>
      </c>
      <c r="J75" s="13">
        <v>55144670</v>
      </c>
      <c r="K75" s="13">
        <v>62439985.369999886</v>
      </c>
      <c r="L75" s="13">
        <v>53804965.249998689</v>
      </c>
      <c r="M75" s="13">
        <v>888714266.59999979</v>
      </c>
      <c r="N75" s="13">
        <v>962616897.44999731</v>
      </c>
      <c r="O75" s="13">
        <v>786672353.44999814</v>
      </c>
      <c r="P75" s="13">
        <v>754016883.45999908</v>
      </c>
      <c r="Q75" s="13">
        <v>752067862.41999817</v>
      </c>
    </row>
    <row r="76" spans="1:17" x14ac:dyDescent="0.2">
      <c r="A76" s="3" t="s">
        <v>154</v>
      </c>
      <c r="B76" s="3" t="s">
        <v>472</v>
      </c>
      <c r="C76" s="5" t="s">
        <v>201</v>
      </c>
      <c r="D76" s="5" t="s">
        <v>682</v>
      </c>
      <c r="E76" s="14"/>
      <c r="F76" s="14">
        <v>53042</v>
      </c>
      <c r="G76" s="5">
        <v>56.207432600580702</v>
      </c>
      <c r="H76" s="5">
        <v>1169.8990345386669</v>
      </c>
      <c r="I76" s="5">
        <v>1108.8364416877191</v>
      </c>
      <c r="J76" s="5">
        <v>1039.6416047660346</v>
      </c>
      <c r="K76" s="5">
        <v>1177.1800718298684</v>
      </c>
      <c r="L76" s="5">
        <v>1014.3841719768992</v>
      </c>
      <c r="M76" s="5">
        <v>16754.916228648992</v>
      </c>
      <c r="N76" s="5">
        <v>18148.201377210462</v>
      </c>
      <c r="O76" s="5">
        <v>14831.121629086349</v>
      </c>
      <c r="P76" s="5">
        <v>14215.468561894331</v>
      </c>
      <c r="Q76" s="5">
        <v>14178.723698578451</v>
      </c>
    </row>
    <row r="77" spans="1:17" x14ac:dyDescent="0.2">
      <c r="A77" s="3" t="s">
        <v>154</v>
      </c>
      <c r="B77" s="3" t="s">
        <v>472</v>
      </c>
      <c r="C77" s="5" t="s">
        <v>201</v>
      </c>
      <c r="D77" s="5" t="s">
        <v>683</v>
      </c>
      <c r="E77" s="14"/>
      <c r="F77" s="14">
        <v>52948</v>
      </c>
      <c r="G77" s="5">
        <v>56.307219158419613</v>
      </c>
      <c r="H77" s="5">
        <v>1171.9759875727123</v>
      </c>
      <c r="I77" s="5">
        <v>1110.8049886681272</v>
      </c>
      <c r="J77" s="5">
        <v>1041.4873083024854</v>
      </c>
      <c r="K77" s="5">
        <v>1179.2699510840803</v>
      </c>
      <c r="L77" s="5">
        <v>1016.1850353176454</v>
      </c>
      <c r="M77" s="5">
        <v>16784.661679383542</v>
      </c>
      <c r="N77" s="5">
        <v>18180.42036431966</v>
      </c>
      <c r="O77" s="5">
        <v>14857.451715834368</v>
      </c>
      <c r="P77" s="5">
        <v>14240.705663292269</v>
      </c>
      <c r="Q77" s="5">
        <v>14203.895565838146</v>
      </c>
    </row>
    <row r="78" spans="1:17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14"/>
      <c r="G78" s="14">
        <v>0.33546829977265075</v>
      </c>
      <c r="H78" s="14">
        <v>6.4463635278356763</v>
      </c>
      <c r="I78" s="14">
        <v>6.6179766377568363</v>
      </c>
      <c r="J78" s="14">
        <v>5.7286206118010163</v>
      </c>
      <c r="K78" s="14">
        <v>7.0258785885006407</v>
      </c>
      <c r="L78" s="14">
        <v>5.5894474107539303</v>
      </c>
      <c r="M78" s="14">
        <v>100</v>
      </c>
      <c r="N78" s="14">
        <v>100</v>
      </c>
      <c r="O78" s="14">
        <v>81.722267241923362</v>
      </c>
      <c r="P78" s="14">
        <v>78.329903148117779</v>
      </c>
      <c r="Q78" s="14">
        <v>78.12743204614938</v>
      </c>
    </row>
    <row r="79" spans="1:17" x14ac:dyDescent="0.2">
      <c r="A79" s="3" t="s">
        <v>154</v>
      </c>
      <c r="B79" s="3" t="s">
        <v>472</v>
      </c>
      <c r="C79" s="5"/>
      <c r="D79" s="5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1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G81" s="13">
        <v>3615866.45</v>
      </c>
      <c r="H81" s="13">
        <v>98616880.159999996</v>
      </c>
      <c r="I81" s="13">
        <v>36954116.460000008</v>
      </c>
      <c r="J81" s="13">
        <v>37543556.850000001</v>
      </c>
      <c r="K81" s="13">
        <v>15054033.50999999</v>
      </c>
      <c r="L81" s="13">
        <v>14022454.06000033</v>
      </c>
      <c r="M81" s="13">
        <v>248505559.66999993</v>
      </c>
      <c r="N81" s="13">
        <v>348765750.42000043</v>
      </c>
      <c r="O81" s="13">
        <v>200151959.31000045</v>
      </c>
      <c r="P81" s="13">
        <v>193023005.05000043</v>
      </c>
      <c r="Q81" s="13">
        <v>188026241.65000045</v>
      </c>
    </row>
    <row r="82" spans="1:17" x14ac:dyDescent="0.2">
      <c r="A82" s="3" t="s">
        <v>192</v>
      </c>
      <c r="B82" s="3" t="s">
        <v>473</v>
      </c>
      <c r="C82" s="5" t="s">
        <v>201</v>
      </c>
      <c r="D82" s="5" t="s">
        <v>682</v>
      </c>
      <c r="E82" s="14"/>
      <c r="F82" s="14">
        <v>13947.5</v>
      </c>
      <c r="G82" s="5">
        <v>259.248356336261</v>
      </c>
      <c r="H82" s="5">
        <v>7070.577534325148</v>
      </c>
      <c r="I82" s="5">
        <v>2649.5154300053778</v>
      </c>
      <c r="J82" s="5">
        <v>2691.7767951245746</v>
      </c>
      <c r="K82" s="5">
        <v>1079.3356164187123</v>
      </c>
      <c r="L82" s="5">
        <v>1005.3740139810238</v>
      </c>
      <c r="M82" s="5">
        <v>17817.211663022041</v>
      </c>
      <c r="N82" s="5">
        <v>25005.610354543856</v>
      </c>
      <c r="O82" s="5">
        <v>14350.382456354218</v>
      </c>
      <c r="P82" s="5">
        <v>13839.254708729193</v>
      </c>
      <c r="Q82" s="5">
        <v>13480.999580570027</v>
      </c>
    </row>
    <row r="83" spans="1:17" x14ac:dyDescent="0.2">
      <c r="A83" s="3" t="s">
        <v>192</v>
      </c>
      <c r="B83" s="3" t="s">
        <v>473</v>
      </c>
      <c r="C83" s="5" t="s">
        <v>201</v>
      </c>
      <c r="D83" s="5" t="s">
        <v>683</v>
      </c>
      <c r="E83" s="14"/>
      <c r="F83" s="14">
        <v>13450</v>
      </c>
      <c r="G83" s="5">
        <v>268.83765427509297</v>
      </c>
      <c r="H83" s="5">
        <v>7332.1100490706322</v>
      </c>
      <c r="I83" s="5">
        <v>2747.5179524163573</v>
      </c>
      <c r="J83" s="5">
        <v>2791.3425167286246</v>
      </c>
      <c r="K83" s="5">
        <v>1119.2589970260217</v>
      </c>
      <c r="L83" s="5">
        <v>1042.5616401487234</v>
      </c>
      <c r="M83" s="5">
        <v>18476.249789591071</v>
      </c>
      <c r="N83" s="5">
        <v>25930.539064684046</v>
      </c>
      <c r="O83" s="5">
        <v>14881.186565799289</v>
      </c>
      <c r="P83" s="5">
        <v>14351.152791821592</v>
      </c>
      <c r="Q83" s="5">
        <v>13979.646219330889</v>
      </c>
    </row>
    <row r="84" spans="1:17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14"/>
      <c r="G84" s="14">
        <v>1.4550444886632106</v>
      </c>
      <c r="H84" s="14">
        <v>28.27596460983936</v>
      </c>
      <c r="I84" s="14">
        <v>14.870539117544412</v>
      </c>
      <c r="J84" s="14">
        <v>10.764691431078957</v>
      </c>
      <c r="K84" s="14">
        <v>6.0578256397928563</v>
      </c>
      <c r="L84" s="14">
        <v>4.0205937776613156</v>
      </c>
      <c r="M84" s="14">
        <v>100</v>
      </c>
      <c r="N84" s="14">
        <v>100</v>
      </c>
      <c r="O84" s="14">
        <v>57.388650998261113</v>
      </c>
      <c r="P84" s="14">
        <v>55.344598722080043</v>
      </c>
      <c r="Q84" s="14">
        <v>53.911899727415971</v>
      </c>
    </row>
    <row r="85" spans="1:17" x14ac:dyDescent="0.2">
      <c r="A85" s="3" t="s">
        <v>192</v>
      </c>
      <c r="B85" s="3" t="s">
        <v>473</v>
      </c>
      <c r="C85" s="5"/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1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G87" s="13">
        <v>13137.94</v>
      </c>
      <c r="H87" s="13">
        <v>13483.429999999993</v>
      </c>
      <c r="I87" s="13">
        <v>530534.15</v>
      </c>
      <c r="J87" s="13">
        <v>520450</v>
      </c>
      <c r="K87" s="13">
        <v>0</v>
      </c>
      <c r="L87" s="13">
        <v>0</v>
      </c>
      <c r="M87" s="13">
        <v>5878621.8300000001</v>
      </c>
      <c r="N87" s="13">
        <v>5196107.5200000014</v>
      </c>
      <c r="O87" s="13">
        <v>4416912.2799999993</v>
      </c>
      <c r="P87" s="13">
        <v>4273073.99</v>
      </c>
      <c r="Q87" s="13">
        <v>4248809.51</v>
      </c>
    </row>
    <row r="88" spans="1:17" x14ac:dyDescent="0.2">
      <c r="A88" s="3" t="s">
        <v>103</v>
      </c>
      <c r="B88" s="3" t="s">
        <v>474</v>
      </c>
      <c r="C88" s="5" t="s">
        <v>201</v>
      </c>
      <c r="D88" s="5" t="s">
        <v>682</v>
      </c>
      <c r="E88" s="14"/>
      <c r="F88" s="14">
        <v>306.5</v>
      </c>
      <c r="G88" s="5">
        <v>42.864404567699836</v>
      </c>
      <c r="H88" s="5">
        <v>43.991615008156586</v>
      </c>
      <c r="I88" s="5">
        <v>1730.9433931484502</v>
      </c>
      <c r="J88" s="5">
        <v>1698.0424143556281</v>
      </c>
      <c r="K88" s="5">
        <v>0</v>
      </c>
      <c r="L88" s="5">
        <v>0</v>
      </c>
      <c r="M88" s="5">
        <v>19179.842838499186</v>
      </c>
      <c r="N88" s="5">
        <v>16953.042479608488</v>
      </c>
      <c r="O88" s="5">
        <v>14410.806786296898</v>
      </c>
      <c r="P88" s="5">
        <v>13941.51383360522</v>
      </c>
      <c r="Q88" s="5">
        <v>13862.347504078303</v>
      </c>
    </row>
    <row r="89" spans="1:17" x14ac:dyDescent="0.2">
      <c r="A89" s="3" t="s">
        <v>103</v>
      </c>
      <c r="B89" s="3" t="s">
        <v>474</v>
      </c>
      <c r="C89" s="5" t="s">
        <v>201</v>
      </c>
      <c r="D89" s="5" t="s">
        <v>683</v>
      </c>
      <c r="E89" s="14"/>
      <c r="F89" s="14">
        <v>325</v>
      </c>
      <c r="G89" s="5">
        <v>40.424430769230774</v>
      </c>
      <c r="H89" s="5">
        <v>41.487476923076905</v>
      </c>
      <c r="I89" s="5">
        <v>1632.4127692307693</v>
      </c>
      <c r="J89" s="5">
        <v>1601.3846153846155</v>
      </c>
      <c r="K89" s="5">
        <v>0</v>
      </c>
      <c r="L89" s="5">
        <v>0</v>
      </c>
      <c r="M89" s="5">
        <v>18088.06716923077</v>
      </c>
      <c r="N89" s="5">
        <v>15988.023138461544</v>
      </c>
      <c r="O89" s="5">
        <v>13590.499323076921</v>
      </c>
      <c r="P89" s="5">
        <v>13147.91996923077</v>
      </c>
      <c r="Q89" s="5">
        <v>13073.26003076923</v>
      </c>
    </row>
    <row r="90" spans="1:17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14"/>
      <c r="G90" s="14">
        <v>0.22348673515540635</v>
      </c>
      <c r="H90" s="14">
        <v>0.2594909737356626</v>
      </c>
      <c r="I90" s="14">
        <v>9.0248048835623091</v>
      </c>
      <c r="J90" s="14">
        <v>10.016151474864014</v>
      </c>
      <c r="K90" s="14">
        <v>0</v>
      </c>
      <c r="L90" s="14">
        <v>0</v>
      </c>
      <c r="M90" s="14">
        <v>100</v>
      </c>
      <c r="N90" s="14">
        <v>100</v>
      </c>
      <c r="O90" s="14">
        <v>85.00425102827738</v>
      </c>
      <c r="P90" s="14">
        <v>82.236057925144692</v>
      </c>
      <c r="Q90" s="14">
        <v>81.76908375444853</v>
      </c>
    </row>
    <row r="91" spans="1:17" x14ac:dyDescent="0.2">
      <c r="A91" s="3" t="s">
        <v>103</v>
      </c>
      <c r="B91" s="3" t="s">
        <v>474</v>
      </c>
      <c r="C91" s="5"/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1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G93" s="13">
        <v>6186093.4900000002</v>
      </c>
      <c r="H93" s="13">
        <v>66678631.539999947</v>
      </c>
      <c r="I93" s="13">
        <v>225708331.13</v>
      </c>
      <c r="J93" s="13">
        <v>217611392.42000002</v>
      </c>
      <c r="K93" s="13">
        <v>111675980.86000049</v>
      </c>
      <c r="L93" s="13">
        <v>104798463.56000471</v>
      </c>
      <c r="M93" s="13">
        <v>943929223.39000058</v>
      </c>
      <c r="N93" s="13">
        <v>1074461516.1700041</v>
      </c>
      <c r="O93" s="13">
        <v>689635968.01000381</v>
      </c>
      <c r="P93" s="13">
        <v>671245076.33000362</v>
      </c>
      <c r="Q93" s="13">
        <v>660092687.00000381</v>
      </c>
    </row>
    <row r="94" spans="1:17" x14ac:dyDescent="0.2">
      <c r="A94" s="3" t="s">
        <v>197</v>
      </c>
      <c r="B94" s="3" t="s">
        <v>475</v>
      </c>
      <c r="C94" s="5" t="s">
        <v>201</v>
      </c>
      <c r="D94" s="5" t="s">
        <v>682</v>
      </c>
      <c r="E94" s="14"/>
      <c r="F94" s="14">
        <v>37726.6</v>
      </c>
      <c r="G94" s="5">
        <v>163.97166694056713</v>
      </c>
      <c r="H94" s="5">
        <v>1767.416929699468</v>
      </c>
      <c r="I94" s="5">
        <v>5982.7371438189502</v>
      </c>
      <c r="J94" s="5">
        <v>5768.1156642793158</v>
      </c>
      <c r="K94" s="5">
        <v>2960.1390228645173</v>
      </c>
      <c r="L94" s="5">
        <v>2777.8401329567128</v>
      </c>
      <c r="M94" s="5">
        <v>25020.25688479748</v>
      </c>
      <c r="N94" s="5">
        <v>28480.210678142324</v>
      </c>
      <c r="O94" s="5">
        <v>18279.833539465624</v>
      </c>
      <c r="P94" s="5">
        <v>17792.355429060761</v>
      </c>
      <c r="Q94" s="5">
        <v>17496.744657615684</v>
      </c>
    </row>
    <row r="95" spans="1:17" x14ac:dyDescent="0.2">
      <c r="A95" s="3" t="s">
        <v>197</v>
      </c>
      <c r="B95" s="3" t="s">
        <v>475</v>
      </c>
      <c r="C95" s="5" t="s">
        <v>201</v>
      </c>
      <c r="D95" s="5" t="s">
        <v>683</v>
      </c>
      <c r="E95" s="14"/>
      <c r="F95" s="14">
        <v>39051</v>
      </c>
      <c r="G95" s="5">
        <v>158.41062943330516</v>
      </c>
      <c r="H95" s="5">
        <v>1707.4756482548448</v>
      </c>
      <c r="I95" s="5">
        <v>5779.8348603108752</v>
      </c>
      <c r="J95" s="5">
        <v>5572.4921876520448</v>
      </c>
      <c r="K95" s="5">
        <v>2859.7470195385649</v>
      </c>
      <c r="L95" s="5">
        <v>2683.6307280224505</v>
      </c>
      <c r="M95" s="5">
        <v>24171.704268520669</v>
      </c>
      <c r="N95" s="5">
        <v>27514.315028296438</v>
      </c>
      <c r="O95" s="5">
        <v>17659.879849683843</v>
      </c>
      <c r="P95" s="5">
        <v>17188.934376328485</v>
      </c>
      <c r="Q95" s="5">
        <v>16903.349133184907</v>
      </c>
    </row>
    <row r="96" spans="1:17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14"/>
      <c r="G96" s="14">
        <v>0.65535564920677414</v>
      </c>
      <c r="H96" s="14">
        <v>6.2057719645167708</v>
      </c>
      <c r="I96" s="14">
        <v>23.911573615593497</v>
      </c>
      <c r="J96" s="14">
        <v>20.253065293179748</v>
      </c>
      <c r="K96" s="14">
        <v>11.830969747809116</v>
      </c>
      <c r="L96" s="14">
        <v>9.7535800010377685</v>
      </c>
      <c r="M96" s="14">
        <v>100</v>
      </c>
      <c r="N96" s="14">
        <v>100</v>
      </c>
      <c r="O96" s="14">
        <v>64.184333978592463</v>
      </c>
      <c r="P96" s="14">
        <v>62.472695971718494</v>
      </c>
      <c r="Q96" s="14">
        <v>61.434744480467948</v>
      </c>
    </row>
    <row r="97" spans="1:17" x14ac:dyDescent="0.2">
      <c r="A97" s="3" t="s">
        <v>197</v>
      </c>
      <c r="B97" s="3" t="s">
        <v>475</v>
      </c>
      <c r="C97" s="5"/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1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G99" s="13">
        <v>0</v>
      </c>
      <c r="H99" s="13">
        <v>0</v>
      </c>
      <c r="I99" s="13">
        <v>0</v>
      </c>
      <c r="J99" s="13">
        <v>0</v>
      </c>
      <c r="K99" s="13">
        <v>1364005.4299999923</v>
      </c>
      <c r="L99" s="13">
        <v>785027.26000000536</v>
      </c>
      <c r="M99" s="13">
        <v>56381718.079999998</v>
      </c>
      <c r="N99" s="13">
        <v>56254054.64000003</v>
      </c>
      <c r="O99" s="13">
        <v>53706001.420000024</v>
      </c>
      <c r="P99" s="13">
        <v>53306017.560000032</v>
      </c>
      <c r="Q99" s="13">
        <v>52289314.040000021</v>
      </c>
    </row>
    <row r="100" spans="1:17" x14ac:dyDescent="0.2">
      <c r="A100" s="3" t="s">
        <v>51</v>
      </c>
      <c r="B100" s="3" t="s">
        <v>476</v>
      </c>
      <c r="C100" s="5" t="s">
        <v>201</v>
      </c>
      <c r="D100" s="5" t="s">
        <v>682</v>
      </c>
      <c r="E100" s="14"/>
      <c r="F100" s="14">
        <v>5356.3</v>
      </c>
      <c r="G100" s="5">
        <v>0</v>
      </c>
      <c r="H100" s="5">
        <v>0</v>
      </c>
      <c r="I100" s="5">
        <v>0</v>
      </c>
      <c r="J100" s="5">
        <v>0</v>
      </c>
      <c r="K100" s="5">
        <v>254.65441256090813</v>
      </c>
      <c r="L100" s="5">
        <v>146.56148087299169</v>
      </c>
      <c r="M100" s="5">
        <v>10526.243503911281</v>
      </c>
      <c r="N100" s="5">
        <v>10502.409245187915</v>
      </c>
      <c r="O100" s="5">
        <v>10026.697798853691</v>
      </c>
      <c r="P100" s="5">
        <v>9952.0223960569856</v>
      </c>
      <c r="Q100" s="5">
        <v>9762.2078748389777</v>
      </c>
    </row>
    <row r="101" spans="1:17" x14ac:dyDescent="0.2">
      <c r="A101" s="3" t="s">
        <v>51</v>
      </c>
      <c r="B101" s="3" t="s">
        <v>476</v>
      </c>
      <c r="C101" s="5" t="s">
        <v>201</v>
      </c>
      <c r="D101" s="5" t="s">
        <v>683</v>
      </c>
      <c r="E101" s="14"/>
      <c r="F101" s="14">
        <v>5671</v>
      </c>
      <c r="G101" s="5">
        <v>0</v>
      </c>
      <c r="H101" s="5">
        <v>0</v>
      </c>
      <c r="I101" s="5">
        <v>0</v>
      </c>
      <c r="J101" s="5">
        <v>0</v>
      </c>
      <c r="K101" s="5">
        <v>240.52291130311977</v>
      </c>
      <c r="L101" s="5">
        <v>138.42836536766097</v>
      </c>
      <c r="M101" s="5">
        <v>9942.1121636395692</v>
      </c>
      <c r="N101" s="5">
        <v>9919.600536060665</v>
      </c>
      <c r="O101" s="5">
        <v>9470.2876776582652</v>
      </c>
      <c r="P101" s="5">
        <v>9399.7562264151002</v>
      </c>
      <c r="Q101" s="5">
        <v>9220.4750555457631</v>
      </c>
    </row>
    <row r="102" spans="1:17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14"/>
      <c r="G102" s="14">
        <v>0</v>
      </c>
      <c r="H102" s="14">
        <v>0</v>
      </c>
      <c r="I102" s="14">
        <v>0</v>
      </c>
      <c r="J102" s="14">
        <v>0</v>
      </c>
      <c r="K102" s="14">
        <v>2.4192335325159928</v>
      </c>
      <c r="L102" s="14">
        <v>1.3955034264175574</v>
      </c>
      <c r="M102" s="14">
        <v>100</v>
      </c>
      <c r="N102" s="14">
        <v>100</v>
      </c>
      <c r="O102" s="14">
        <v>95.470454109830186</v>
      </c>
      <c r="P102" s="14">
        <v>94.759422944948454</v>
      </c>
      <c r="Q102" s="14">
        <v>92.952080298260242</v>
      </c>
    </row>
    <row r="103" spans="1:17" x14ac:dyDescent="0.2">
      <c r="A103" s="3" t="s">
        <v>51</v>
      </c>
      <c r="B103" s="3" t="s">
        <v>476</v>
      </c>
      <c r="C103" s="5"/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1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G105" s="13">
        <v>0</v>
      </c>
      <c r="H105" s="13">
        <v>0</v>
      </c>
      <c r="I105" s="13">
        <v>0</v>
      </c>
      <c r="J105" s="13">
        <v>0</v>
      </c>
      <c r="K105" s="13">
        <v>3262332.9899999984</v>
      </c>
      <c r="L105" s="13">
        <v>2468241.520000007</v>
      </c>
      <c r="M105" s="13">
        <v>24943167.229999993</v>
      </c>
      <c r="N105" s="13">
        <v>25459923.14999998</v>
      </c>
      <c r="O105" s="13">
        <v>23865325.779999971</v>
      </c>
      <c r="P105" s="13">
        <v>22654841.449999966</v>
      </c>
      <c r="Q105" s="13">
        <v>23114561.51999997</v>
      </c>
    </row>
    <row r="106" spans="1:17" x14ac:dyDescent="0.2">
      <c r="A106" s="3" t="s">
        <v>85</v>
      </c>
      <c r="B106" s="3" t="s">
        <v>477</v>
      </c>
      <c r="C106" s="5" t="s">
        <v>201</v>
      </c>
      <c r="D106" s="5" t="s">
        <v>682</v>
      </c>
      <c r="E106" s="14"/>
      <c r="F106" s="14">
        <v>1693.5</v>
      </c>
      <c r="G106" s="5">
        <v>0</v>
      </c>
      <c r="H106" s="5">
        <v>0</v>
      </c>
      <c r="I106" s="5">
        <v>0</v>
      </c>
      <c r="J106" s="5">
        <v>0</v>
      </c>
      <c r="K106" s="5">
        <v>1926.384995571301</v>
      </c>
      <c r="L106" s="5">
        <v>1457.479492175971</v>
      </c>
      <c r="M106" s="5">
        <v>14728.767186300556</v>
      </c>
      <c r="N106" s="5">
        <v>15033.907971656321</v>
      </c>
      <c r="O106" s="5">
        <v>14092.309288455845</v>
      </c>
      <c r="P106" s="5">
        <v>13377.52669028637</v>
      </c>
      <c r="Q106" s="5">
        <v>13648.988201948609</v>
      </c>
    </row>
    <row r="107" spans="1:17" x14ac:dyDescent="0.2">
      <c r="A107" s="3" t="s">
        <v>85</v>
      </c>
      <c r="B107" s="3" t="s">
        <v>477</v>
      </c>
      <c r="C107" s="5" t="s">
        <v>201</v>
      </c>
      <c r="D107" s="5" t="s">
        <v>683</v>
      </c>
      <c r="E107" s="14"/>
      <c r="F107" s="14">
        <v>1678</v>
      </c>
      <c r="G107" s="5">
        <v>0</v>
      </c>
      <c r="H107" s="5">
        <v>0</v>
      </c>
      <c r="I107" s="5">
        <v>0</v>
      </c>
      <c r="J107" s="5">
        <v>0</v>
      </c>
      <c r="K107" s="5">
        <v>1944.1793742550647</v>
      </c>
      <c r="L107" s="5">
        <v>1470.9425029797419</v>
      </c>
      <c r="M107" s="5">
        <v>14864.819564958279</v>
      </c>
      <c r="N107" s="5">
        <v>15172.778992848618</v>
      </c>
      <c r="O107" s="5">
        <v>14222.48258641238</v>
      </c>
      <c r="P107" s="5">
        <v>13501.097407628109</v>
      </c>
      <c r="Q107" s="5">
        <v>13775.066460071495</v>
      </c>
    </row>
    <row r="108" spans="1:17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14"/>
      <c r="G108" s="14">
        <v>0</v>
      </c>
      <c r="H108" s="14">
        <v>0</v>
      </c>
      <c r="I108" s="14">
        <v>0</v>
      </c>
      <c r="J108" s="14">
        <v>0</v>
      </c>
      <c r="K108" s="14">
        <v>13.079064739125352</v>
      </c>
      <c r="L108" s="14">
        <v>9.6946149658743526</v>
      </c>
      <c r="M108" s="14">
        <v>100</v>
      </c>
      <c r="N108" s="14">
        <v>100</v>
      </c>
      <c r="O108" s="14">
        <v>93.7368335300729</v>
      </c>
      <c r="P108" s="14">
        <v>88.98236383718222</v>
      </c>
      <c r="Q108" s="14">
        <v>90.788025493313356</v>
      </c>
    </row>
    <row r="109" spans="1:17" x14ac:dyDescent="0.2">
      <c r="A109" s="3" t="s">
        <v>85</v>
      </c>
      <c r="B109" s="3" t="s">
        <v>477</v>
      </c>
      <c r="C109" s="5"/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1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G111" s="13">
        <v>5645447.2599999998</v>
      </c>
      <c r="H111" s="13">
        <v>6758896.6200000001</v>
      </c>
      <c r="I111" s="13">
        <v>407696.18</v>
      </c>
      <c r="J111" s="13">
        <v>399003.5</v>
      </c>
      <c r="K111" s="13">
        <v>67180.900000002701</v>
      </c>
      <c r="L111" s="13">
        <v>67180.900000004563</v>
      </c>
      <c r="M111" s="13">
        <v>9812376.9200000018</v>
      </c>
      <c r="N111" s="13">
        <v>10743972.200000005</v>
      </c>
      <c r="O111" s="13">
        <v>10214441.850000005</v>
      </c>
      <c r="P111" s="13">
        <v>10064522.890000006</v>
      </c>
      <c r="Q111" s="13">
        <v>9913874.5100000054</v>
      </c>
    </row>
    <row r="112" spans="1:17" x14ac:dyDescent="0.2">
      <c r="A112" s="3" t="s">
        <v>68</v>
      </c>
      <c r="B112" s="3" t="s">
        <v>478</v>
      </c>
      <c r="C112" s="5" t="s">
        <v>201</v>
      </c>
      <c r="D112" s="5" t="s">
        <v>682</v>
      </c>
      <c r="E112" s="14"/>
      <c r="F112" s="14">
        <v>170</v>
      </c>
      <c r="G112" s="5">
        <v>33208.513294117649</v>
      </c>
      <c r="H112" s="5">
        <v>39758.215411764708</v>
      </c>
      <c r="I112" s="5">
        <v>2398.2128235294117</v>
      </c>
      <c r="J112" s="5">
        <v>2347.079411764706</v>
      </c>
      <c r="K112" s="5">
        <v>395.18176470589822</v>
      </c>
      <c r="L112" s="5">
        <v>395.18176470590919</v>
      </c>
      <c r="M112" s="5">
        <v>57719.864235294132</v>
      </c>
      <c r="N112" s="5">
        <v>63199.836470588263</v>
      </c>
      <c r="O112" s="5">
        <v>60084.952058823561</v>
      </c>
      <c r="P112" s="5">
        <v>59203.075823529449</v>
      </c>
      <c r="Q112" s="5">
        <v>58316.908882352975</v>
      </c>
    </row>
    <row r="113" spans="1:17" x14ac:dyDescent="0.2">
      <c r="A113" s="3" t="s">
        <v>68</v>
      </c>
      <c r="B113" s="3" t="s">
        <v>478</v>
      </c>
      <c r="C113" s="5" t="s">
        <v>201</v>
      </c>
      <c r="D113" s="5" t="s">
        <v>683</v>
      </c>
      <c r="E113" s="14"/>
      <c r="F113" s="14">
        <v>183</v>
      </c>
      <c r="G113" s="5">
        <v>30849.438579234971</v>
      </c>
      <c r="H113" s="5">
        <v>36933.861311475412</v>
      </c>
      <c r="I113" s="5">
        <v>2227.8479781420765</v>
      </c>
      <c r="J113" s="5">
        <v>2180.3469945355191</v>
      </c>
      <c r="K113" s="5">
        <v>367.10874316941369</v>
      </c>
      <c r="L113" s="5">
        <v>367.10874316942386</v>
      </c>
      <c r="M113" s="5">
        <v>53619.546010928971</v>
      </c>
      <c r="N113" s="5">
        <v>58710.230601092924</v>
      </c>
      <c r="O113" s="5">
        <v>55816.622131147567</v>
      </c>
      <c r="P113" s="5">
        <v>54997.392841530091</v>
      </c>
      <c r="Q113" s="5">
        <v>54174.177650273254</v>
      </c>
    </row>
    <row r="114" spans="1:17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14"/>
      <c r="G114" s="14">
        <v>57.533942142940006</v>
      </c>
      <c r="H114" s="14">
        <v>62.908731465258228</v>
      </c>
      <c r="I114" s="14">
        <v>4.1549176445619045</v>
      </c>
      <c r="J114" s="14">
        <v>3.7137428557382139</v>
      </c>
      <c r="K114" s="14">
        <v>0.68465470240010606</v>
      </c>
      <c r="L114" s="14">
        <v>0.62528922031280509</v>
      </c>
      <c r="M114" s="14">
        <v>100</v>
      </c>
      <c r="N114" s="14">
        <v>100</v>
      </c>
      <c r="O114" s="14">
        <v>95.071372671645605</v>
      </c>
      <c r="P114" s="14">
        <v>93.675995271097236</v>
      </c>
      <c r="Q114" s="14">
        <v>92.273828761396089</v>
      </c>
    </row>
    <row r="115" spans="1:17" x14ac:dyDescent="0.2">
      <c r="A115" s="3" t="s">
        <v>68</v>
      </c>
      <c r="B115" s="3" t="s">
        <v>478</v>
      </c>
      <c r="C115" s="5"/>
      <c r="D115" s="5"/>
      <c r="E115" s="14"/>
      <c r="F115" s="1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1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G117" s="13">
        <v>17981.86</v>
      </c>
      <c r="H117" s="13">
        <v>16424.75</v>
      </c>
      <c r="I117" s="13">
        <v>0</v>
      </c>
      <c r="J117" s="13">
        <v>0</v>
      </c>
      <c r="K117" s="13">
        <v>0</v>
      </c>
      <c r="L117" s="13">
        <v>0</v>
      </c>
      <c r="M117" s="13">
        <v>1755244.72</v>
      </c>
      <c r="N117" s="13">
        <v>1519233.2100000004</v>
      </c>
      <c r="O117" s="13">
        <v>1287459.6500000004</v>
      </c>
      <c r="P117" s="13">
        <v>1222895.3100000005</v>
      </c>
      <c r="Q117" s="13">
        <v>1226852.7200000004</v>
      </c>
    </row>
    <row r="118" spans="1:17" x14ac:dyDescent="0.2">
      <c r="A118" s="3" t="s">
        <v>94</v>
      </c>
      <c r="B118" s="3" t="s">
        <v>479</v>
      </c>
      <c r="C118" s="5" t="s">
        <v>201</v>
      </c>
      <c r="D118" s="5" t="s">
        <v>682</v>
      </c>
      <c r="E118" s="14"/>
      <c r="F118" s="14">
        <v>56.4</v>
      </c>
      <c r="G118" s="5">
        <v>318.82730496453905</v>
      </c>
      <c r="H118" s="5">
        <v>291.2189716312057</v>
      </c>
      <c r="I118" s="5">
        <v>0</v>
      </c>
      <c r="J118" s="5">
        <v>0</v>
      </c>
      <c r="K118" s="5">
        <v>0</v>
      </c>
      <c r="L118" s="5">
        <v>0</v>
      </c>
      <c r="M118" s="5">
        <v>31121.360283687944</v>
      </c>
      <c r="N118" s="5">
        <v>26936.7590425532</v>
      </c>
      <c r="O118" s="5">
        <v>22827.298758865254</v>
      </c>
      <c r="P118" s="5">
        <v>21682.540957446818</v>
      </c>
      <c r="Q118" s="5">
        <v>21752.707801418448</v>
      </c>
    </row>
    <row r="119" spans="1:17" x14ac:dyDescent="0.2">
      <c r="A119" s="3" t="s">
        <v>94</v>
      </c>
      <c r="B119" s="3" t="s">
        <v>479</v>
      </c>
      <c r="C119" s="5" t="s">
        <v>201</v>
      </c>
      <c r="D119" s="5" t="s">
        <v>683</v>
      </c>
      <c r="E119" s="14"/>
      <c r="F119" s="14">
        <v>59</v>
      </c>
      <c r="G119" s="5">
        <v>304.77728813559321</v>
      </c>
      <c r="H119" s="5">
        <v>278.38559322033899</v>
      </c>
      <c r="I119" s="5">
        <v>0</v>
      </c>
      <c r="J119" s="5">
        <v>0</v>
      </c>
      <c r="K119" s="5">
        <v>0</v>
      </c>
      <c r="L119" s="5">
        <v>0</v>
      </c>
      <c r="M119" s="5">
        <v>29749.910508474575</v>
      </c>
      <c r="N119" s="5">
        <v>25749.71542372882</v>
      </c>
      <c r="O119" s="5">
        <v>21821.350000000006</v>
      </c>
      <c r="P119" s="5">
        <v>20727.03915254238</v>
      </c>
      <c r="Q119" s="5">
        <v>20794.113898305091</v>
      </c>
    </row>
    <row r="120" spans="1:17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14"/>
      <c r="G120" s="14">
        <v>1.0244645544354636</v>
      </c>
      <c r="H120" s="14">
        <v>1.0811210479002098</v>
      </c>
      <c r="I120" s="14">
        <v>0</v>
      </c>
      <c r="J120" s="14">
        <v>0</v>
      </c>
      <c r="K120" s="14">
        <v>0</v>
      </c>
      <c r="L120" s="14">
        <v>0</v>
      </c>
      <c r="M120" s="14">
        <v>100</v>
      </c>
      <c r="N120" s="14">
        <v>100</v>
      </c>
      <c r="O120" s="14">
        <v>84.74404334539264</v>
      </c>
      <c r="P120" s="14">
        <v>80.494245514814693</v>
      </c>
      <c r="Q120" s="14">
        <v>80.754732843155793</v>
      </c>
    </row>
    <row r="121" spans="1:17" x14ac:dyDescent="0.2">
      <c r="A121" s="3" t="s">
        <v>94</v>
      </c>
      <c r="B121" s="3" t="s">
        <v>479</v>
      </c>
      <c r="C121" s="5"/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1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G123" s="13">
        <v>13493327.1</v>
      </c>
      <c r="H123" s="13">
        <v>15855848.530000001</v>
      </c>
      <c r="I123" s="13">
        <v>473636.32999999996</v>
      </c>
      <c r="J123" s="13">
        <v>375798.28</v>
      </c>
      <c r="K123" s="13">
        <v>0</v>
      </c>
      <c r="L123" s="13">
        <v>0</v>
      </c>
      <c r="M123" s="13">
        <v>19245923.079999994</v>
      </c>
      <c r="N123" s="13">
        <v>20811266.800000004</v>
      </c>
      <c r="O123" s="13">
        <v>4413228.0199999977</v>
      </c>
      <c r="P123" s="13">
        <v>4217913.7799999993</v>
      </c>
      <c r="Q123" s="13">
        <v>4200163.3599999975</v>
      </c>
    </row>
    <row r="124" spans="1:17" x14ac:dyDescent="0.2">
      <c r="A124" s="3" t="s">
        <v>196</v>
      </c>
      <c r="B124" s="3" t="s">
        <v>480</v>
      </c>
      <c r="C124" s="5" t="s">
        <v>201</v>
      </c>
      <c r="D124" s="5" t="s">
        <v>682</v>
      </c>
      <c r="E124" s="14"/>
      <c r="F124" s="14">
        <v>276.39999999999998</v>
      </c>
      <c r="G124" s="5">
        <v>48818.115412445732</v>
      </c>
      <c r="H124" s="5">
        <v>57365.588024602032</v>
      </c>
      <c r="I124" s="5">
        <v>1713.5901953690304</v>
      </c>
      <c r="J124" s="5">
        <v>1359.6175108538353</v>
      </c>
      <c r="K124" s="5">
        <v>0</v>
      </c>
      <c r="L124" s="5">
        <v>0</v>
      </c>
      <c r="M124" s="5">
        <v>69630.691316931974</v>
      </c>
      <c r="N124" s="5">
        <v>75294.018813314062</v>
      </c>
      <c r="O124" s="5">
        <v>15966.816280752526</v>
      </c>
      <c r="P124" s="5">
        <v>15260.18010130246</v>
      </c>
      <c r="Q124" s="5">
        <v>15195.960057887112</v>
      </c>
    </row>
    <row r="125" spans="1:17" x14ac:dyDescent="0.2">
      <c r="A125" s="3" t="s">
        <v>196</v>
      </c>
      <c r="B125" s="3" t="s">
        <v>480</v>
      </c>
      <c r="C125" s="5" t="s">
        <v>201</v>
      </c>
      <c r="D125" s="5" t="s">
        <v>683</v>
      </c>
      <c r="E125" s="14"/>
      <c r="F125" s="14">
        <v>304</v>
      </c>
      <c r="G125" s="5">
        <v>44385.944407894734</v>
      </c>
      <c r="H125" s="5">
        <v>52157.39648026316</v>
      </c>
      <c r="I125" s="5">
        <v>1558.0142434210525</v>
      </c>
      <c r="J125" s="5">
        <v>1236.1785526315791</v>
      </c>
      <c r="K125" s="5">
        <v>0</v>
      </c>
      <c r="L125" s="5">
        <v>0</v>
      </c>
      <c r="M125" s="5">
        <v>63308.957499999982</v>
      </c>
      <c r="N125" s="5">
        <v>68458.114473684225</v>
      </c>
      <c r="O125" s="5">
        <v>14517.197434210519</v>
      </c>
      <c r="P125" s="5">
        <v>13874.716381578944</v>
      </c>
      <c r="Q125" s="5">
        <v>13816.326842105254</v>
      </c>
    </row>
    <row r="126" spans="1:17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14"/>
      <c r="G126" s="14">
        <v>70.110054186083772</v>
      </c>
      <c r="H126" s="14">
        <v>76.188771603274034</v>
      </c>
      <c r="I126" s="14">
        <v>2.4609696715050995</v>
      </c>
      <c r="J126" s="14">
        <v>1.8057443768872348</v>
      </c>
      <c r="K126" s="14">
        <v>0</v>
      </c>
      <c r="L126" s="14">
        <v>0</v>
      </c>
      <c r="M126" s="14">
        <v>100</v>
      </c>
      <c r="N126" s="14">
        <v>100</v>
      </c>
      <c r="O126" s="14">
        <v>21.205955708568382</v>
      </c>
      <c r="P126" s="14">
        <v>20.267453300824524</v>
      </c>
      <c r="Q126" s="14">
        <v>20.182160943705725</v>
      </c>
    </row>
    <row r="127" spans="1:17" x14ac:dyDescent="0.2">
      <c r="A127" s="3" t="s">
        <v>196</v>
      </c>
      <c r="B127" s="3" t="s">
        <v>480</v>
      </c>
      <c r="C127" s="5"/>
      <c r="D127" s="5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15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G129" s="13">
        <v>0</v>
      </c>
      <c r="H129" s="13">
        <v>48284.110000000335</v>
      </c>
      <c r="I129" s="13">
        <v>0</v>
      </c>
      <c r="J129" s="13">
        <v>0</v>
      </c>
      <c r="K129" s="13">
        <v>0</v>
      </c>
      <c r="L129" s="13">
        <v>0</v>
      </c>
      <c r="M129" s="13">
        <v>8474197.6199999973</v>
      </c>
      <c r="N129" s="13">
        <v>7950420.2200000007</v>
      </c>
      <c r="O129" s="13">
        <v>2400376.66</v>
      </c>
      <c r="P129" s="13">
        <v>2306815.3400000008</v>
      </c>
      <c r="Q129" s="13">
        <v>2277465.02</v>
      </c>
    </row>
    <row r="130" spans="1:17" x14ac:dyDescent="0.2">
      <c r="A130" s="3" t="s">
        <v>193</v>
      </c>
      <c r="B130" s="3" t="s">
        <v>481</v>
      </c>
      <c r="C130" s="5" t="s">
        <v>201</v>
      </c>
      <c r="D130" s="5" t="s">
        <v>682</v>
      </c>
      <c r="E130" s="14"/>
      <c r="F130" s="14">
        <v>139.19999999999999</v>
      </c>
      <c r="G130" s="5">
        <v>0</v>
      </c>
      <c r="H130" s="5">
        <v>346.86860632184153</v>
      </c>
      <c r="I130" s="5">
        <v>0</v>
      </c>
      <c r="J130" s="5">
        <v>0</v>
      </c>
      <c r="K130" s="5">
        <v>0</v>
      </c>
      <c r="L130" s="5">
        <v>0</v>
      </c>
      <c r="M130" s="5">
        <v>60877.85646551723</v>
      </c>
      <c r="N130" s="5">
        <v>57115.087787356329</v>
      </c>
      <c r="O130" s="5">
        <v>17244.085201149428</v>
      </c>
      <c r="P130" s="5">
        <v>16571.949281609202</v>
      </c>
      <c r="Q130" s="5">
        <v>16361.099281609197</v>
      </c>
    </row>
    <row r="131" spans="1:17" x14ac:dyDescent="0.2">
      <c r="A131" s="3" t="s">
        <v>193</v>
      </c>
      <c r="B131" s="3" t="s">
        <v>481</v>
      </c>
      <c r="C131" s="5" t="s">
        <v>201</v>
      </c>
      <c r="D131" s="5" t="s">
        <v>683</v>
      </c>
      <c r="E131" s="14"/>
      <c r="F131" s="14">
        <v>201</v>
      </c>
      <c r="G131" s="5">
        <v>0</v>
      </c>
      <c r="H131" s="5">
        <v>240.21945273632008</v>
      </c>
      <c r="I131" s="5">
        <v>0</v>
      </c>
      <c r="J131" s="5">
        <v>0</v>
      </c>
      <c r="K131" s="5">
        <v>0</v>
      </c>
      <c r="L131" s="5">
        <v>0</v>
      </c>
      <c r="M131" s="5">
        <v>42160.187164179093</v>
      </c>
      <c r="N131" s="5">
        <v>39554.329452736325</v>
      </c>
      <c r="O131" s="5">
        <v>11942.172437810947</v>
      </c>
      <c r="P131" s="5">
        <v>11476.693233830849</v>
      </c>
      <c r="Q131" s="5">
        <v>11330.671741293532</v>
      </c>
    </row>
    <row r="132" spans="1:17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14"/>
      <c r="G132" s="14">
        <v>0</v>
      </c>
      <c r="H132" s="14">
        <v>0.6073151942149837</v>
      </c>
      <c r="I132" s="14">
        <v>0</v>
      </c>
      <c r="J132" s="14">
        <v>0</v>
      </c>
      <c r="K132" s="14">
        <v>0</v>
      </c>
      <c r="L132" s="14">
        <v>0</v>
      </c>
      <c r="M132" s="14">
        <v>100</v>
      </c>
      <c r="N132" s="14">
        <v>100</v>
      </c>
      <c r="O132" s="14">
        <v>30.191821231809051</v>
      </c>
      <c r="P132" s="14">
        <v>29.015011485770252</v>
      </c>
      <c r="Q132" s="14">
        <v>28.645844584048913</v>
      </c>
    </row>
    <row r="133" spans="1:17" x14ac:dyDescent="0.2">
      <c r="A133" s="3" t="s">
        <v>193</v>
      </c>
      <c r="B133" s="3" t="s">
        <v>481</v>
      </c>
      <c r="C133" s="5"/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15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G135" s="13">
        <v>418066.70999999996</v>
      </c>
      <c r="H135" s="13">
        <v>417378.48</v>
      </c>
      <c r="I135" s="13">
        <v>0</v>
      </c>
      <c r="J135" s="13">
        <v>0</v>
      </c>
      <c r="K135" s="13">
        <v>0</v>
      </c>
      <c r="L135" s="13">
        <v>0</v>
      </c>
      <c r="M135" s="13">
        <v>2234474.31</v>
      </c>
      <c r="N135" s="13">
        <v>2050114.4400000004</v>
      </c>
      <c r="O135" s="13">
        <v>1483629.4600000007</v>
      </c>
      <c r="P135" s="13">
        <v>1425794.9400000006</v>
      </c>
      <c r="Q135" s="13">
        <v>1340685.9000000006</v>
      </c>
    </row>
    <row r="136" spans="1:17" x14ac:dyDescent="0.2">
      <c r="A136" s="3" t="s">
        <v>95</v>
      </c>
      <c r="B136" s="3" t="s">
        <v>482</v>
      </c>
      <c r="C136" s="5" t="s">
        <v>201</v>
      </c>
      <c r="D136" s="5" t="s">
        <v>682</v>
      </c>
      <c r="E136" s="14"/>
      <c r="F136" s="14">
        <v>50</v>
      </c>
      <c r="G136" s="5">
        <v>8361.3341999999993</v>
      </c>
      <c r="H136" s="5">
        <v>8347.5695999999989</v>
      </c>
      <c r="I136" s="5">
        <v>0</v>
      </c>
      <c r="J136" s="5">
        <v>0</v>
      </c>
      <c r="K136" s="5">
        <v>0</v>
      </c>
      <c r="L136" s="5">
        <v>0</v>
      </c>
      <c r="M136" s="5">
        <v>44689.486199999999</v>
      </c>
      <c r="N136" s="5">
        <v>41002.288800000009</v>
      </c>
      <c r="O136" s="5">
        <v>29672.589200000013</v>
      </c>
      <c r="P136" s="5">
        <v>28515.898800000014</v>
      </c>
      <c r="Q136" s="5">
        <v>26813.718000000012</v>
      </c>
    </row>
    <row r="137" spans="1:17" x14ac:dyDescent="0.2">
      <c r="A137" s="3" t="s">
        <v>95</v>
      </c>
      <c r="B137" s="3" t="s">
        <v>482</v>
      </c>
      <c r="C137" s="5" t="s">
        <v>201</v>
      </c>
      <c r="D137" s="5" t="s">
        <v>683</v>
      </c>
      <c r="E137" s="14"/>
      <c r="F137" s="14">
        <v>33</v>
      </c>
      <c r="G137" s="5">
        <v>12668.688181818181</v>
      </c>
      <c r="H137" s="5">
        <v>12647.832727272727</v>
      </c>
      <c r="I137" s="5">
        <v>0</v>
      </c>
      <c r="J137" s="5">
        <v>0</v>
      </c>
      <c r="K137" s="5">
        <v>0</v>
      </c>
      <c r="L137" s="5">
        <v>0</v>
      </c>
      <c r="M137" s="5">
        <v>67711.342727272728</v>
      </c>
      <c r="N137" s="5">
        <v>62124.680000000015</v>
      </c>
      <c r="O137" s="5">
        <v>44958.468484848505</v>
      </c>
      <c r="P137" s="5">
        <v>43205.907272727294</v>
      </c>
      <c r="Q137" s="5">
        <v>40626.845454545473</v>
      </c>
    </row>
    <row r="138" spans="1:17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14"/>
      <c r="G138" s="14">
        <v>18.709846344127357</v>
      </c>
      <c r="H138" s="14">
        <v>20.358789336657708</v>
      </c>
      <c r="I138" s="14">
        <v>0</v>
      </c>
      <c r="J138" s="14">
        <v>0</v>
      </c>
      <c r="K138" s="14">
        <v>0</v>
      </c>
      <c r="L138" s="14">
        <v>0</v>
      </c>
      <c r="M138" s="14">
        <v>100</v>
      </c>
      <c r="N138" s="14">
        <v>100</v>
      </c>
      <c r="O138" s="14">
        <v>72.368128873820353</v>
      </c>
      <c r="P138" s="14">
        <v>69.547090259019896</v>
      </c>
      <c r="Q138" s="14">
        <v>65.395661522192896</v>
      </c>
    </row>
    <row r="139" spans="1:17" x14ac:dyDescent="0.2">
      <c r="A139" s="3" t="s">
        <v>95</v>
      </c>
      <c r="B139" s="3" t="s">
        <v>482</v>
      </c>
      <c r="C139" s="5"/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15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G141" s="13">
        <v>0</v>
      </c>
      <c r="H141" s="13">
        <v>0</v>
      </c>
      <c r="I141" s="13">
        <v>4733.22</v>
      </c>
      <c r="J141" s="13">
        <v>173605.95</v>
      </c>
      <c r="K141" s="13">
        <v>2976298.1100000031</v>
      </c>
      <c r="L141" s="13">
        <v>3007113.5900000036</v>
      </c>
      <c r="M141" s="13">
        <v>13687399.400000002</v>
      </c>
      <c r="N141" s="13">
        <v>15110902.010000005</v>
      </c>
      <c r="O141" s="13">
        <v>12780180.790000003</v>
      </c>
      <c r="P141" s="13">
        <v>12527490.1</v>
      </c>
      <c r="Q141" s="13">
        <v>11646419.490000002</v>
      </c>
    </row>
    <row r="142" spans="1:17" x14ac:dyDescent="0.2">
      <c r="A142" s="3" t="s">
        <v>126</v>
      </c>
      <c r="B142" s="3" t="s">
        <v>483</v>
      </c>
      <c r="C142" s="5" t="s">
        <v>201</v>
      </c>
      <c r="D142" s="5" t="s">
        <v>682</v>
      </c>
      <c r="E142" s="14"/>
      <c r="F142" s="14">
        <v>811.5</v>
      </c>
      <c r="G142" s="5">
        <v>0</v>
      </c>
      <c r="H142" s="5">
        <v>0</v>
      </c>
      <c r="I142" s="5">
        <v>5.8326802218114606</v>
      </c>
      <c r="J142" s="5">
        <v>213.93216266173755</v>
      </c>
      <c r="K142" s="5">
        <v>3667.6501663585991</v>
      </c>
      <c r="L142" s="5">
        <v>3705.6236475662399</v>
      </c>
      <c r="M142" s="5">
        <v>16866.789155884169</v>
      </c>
      <c r="N142" s="5">
        <v>18620.951337030197</v>
      </c>
      <c r="O142" s="5">
        <v>15748.836463339498</v>
      </c>
      <c r="P142" s="5">
        <v>15437.449291435612</v>
      </c>
      <c r="Q142" s="5">
        <v>14351.718410351205</v>
      </c>
    </row>
    <row r="143" spans="1:17" x14ac:dyDescent="0.2">
      <c r="A143" s="3" t="s">
        <v>126</v>
      </c>
      <c r="B143" s="3" t="s">
        <v>483</v>
      </c>
      <c r="C143" s="5" t="s">
        <v>201</v>
      </c>
      <c r="D143" s="5" t="s">
        <v>683</v>
      </c>
      <c r="E143" s="14"/>
      <c r="F143" s="14">
        <v>822</v>
      </c>
      <c r="G143" s="5">
        <v>0</v>
      </c>
      <c r="H143" s="5">
        <v>0</v>
      </c>
      <c r="I143" s="5">
        <v>5.758175182481752</v>
      </c>
      <c r="J143" s="5">
        <v>211.19945255474454</v>
      </c>
      <c r="K143" s="5">
        <v>3620.8006204379599</v>
      </c>
      <c r="L143" s="5">
        <v>3658.2890389294448</v>
      </c>
      <c r="M143" s="5">
        <v>16651.337469586379</v>
      </c>
      <c r="N143" s="5">
        <v>18383.09246958638</v>
      </c>
      <c r="O143" s="5">
        <v>15547.665194647205</v>
      </c>
      <c r="P143" s="5">
        <v>15240.255596107056</v>
      </c>
      <c r="Q143" s="5">
        <v>14168.393540145988</v>
      </c>
    </row>
    <row r="144" spans="1:17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14"/>
      <c r="G144" s="14">
        <v>0</v>
      </c>
      <c r="H144" s="14">
        <v>0</v>
      </c>
      <c r="I144" s="14">
        <v>3.4580856901129074E-2</v>
      </c>
      <c r="J144" s="14">
        <v>1.1488788021066649</v>
      </c>
      <c r="K144" s="14">
        <v>21.744803545368907</v>
      </c>
      <c r="L144" s="14">
        <v>19.90029177616249</v>
      </c>
      <c r="M144" s="14">
        <v>100</v>
      </c>
      <c r="N144" s="14">
        <v>100</v>
      </c>
      <c r="O144" s="14">
        <v>84.575896141358129</v>
      </c>
      <c r="P144" s="14">
        <v>82.903655200130544</v>
      </c>
      <c r="Q144" s="14">
        <v>77.07296018657722</v>
      </c>
    </row>
    <row r="145" spans="1:17" x14ac:dyDescent="0.2">
      <c r="A145" s="3" t="s">
        <v>126</v>
      </c>
      <c r="B145" s="3" t="s">
        <v>483</v>
      </c>
      <c r="C145" s="5"/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15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1:17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G147" s="13">
        <v>0</v>
      </c>
      <c r="H147" s="13">
        <v>0</v>
      </c>
      <c r="I147" s="13">
        <v>0</v>
      </c>
      <c r="J147" s="13">
        <v>0</v>
      </c>
      <c r="K147" s="13">
        <v>55730.790000000037</v>
      </c>
      <c r="L147" s="13">
        <v>1799.9999999981374</v>
      </c>
      <c r="M147" s="13">
        <v>5141187.5600000005</v>
      </c>
      <c r="N147" s="13">
        <v>4974691.7699999968</v>
      </c>
      <c r="O147" s="13">
        <v>4291004.3799999971</v>
      </c>
      <c r="P147" s="13">
        <v>4054535.7399999979</v>
      </c>
      <c r="Q147" s="13">
        <v>3530307.029999997</v>
      </c>
    </row>
    <row r="148" spans="1:17" x14ac:dyDescent="0.2">
      <c r="A148" s="3" t="s">
        <v>71</v>
      </c>
      <c r="B148" s="3" t="s">
        <v>484</v>
      </c>
      <c r="C148" s="5" t="s">
        <v>201</v>
      </c>
      <c r="D148" s="5" t="s">
        <v>682</v>
      </c>
      <c r="E148" s="14"/>
      <c r="F148" s="14">
        <v>241</v>
      </c>
      <c r="G148" s="5">
        <v>0</v>
      </c>
      <c r="H148" s="5">
        <v>0</v>
      </c>
      <c r="I148" s="5">
        <v>0</v>
      </c>
      <c r="J148" s="5">
        <v>0</v>
      </c>
      <c r="K148" s="5">
        <v>231.24809128630721</v>
      </c>
      <c r="L148" s="5">
        <v>7.4688796680420637</v>
      </c>
      <c r="M148" s="5">
        <v>21332.728464730291</v>
      </c>
      <c r="N148" s="5">
        <v>20641.874564315338</v>
      </c>
      <c r="O148" s="5">
        <v>17804.997427385879</v>
      </c>
      <c r="P148" s="5">
        <v>16823.799751037335</v>
      </c>
      <c r="Q148" s="5">
        <v>14648.576887966792</v>
      </c>
    </row>
    <row r="149" spans="1:17" x14ac:dyDescent="0.2">
      <c r="A149" s="3" t="s">
        <v>71</v>
      </c>
      <c r="B149" s="3" t="s">
        <v>484</v>
      </c>
      <c r="C149" s="5" t="s">
        <v>201</v>
      </c>
      <c r="D149" s="5" t="s">
        <v>683</v>
      </c>
      <c r="E149" s="14"/>
      <c r="F149" s="14">
        <v>258</v>
      </c>
      <c r="G149" s="5">
        <v>0</v>
      </c>
      <c r="H149" s="5">
        <v>0</v>
      </c>
      <c r="I149" s="5">
        <v>0</v>
      </c>
      <c r="J149" s="5">
        <v>0</v>
      </c>
      <c r="K149" s="5">
        <v>216.01081395348851</v>
      </c>
      <c r="L149" s="5">
        <v>6.9767441860392925</v>
      </c>
      <c r="M149" s="5">
        <v>19927.083565891477</v>
      </c>
      <c r="N149" s="5">
        <v>19281.751046511614</v>
      </c>
      <c r="O149" s="5">
        <v>16631.799922480608</v>
      </c>
      <c r="P149" s="5">
        <v>15715.254806201543</v>
      </c>
      <c r="Q149" s="5">
        <v>13683.360581395336</v>
      </c>
    </row>
    <row r="150" spans="1:17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14"/>
      <c r="G150" s="14">
        <v>0</v>
      </c>
      <c r="H150" s="14">
        <v>0</v>
      </c>
      <c r="I150" s="14">
        <v>0</v>
      </c>
      <c r="J150" s="14">
        <v>0</v>
      </c>
      <c r="K150" s="14">
        <v>1.0840061629651969</v>
      </c>
      <c r="L150" s="14">
        <v>3.6183146277586134E-2</v>
      </c>
      <c r="M150" s="14">
        <v>100</v>
      </c>
      <c r="N150" s="14">
        <v>100</v>
      </c>
      <c r="O150" s="14">
        <v>86.256688421924082</v>
      </c>
      <c r="P150" s="14">
        <v>81.503255426818143</v>
      </c>
      <c r="Q150" s="14">
        <v>70.965342039673729</v>
      </c>
    </row>
    <row r="151" spans="1:17" x14ac:dyDescent="0.2">
      <c r="A151" s="3" t="s">
        <v>71</v>
      </c>
      <c r="B151" s="3" t="s">
        <v>484</v>
      </c>
      <c r="C151" s="5"/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15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1:17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G153" s="13">
        <v>314233.99999999994</v>
      </c>
      <c r="H153" s="13">
        <v>7200146.4500000048</v>
      </c>
      <c r="I153" s="13">
        <v>96613582.570000008</v>
      </c>
      <c r="J153" s="13">
        <v>69001259.549999997</v>
      </c>
      <c r="K153" s="13">
        <v>31811943.570000231</v>
      </c>
      <c r="L153" s="13">
        <v>52921929.130001545</v>
      </c>
      <c r="M153" s="13">
        <v>598689569.87000024</v>
      </c>
      <c r="N153" s="13">
        <v>592975075.37000096</v>
      </c>
      <c r="O153" s="13">
        <v>449732829.08000046</v>
      </c>
      <c r="P153" s="13">
        <v>436736484.13000053</v>
      </c>
      <c r="Q153" s="13">
        <v>425791955.45000046</v>
      </c>
    </row>
    <row r="154" spans="1:17" x14ac:dyDescent="0.2">
      <c r="A154" s="3" t="s">
        <v>73</v>
      </c>
      <c r="B154" s="3" t="s">
        <v>485</v>
      </c>
      <c r="C154" s="5" t="s">
        <v>201</v>
      </c>
      <c r="D154" s="5" t="s">
        <v>682</v>
      </c>
      <c r="E154" s="14"/>
      <c r="F154" s="14">
        <v>31269.200000000001</v>
      </c>
      <c r="G154" s="5">
        <v>10.049313701661697</v>
      </c>
      <c r="H154" s="5">
        <v>230.26321268212826</v>
      </c>
      <c r="I154" s="5">
        <v>3089.7363082522102</v>
      </c>
      <c r="J154" s="5">
        <v>2206.6845186317523</v>
      </c>
      <c r="K154" s="5">
        <v>1017.3571300193234</v>
      </c>
      <c r="L154" s="5">
        <v>1692.4618835787785</v>
      </c>
      <c r="M154" s="5">
        <v>19146.302747431986</v>
      </c>
      <c r="N154" s="5">
        <v>18963.551205979078</v>
      </c>
      <c r="O154" s="5">
        <v>14382.613852608971</v>
      </c>
      <c r="P154" s="5">
        <v>13966.986175853572</v>
      </c>
      <c r="Q154" s="5">
        <v>13616.976304158739</v>
      </c>
    </row>
    <row r="155" spans="1:17" x14ac:dyDescent="0.2">
      <c r="A155" s="3" t="s">
        <v>73</v>
      </c>
      <c r="B155" s="3" t="s">
        <v>485</v>
      </c>
      <c r="C155" s="5" t="s">
        <v>201</v>
      </c>
      <c r="D155" s="5" t="s">
        <v>683</v>
      </c>
      <c r="E155" s="14"/>
      <c r="F155" s="14">
        <v>32639</v>
      </c>
      <c r="G155" s="5">
        <v>9.6275621189374654</v>
      </c>
      <c r="H155" s="5">
        <v>220.59948068261909</v>
      </c>
      <c r="I155" s="5">
        <v>2960.0656444744022</v>
      </c>
      <c r="J155" s="5">
        <v>2114.073946812096</v>
      </c>
      <c r="K155" s="5">
        <v>974.66048500261138</v>
      </c>
      <c r="L155" s="5">
        <v>1621.4323088943149</v>
      </c>
      <c r="M155" s="5">
        <v>18342.76693127854</v>
      </c>
      <c r="N155" s="5">
        <v>18167.68514262082</v>
      </c>
      <c r="O155" s="5">
        <v>13779.001473084361</v>
      </c>
      <c r="P155" s="5">
        <v>13380.816940776389</v>
      </c>
      <c r="Q155" s="5">
        <v>13045.496352523069</v>
      </c>
    </row>
    <row r="156" spans="1:17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14"/>
      <c r="G156" s="14">
        <v>5.2486967506087154E-2</v>
      </c>
      <c r="H156" s="14">
        <v>1.2142409941104695</v>
      </c>
      <c r="I156" s="14">
        <v>16.137508891457507</v>
      </c>
      <c r="J156" s="14">
        <v>11.636451921178139</v>
      </c>
      <c r="K156" s="14">
        <v>5.3135957549599357</v>
      </c>
      <c r="L156" s="14">
        <v>8.9248151108172031</v>
      </c>
      <c r="M156" s="14">
        <v>100</v>
      </c>
      <c r="N156" s="14">
        <v>100</v>
      </c>
      <c r="O156" s="14">
        <v>75.843462526545295</v>
      </c>
      <c r="P156" s="14">
        <v>73.651743938392073</v>
      </c>
      <c r="Q156" s="14">
        <v>71.806046010334825</v>
      </c>
    </row>
    <row r="157" spans="1:17" x14ac:dyDescent="0.2">
      <c r="A157" s="3" t="s">
        <v>73</v>
      </c>
      <c r="B157" s="3" t="s">
        <v>485</v>
      </c>
      <c r="C157" s="5"/>
      <c r="D157" s="5"/>
      <c r="E157" s="14"/>
      <c r="F157" s="1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15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1:17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G159" s="13">
        <v>203161285</v>
      </c>
      <c r="H159" s="13">
        <v>7702538.9699999969</v>
      </c>
      <c r="I159" s="13">
        <v>72194959</v>
      </c>
      <c r="J159" s="13">
        <v>57081590</v>
      </c>
      <c r="K159" s="13">
        <v>40145413.049999893</v>
      </c>
      <c r="L159" s="13">
        <v>77969888.719999313</v>
      </c>
      <c r="M159" s="13">
        <v>750382931.67999983</v>
      </c>
      <c r="N159" s="13">
        <v>599895464.62000144</v>
      </c>
      <c r="O159" s="13">
        <v>484284184.2800017</v>
      </c>
      <c r="P159" s="13">
        <v>465385341.31000143</v>
      </c>
      <c r="Q159" s="13">
        <v>449820463.20000172</v>
      </c>
    </row>
    <row r="160" spans="1:17" x14ac:dyDescent="0.2">
      <c r="A160" s="3" t="s">
        <v>56</v>
      </c>
      <c r="B160" s="3" t="s">
        <v>486</v>
      </c>
      <c r="C160" s="5" t="s">
        <v>201</v>
      </c>
      <c r="D160" s="5" t="s">
        <v>682</v>
      </c>
      <c r="E160" s="14"/>
      <c r="F160" s="14">
        <v>28765.599999999999</v>
      </c>
      <c r="G160" s="5">
        <v>7062.6472244625529</v>
      </c>
      <c r="H160" s="5">
        <v>267.76910511166108</v>
      </c>
      <c r="I160" s="5">
        <v>2509.7671871958173</v>
      </c>
      <c r="J160" s="5">
        <v>1984.3698723475263</v>
      </c>
      <c r="K160" s="5">
        <v>1395.6049256751082</v>
      </c>
      <c r="L160" s="5">
        <v>2710.5253747531538</v>
      </c>
      <c r="M160" s="5">
        <v>26086.121328253186</v>
      </c>
      <c r="N160" s="5">
        <v>20854.613309647684</v>
      </c>
      <c r="O160" s="5">
        <v>16835.532173151325</v>
      </c>
      <c r="P160" s="5">
        <v>16178.537604291287</v>
      </c>
      <c r="Q160" s="5">
        <v>15637.444141613654</v>
      </c>
    </row>
    <row r="161" spans="1:17" x14ac:dyDescent="0.2">
      <c r="A161" s="3" t="s">
        <v>56</v>
      </c>
      <c r="B161" s="3" t="s">
        <v>486</v>
      </c>
      <c r="C161" s="5" t="s">
        <v>201</v>
      </c>
      <c r="D161" s="5" t="s">
        <v>683</v>
      </c>
      <c r="E161" s="14"/>
      <c r="F161" s="14">
        <v>28487</v>
      </c>
      <c r="G161" s="5">
        <v>7131.7192052515184</v>
      </c>
      <c r="H161" s="5">
        <v>270.38786007652601</v>
      </c>
      <c r="I161" s="5">
        <v>2534.312458314319</v>
      </c>
      <c r="J161" s="5">
        <v>2003.7768104749534</v>
      </c>
      <c r="K161" s="5">
        <v>1409.2538017341205</v>
      </c>
      <c r="L161" s="5">
        <v>2737.0340407905119</v>
      </c>
      <c r="M161" s="5">
        <v>26341.240975883731</v>
      </c>
      <c r="N161" s="5">
        <v>21058.569334082262</v>
      </c>
      <c r="O161" s="5">
        <v>17000.181987573338</v>
      </c>
      <c r="P161" s="5">
        <v>16336.762077789919</v>
      </c>
      <c r="Q161" s="5">
        <v>15790.376775371282</v>
      </c>
    </row>
    <row r="162" spans="1:17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14"/>
      <c r="G162" s="14">
        <v>27.074347832666053</v>
      </c>
      <c r="H162" s="14">
        <v>1.283980197263052</v>
      </c>
      <c r="I162" s="14">
        <v>9.6210822437506458</v>
      </c>
      <c r="J162" s="14">
        <v>9.5152561348597349</v>
      </c>
      <c r="K162" s="14">
        <v>5.3499901657038054</v>
      </c>
      <c r="L162" s="14">
        <v>12.997245906732877</v>
      </c>
      <c r="M162" s="14">
        <v>100</v>
      </c>
      <c r="N162" s="14">
        <v>100</v>
      </c>
      <c r="O162" s="14">
        <v>80.728095616920072</v>
      </c>
      <c r="P162" s="14">
        <v>77.577739582478046</v>
      </c>
      <c r="Q162" s="14">
        <v>74.98314118526244</v>
      </c>
    </row>
    <row r="163" spans="1:17" x14ac:dyDescent="0.2">
      <c r="A163" s="3" t="s">
        <v>56</v>
      </c>
      <c r="B163" s="3" t="s">
        <v>486</v>
      </c>
      <c r="C163" s="5"/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15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1:17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G165" s="13">
        <v>242.25</v>
      </c>
      <c r="H165" s="13">
        <v>6771.3799999998882</v>
      </c>
      <c r="I165" s="13">
        <v>2588905.5</v>
      </c>
      <c r="J165" s="13">
        <v>2413372.06</v>
      </c>
      <c r="K165" s="13">
        <v>0</v>
      </c>
      <c r="L165" s="13">
        <v>0</v>
      </c>
      <c r="M165" s="13">
        <v>20822712.52999999</v>
      </c>
      <c r="N165" s="13">
        <v>20329399.420000002</v>
      </c>
      <c r="O165" s="13">
        <v>15175415.989999991</v>
      </c>
      <c r="P165" s="13">
        <v>14588986.899999991</v>
      </c>
      <c r="Q165" s="13">
        <v>14041734.399999991</v>
      </c>
    </row>
    <row r="166" spans="1:17" x14ac:dyDescent="0.2">
      <c r="A166" s="3" t="s">
        <v>44</v>
      </c>
      <c r="B166" s="3" t="s">
        <v>487</v>
      </c>
      <c r="C166" s="5" t="s">
        <v>201</v>
      </c>
      <c r="D166" s="5" t="s">
        <v>682</v>
      </c>
      <c r="E166" s="14"/>
      <c r="F166" s="14">
        <v>1004</v>
      </c>
      <c r="G166" s="5">
        <v>0.24128486055776893</v>
      </c>
      <c r="H166" s="5">
        <v>6.7444023904381361</v>
      </c>
      <c r="I166" s="5">
        <v>2578.5911354581672</v>
      </c>
      <c r="J166" s="5">
        <v>2403.7570318725102</v>
      </c>
      <c r="K166" s="5">
        <v>0</v>
      </c>
      <c r="L166" s="5">
        <v>0</v>
      </c>
      <c r="M166" s="5">
        <v>20739.753515936245</v>
      </c>
      <c r="N166" s="5">
        <v>20248.405796812749</v>
      </c>
      <c r="O166" s="5">
        <v>15114.956165338637</v>
      </c>
      <c r="P166" s="5">
        <v>14530.863446215131</v>
      </c>
      <c r="Q166" s="5">
        <v>13985.791235059753</v>
      </c>
    </row>
    <row r="167" spans="1:17" x14ac:dyDescent="0.2">
      <c r="A167" s="3" t="s">
        <v>44</v>
      </c>
      <c r="B167" s="3" t="s">
        <v>487</v>
      </c>
      <c r="C167" s="5" t="s">
        <v>201</v>
      </c>
      <c r="D167" s="5" t="s">
        <v>683</v>
      </c>
      <c r="E167" s="14"/>
      <c r="F167" s="14">
        <v>1032</v>
      </c>
      <c r="G167" s="5">
        <v>0.23473837209302326</v>
      </c>
      <c r="H167" s="5">
        <v>6.5614147286820623</v>
      </c>
      <c r="I167" s="5">
        <v>2508.6293604651164</v>
      </c>
      <c r="J167" s="5">
        <v>2338.5388178294575</v>
      </c>
      <c r="K167" s="5">
        <v>0</v>
      </c>
      <c r="L167" s="5">
        <v>0</v>
      </c>
      <c r="M167" s="5">
        <v>20177.047025193788</v>
      </c>
      <c r="N167" s="5">
        <v>19699.030445736436</v>
      </c>
      <c r="O167" s="5">
        <v>14704.860455426347</v>
      </c>
      <c r="P167" s="5">
        <v>14136.615213178286</v>
      </c>
      <c r="Q167" s="5">
        <v>13606.331782945728</v>
      </c>
    </row>
    <row r="168" spans="1:17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14"/>
      <c r="G168" s="14">
        <v>1.1633930961251191E-3</v>
      </c>
      <c r="H168" s="14">
        <v>3.3308313050006907E-2</v>
      </c>
      <c r="I168" s="14">
        <v>12.433084768711453</v>
      </c>
      <c r="J168" s="14">
        <v>11.871339679743475</v>
      </c>
      <c r="K168" s="14">
        <v>0</v>
      </c>
      <c r="L168" s="14">
        <v>0</v>
      </c>
      <c r="M168" s="14">
        <v>100</v>
      </c>
      <c r="N168" s="14">
        <v>100</v>
      </c>
      <c r="O168" s="14">
        <v>74.647635557155041</v>
      </c>
      <c r="P168" s="14">
        <v>71.76299997159478</v>
      </c>
      <c r="Q168" s="14">
        <v>69.071073423771551</v>
      </c>
    </row>
    <row r="169" spans="1:17" x14ac:dyDescent="0.2">
      <c r="A169" s="3" t="s">
        <v>44</v>
      </c>
      <c r="B169" s="3" t="s">
        <v>487</v>
      </c>
      <c r="C169" s="5"/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15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1:17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G171" s="13">
        <v>0</v>
      </c>
      <c r="H171" s="13">
        <v>0</v>
      </c>
      <c r="I171" s="13">
        <v>2016710.2599999998</v>
      </c>
      <c r="J171" s="13">
        <v>1925231.54</v>
      </c>
      <c r="K171" s="13">
        <v>3356418.1899999976</v>
      </c>
      <c r="L171" s="13">
        <v>2959076.8200000077</v>
      </c>
      <c r="M171" s="13">
        <v>24573359.089999996</v>
      </c>
      <c r="N171" s="13">
        <v>25567714.070000008</v>
      </c>
      <c r="O171" s="13">
        <v>21898180.790000014</v>
      </c>
      <c r="P171" s="13">
        <v>21190435.530000016</v>
      </c>
      <c r="Q171" s="13">
        <v>20496824.290000014</v>
      </c>
    </row>
    <row r="172" spans="1:17" x14ac:dyDescent="0.2">
      <c r="A172" s="3" t="s">
        <v>2</v>
      </c>
      <c r="B172" s="3" t="s">
        <v>488</v>
      </c>
      <c r="C172" s="5" t="s">
        <v>201</v>
      </c>
      <c r="D172" s="5" t="s">
        <v>682</v>
      </c>
      <c r="E172" s="14"/>
      <c r="F172" s="14">
        <v>1302</v>
      </c>
      <c r="G172" s="5">
        <v>0</v>
      </c>
      <c r="H172" s="5">
        <v>0</v>
      </c>
      <c r="I172" s="5">
        <v>1548.9326113671273</v>
      </c>
      <c r="J172" s="5">
        <v>1478.6724577572966</v>
      </c>
      <c r="K172" s="5">
        <v>2577.8941551459275</v>
      </c>
      <c r="L172" s="5">
        <v>2272.7164516129092</v>
      </c>
      <c r="M172" s="5">
        <v>18873.547688172039</v>
      </c>
      <c r="N172" s="5">
        <v>19637.261190476198</v>
      </c>
      <c r="O172" s="5">
        <v>16818.879254992331</v>
      </c>
      <c r="P172" s="5">
        <v>16275.296105990796</v>
      </c>
      <c r="Q172" s="5">
        <v>15742.568579109075</v>
      </c>
    </row>
    <row r="173" spans="1:17" x14ac:dyDescent="0.2">
      <c r="A173" s="3" t="s">
        <v>2</v>
      </c>
      <c r="B173" s="3" t="s">
        <v>488</v>
      </c>
      <c r="C173" s="5" t="s">
        <v>201</v>
      </c>
      <c r="D173" s="5" t="s">
        <v>683</v>
      </c>
      <c r="E173" s="14"/>
      <c r="F173" s="14">
        <v>1329</v>
      </c>
      <c r="G173" s="5">
        <v>0</v>
      </c>
      <c r="H173" s="5">
        <v>0</v>
      </c>
      <c r="I173" s="5">
        <v>1517.4644544770501</v>
      </c>
      <c r="J173" s="5">
        <v>1448.6317080511662</v>
      </c>
      <c r="K173" s="5">
        <v>2525.5215876598927</v>
      </c>
      <c r="L173" s="5">
        <v>2226.5438826185159</v>
      </c>
      <c r="M173" s="5">
        <v>18490.112182091794</v>
      </c>
      <c r="N173" s="5">
        <v>19238.310060195643</v>
      </c>
      <c r="O173" s="5">
        <v>16477.186448457498</v>
      </c>
      <c r="P173" s="5">
        <v>15944.646749435678</v>
      </c>
      <c r="Q173" s="5">
        <v>15422.742129420627</v>
      </c>
    </row>
    <row r="174" spans="1:17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14"/>
      <c r="G174" s="14">
        <v>0</v>
      </c>
      <c r="H174" s="14">
        <v>0</v>
      </c>
      <c r="I174" s="14">
        <v>8.2068969594827994</v>
      </c>
      <c r="J174" s="14">
        <v>7.5299322212734667</v>
      </c>
      <c r="K174" s="14">
        <v>13.658768334060911</v>
      </c>
      <c r="L174" s="14">
        <v>11.573489956507506</v>
      </c>
      <c r="M174" s="14">
        <v>100</v>
      </c>
      <c r="N174" s="14">
        <v>100</v>
      </c>
      <c r="O174" s="14">
        <v>85.647785054411031</v>
      </c>
      <c r="P174" s="14">
        <v>82.879664063765119</v>
      </c>
      <c r="Q174" s="14">
        <v>80.166823807099959</v>
      </c>
    </row>
    <row r="175" spans="1:17" x14ac:dyDescent="0.2">
      <c r="A175" s="3" t="s">
        <v>2</v>
      </c>
      <c r="B175" s="3" t="s">
        <v>488</v>
      </c>
      <c r="C175" s="5"/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15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G177" s="13">
        <v>0</v>
      </c>
      <c r="H177" s="13">
        <v>0</v>
      </c>
      <c r="I177" s="13">
        <v>616473.87</v>
      </c>
      <c r="J177" s="13">
        <v>580377.87999999989</v>
      </c>
      <c r="K177" s="13">
        <v>0</v>
      </c>
      <c r="L177" s="13">
        <v>0</v>
      </c>
      <c r="M177" s="13">
        <v>3539521.8299999996</v>
      </c>
      <c r="N177" s="13">
        <v>3610051.55</v>
      </c>
      <c r="O177" s="13">
        <v>3003399.86</v>
      </c>
      <c r="P177" s="13">
        <v>2777084.2200000007</v>
      </c>
      <c r="Q177" s="13">
        <v>2824974.29</v>
      </c>
    </row>
    <row r="178" spans="1:17" x14ac:dyDescent="0.2">
      <c r="A178" s="3" t="s">
        <v>86</v>
      </c>
      <c r="B178" s="3" t="s">
        <v>489</v>
      </c>
      <c r="C178" s="5" t="s">
        <v>201</v>
      </c>
      <c r="D178" s="5" t="s">
        <v>682</v>
      </c>
      <c r="E178" s="14"/>
      <c r="F178" s="14">
        <v>100.4</v>
      </c>
      <c r="G178" s="5">
        <v>0</v>
      </c>
      <c r="H178" s="5">
        <v>0</v>
      </c>
      <c r="I178" s="5">
        <v>6140.177988047808</v>
      </c>
      <c r="J178" s="5">
        <v>5780.6561752988036</v>
      </c>
      <c r="K178" s="5">
        <v>0</v>
      </c>
      <c r="L178" s="5">
        <v>0</v>
      </c>
      <c r="M178" s="5">
        <v>35254.201494023895</v>
      </c>
      <c r="N178" s="5">
        <v>35956.688745019914</v>
      </c>
      <c r="O178" s="5">
        <v>29914.341235059757</v>
      </c>
      <c r="P178" s="5">
        <v>27660.201394422314</v>
      </c>
      <c r="Q178" s="5">
        <v>28137.194123505975</v>
      </c>
    </row>
    <row r="179" spans="1:17" x14ac:dyDescent="0.2">
      <c r="A179" s="3" t="s">
        <v>86</v>
      </c>
      <c r="B179" s="3" t="s">
        <v>489</v>
      </c>
      <c r="C179" s="5" t="s">
        <v>201</v>
      </c>
      <c r="D179" s="5" t="s">
        <v>683</v>
      </c>
      <c r="E179" s="14"/>
      <c r="F179" s="14">
        <v>101</v>
      </c>
      <c r="G179" s="5">
        <v>0</v>
      </c>
      <c r="H179" s="5">
        <v>0</v>
      </c>
      <c r="I179" s="5">
        <v>6103.7016831683168</v>
      </c>
      <c r="J179" s="5">
        <v>5746.315643564355</v>
      </c>
      <c r="K179" s="5">
        <v>0</v>
      </c>
      <c r="L179" s="5">
        <v>0</v>
      </c>
      <c r="M179" s="5">
        <v>35044.770594059402</v>
      </c>
      <c r="N179" s="5">
        <v>35743.084653465346</v>
      </c>
      <c r="O179" s="5">
        <v>29736.63227722772</v>
      </c>
      <c r="P179" s="5">
        <v>27495.883366336639</v>
      </c>
      <c r="Q179" s="5">
        <v>27970.042475247526</v>
      </c>
    </row>
    <row r="180" spans="1:17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14"/>
      <c r="G180" s="14">
        <v>0</v>
      </c>
      <c r="H180" s="14">
        <v>0</v>
      </c>
      <c r="I180" s="14">
        <v>17.416868707375656</v>
      </c>
      <c r="J180" s="14">
        <v>16.076720012488462</v>
      </c>
      <c r="K180" s="14">
        <v>0</v>
      </c>
      <c r="L180" s="14">
        <v>0</v>
      </c>
      <c r="M180" s="14">
        <v>100</v>
      </c>
      <c r="N180" s="14">
        <v>100</v>
      </c>
      <c r="O180" s="14">
        <v>83.195484009085689</v>
      </c>
      <c r="P180" s="14">
        <v>76.926442227674031</v>
      </c>
      <c r="Q180" s="14">
        <v>78.253018021307767</v>
      </c>
    </row>
    <row r="181" spans="1:17" x14ac:dyDescent="0.2">
      <c r="A181" s="3" t="s">
        <v>86</v>
      </c>
      <c r="B181" s="3" t="s">
        <v>489</v>
      </c>
      <c r="C181" s="5"/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15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1:17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4666078.3099999987</v>
      </c>
      <c r="N183" s="13">
        <v>3736670.8200000017</v>
      </c>
      <c r="O183" s="13">
        <v>3511330.3300000015</v>
      </c>
      <c r="P183" s="13">
        <v>3362773.8200000012</v>
      </c>
      <c r="Q183" s="13">
        <v>3223443.7900000014</v>
      </c>
    </row>
    <row r="184" spans="1:17" x14ac:dyDescent="0.2">
      <c r="A184" s="3" t="s">
        <v>8</v>
      </c>
      <c r="B184" s="3" t="s">
        <v>490</v>
      </c>
      <c r="C184" s="5" t="s">
        <v>201</v>
      </c>
      <c r="D184" s="5" t="s">
        <v>682</v>
      </c>
      <c r="E184" s="14"/>
      <c r="F184" s="14">
        <v>174.8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26693.811842105253</v>
      </c>
      <c r="N184" s="5">
        <v>21376.835354691084</v>
      </c>
      <c r="O184" s="5">
        <v>20087.702116704811</v>
      </c>
      <c r="P184" s="5">
        <v>19237.836498855842</v>
      </c>
      <c r="Q184" s="5">
        <v>18440.753947368426</v>
      </c>
    </row>
    <row r="185" spans="1:17" x14ac:dyDescent="0.2">
      <c r="A185" s="3" t="s">
        <v>8</v>
      </c>
      <c r="B185" s="3" t="s">
        <v>490</v>
      </c>
      <c r="C185" s="5" t="s">
        <v>201</v>
      </c>
      <c r="D185" s="5" t="s">
        <v>683</v>
      </c>
      <c r="E185" s="14"/>
      <c r="F185" s="14">
        <v>178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26213.923089887634</v>
      </c>
      <c r="N185" s="5">
        <v>20992.532696629223</v>
      </c>
      <c r="O185" s="5">
        <v>19726.574887640458</v>
      </c>
      <c r="P185" s="5">
        <v>18891.987752808996</v>
      </c>
      <c r="Q185" s="5">
        <v>18109.234775280907</v>
      </c>
    </row>
    <row r="186" spans="1:17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14"/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100</v>
      </c>
      <c r="N186" s="14">
        <v>100</v>
      </c>
      <c r="O186" s="14">
        <v>93.96948511509504</v>
      </c>
      <c r="P186" s="14">
        <v>89.993846982753482</v>
      </c>
      <c r="Q186" s="14">
        <v>86.265125971144556</v>
      </c>
    </row>
    <row r="187" spans="1:17" x14ac:dyDescent="0.2">
      <c r="A187" s="3" t="s">
        <v>8</v>
      </c>
      <c r="B187" s="3" t="s">
        <v>490</v>
      </c>
      <c r="C187" s="5"/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15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G189" s="13">
        <v>1507626.86</v>
      </c>
      <c r="H189" s="13">
        <v>5987336.3300000001</v>
      </c>
      <c r="I189" s="13">
        <v>2589557.9500000002</v>
      </c>
      <c r="J189" s="13">
        <v>2521100</v>
      </c>
      <c r="K189" s="13">
        <v>1578459.2400000095</v>
      </c>
      <c r="L189" s="13">
        <v>1655182.8099999931</v>
      </c>
      <c r="M189" s="13">
        <v>18797164.510000005</v>
      </c>
      <c r="N189" s="13">
        <v>24249239.84999999</v>
      </c>
      <c r="O189" s="13">
        <v>13978543.359999992</v>
      </c>
      <c r="P189" s="13">
        <v>13222529.979999989</v>
      </c>
      <c r="Q189" s="13">
        <v>13139643.969999991</v>
      </c>
    </row>
    <row r="190" spans="1:17" x14ac:dyDescent="0.2">
      <c r="A190" s="3" t="s">
        <v>66</v>
      </c>
      <c r="B190" s="3" t="s">
        <v>491</v>
      </c>
      <c r="C190" s="5" t="s">
        <v>201</v>
      </c>
      <c r="D190" s="5" t="s">
        <v>682</v>
      </c>
      <c r="E190" s="14"/>
      <c r="F190" s="14">
        <v>660.1</v>
      </c>
      <c r="G190" s="5">
        <v>2283.937070140888</v>
      </c>
      <c r="H190" s="5">
        <v>9070.3474170580212</v>
      </c>
      <c r="I190" s="5">
        <v>3922.9782608695655</v>
      </c>
      <c r="J190" s="5">
        <v>3819.2698076049082</v>
      </c>
      <c r="K190" s="5">
        <v>2391.2425996061347</v>
      </c>
      <c r="L190" s="5">
        <v>2507.4728222996409</v>
      </c>
      <c r="M190" s="5">
        <v>28476.237706408127</v>
      </c>
      <c r="N190" s="5">
        <v>36735.706483866066</v>
      </c>
      <c r="O190" s="5">
        <v>21176.402605665797</v>
      </c>
      <c r="P190" s="5">
        <v>20031.101317982106</v>
      </c>
      <c r="Q190" s="5">
        <v>19905.535479472794</v>
      </c>
    </row>
    <row r="191" spans="1:17" x14ac:dyDescent="0.2">
      <c r="A191" s="3" t="s">
        <v>66</v>
      </c>
      <c r="B191" s="3" t="s">
        <v>491</v>
      </c>
      <c r="C191" s="5" t="s">
        <v>201</v>
      </c>
      <c r="D191" s="5" t="s">
        <v>683</v>
      </c>
      <c r="E191" s="14"/>
      <c r="F191" s="14">
        <v>680</v>
      </c>
      <c r="G191" s="5">
        <v>2217.098323529412</v>
      </c>
      <c r="H191" s="5">
        <v>8804.9063676470596</v>
      </c>
      <c r="I191" s="5">
        <v>3808.1734558823532</v>
      </c>
      <c r="J191" s="5">
        <v>3707.5</v>
      </c>
      <c r="K191" s="5">
        <v>2321.2635882353084</v>
      </c>
      <c r="L191" s="5">
        <v>2434.0923676470488</v>
      </c>
      <c r="M191" s="5">
        <v>27642.888985294125</v>
      </c>
      <c r="N191" s="5">
        <v>35660.646838235283</v>
      </c>
      <c r="O191" s="5">
        <v>20556.681411764694</v>
      </c>
      <c r="P191" s="5">
        <v>19444.89702941175</v>
      </c>
      <c r="Q191" s="5">
        <v>19323.00583823528</v>
      </c>
    </row>
    <row r="192" spans="1:17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14"/>
      <c r="G192" s="14">
        <v>8.020501492115736</v>
      </c>
      <c r="H192" s="14">
        <v>24.690820689787529</v>
      </c>
      <c r="I192" s="14">
        <v>13.776322214035886</v>
      </c>
      <c r="J192" s="14">
        <v>10.396614556146597</v>
      </c>
      <c r="K192" s="14">
        <v>8.397326305040723</v>
      </c>
      <c r="L192" s="14">
        <v>6.8257100850936308</v>
      </c>
      <c r="M192" s="14">
        <v>100</v>
      </c>
      <c r="N192" s="14">
        <v>100</v>
      </c>
      <c r="O192" s="14">
        <v>57.645284744874168</v>
      </c>
      <c r="P192" s="14">
        <v>54.527606068443404</v>
      </c>
      <c r="Q192" s="14">
        <v>54.185797374592738</v>
      </c>
    </row>
    <row r="193" spans="1:17" x14ac:dyDescent="0.2">
      <c r="A193" s="3" t="s">
        <v>66</v>
      </c>
      <c r="B193" s="3" t="s">
        <v>491</v>
      </c>
      <c r="C193" s="5"/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15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1:17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G195" s="13">
        <v>-0.34000000000014552</v>
      </c>
      <c r="H195" s="13">
        <v>3943106.66</v>
      </c>
      <c r="I195" s="13">
        <v>429699.23</v>
      </c>
      <c r="J195" s="13">
        <v>394103.64</v>
      </c>
      <c r="K195" s="13">
        <v>503400.37999999709</v>
      </c>
      <c r="L195" s="13">
        <v>499558.72999999858</v>
      </c>
      <c r="M195" s="13">
        <v>14648942.199999999</v>
      </c>
      <c r="N195" s="13">
        <v>16840817.059999999</v>
      </c>
      <c r="O195" s="13">
        <v>11912465.570000002</v>
      </c>
      <c r="P195" s="13">
        <v>11406081.739999998</v>
      </c>
      <c r="Q195" s="13">
        <v>11291046.600000001</v>
      </c>
    </row>
    <row r="196" spans="1:17" x14ac:dyDescent="0.2">
      <c r="A196" s="3" t="s">
        <v>123</v>
      </c>
      <c r="B196" s="3" t="s">
        <v>492</v>
      </c>
      <c r="C196" s="5" t="s">
        <v>201</v>
      </c>
      <c r="D196" s="5" t="s">
        <v>682</v>
      </c>
      <c r="E196" s="14"/>
      <c r="F196" s="14">
        <v>1052.0999999999999</v>
      </c>
      <c r="G196" s="5">
        <v>-3.2316319741483275E-4</v>
      </c>
      <c r="H196" s="5">
        <v>3747.8439882140487</v>
      </c>
      <c r="I196" s="5">
        <v>408.42052086303585</v>
      </c>
      <c r="J196" s="5">
        <v>374.58762475049906</v>
      </c>
      <c r="K196" s="5">
        <v>478.47198935462137</v>
      </c>
      <c r="L196" s="5">
        <v>474.82057789183409</v>
      </c>
      <c r="M196" s="5">
        <v>13923.52647086779</v>
      </c>
      <c r="N196" s="5">
        <v>16006.859671133923</v>
      </c>
      <c r="O196" s="5">
        <v>11322.560184393122</v>
      </c>
      <c r="P196" s="5">
        <v>10841.25248550518</v>
      </c>
      <c r="Q196" s="5">
        <v>10731.913886512692</v>
      </c>
    </row>
    <row r="197" spans="1:17" x14ac:dyDescent="0.2">
      <c r="A197" s="3" t="s">
        <v>123</v>
      </c>
      <c r="B197" s="3" t="s">
        <v>492</v>
      </c>
      <c r="C197" s="5" t="s">
        <v>201</v>
      </c>
      <c r="D197" s="5" t="s">
        <v>683</v>
      </c>
      <c r="E197" s="14"/>
      <c r="F197" s="14">
        <v>988</v>
      </c>
      <c r="G197" s="5">
        <v>-3.4412955465601771E-4</v>
      </c>
      <c r="H197" s="5">
        <v>3990.9986437246966</v>
      </c>
      <c r="I197" s="5">
        <v>434.91824898785421</v>
      </c>
      <c r="J197" s="5">
        <v>398.89032388663969</v>
      </c>
      <c r="K197" s="5">
        <v>509.51455465586753</v>
      </c>
      <c r="L197" s="5">
        <v>505.62624493926984</v>
      </c>
      <c r="M197" s="5">
        <v>14826.864574898786</v>
      </c>
      <c r="N197" s="5">
        <v>17045.361396761131</v>
      </c>
      <c r="O197" s="5">
        <v>12057.151386639678</v>
      </c>
      <c r="P197" s="5">
        <v>11544.617145748985</v>
      </c>
      <c r="Q197" s="5">
        <v>11428.184817813766</v>
      </c>
    </row>
    <row r="198" spans="1:17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14"/>
      <c r="G198" s="14">
        <v>-2.3209866989586834E-6</v>
      </c>
      <c r="H198" s="14">
        <v>23.413986660811105</v>
      </c>
      <c r="I198" s="14">
        <v>2.9333123452422387</v>
      </c>
      <c r="J198" s="14">
        <v>2.3401693551797305</v>
      </c>
      <c r="K198" s="14">
        <v>3.4364281947948236</v>
      </c>
      <c r="L198" s="14">
        <v>2.9663568472965682</v>
      </c>
      <c r="M198" s="14">
        <v>100</v>
      </c>
      <c r="N198" s="14">
        <v>100</v>
      </c>
      <c r="O198" s="14">
        <v>70.735674685845694</v>
      </c>
      <c r="P198" s="14">
        <v>67.728790707497893</v>
      </c>
      <c r="Q198" s="14">
        <v>67.045717317470832</v>
      </c>
    </row>
    <row r="199" spans="1:17" x14ac:dyDescent="0.2">
      <c r="A199" s="3" t="s">
        <v>123</v>
      </c>
      <c r="B199" s="3" t="s">
        <v>492</v>
      </c>
      <c r="C199" s="5"/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15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G201" s="13">
        <v>0</v>
      </c>
      <c r="H201" s="13">
        <v>0</v>
      </c>
      <c r="I201" s="13">
        <v>90948.160000000003</v>
      </c>
      <c r="J201" s="13">
        <v>87716.459999999992</v>
      </c>
      <c r="K201" s="13">
        <v>514546.57999999914</v>
      </c>
      <c r="L201" s="13">
        <v>514546.61000000313</v>
      </c>
      <c r="M201" s="13">
        <v>5747653.9399999985</v>
      </c>
      <c r="N201" s="13">
        <v>5518617.530000004</v>
      </c>
      <c r="O201" s="13">
        <v>4968717.2900000019</v>
      </c>
      <c r="P201" s="13">
        <v>4787534.6300000018</v>
      </c>
      <c r="Q201" s="13">
        <v>4748246.160000002</v>
      </c>
    </row>
    <row r="202" spans="1:17" x14ac:dyDescent="0.2">
      <c r="A202" s="3" t="s">
        <v>108</v>
      </c>
      <c r="B202" s="3" t="s">
        <v>493</v>
      </c>
      <c r="C202" s="5" t="s">
        <v>201</v>
      </c>
      <c r="D202" s="5" t="s">
        <v>682</v>
      </c>
      <c r="E202" s="14"/>
      <c r="F202" s="14">
        <v>372.5</v>
      </c>
      <c r="G202" s="5">
        <v>0</v>
      </c>
      <c r="H202" s="5">
        <v>0</v>
      </c>
      <c r="I202" s="5">
        <v>244.15613422818794</v>
      </c>
      <c r="J202" s="5">
        <v>235.48042953020132</v>
      </c>
      <c r="K202" s="5">
        <v>1381.3331006711387</v>
      </c>
      <c r="L202" s="5">
        <v>1381.3331812080621</v>
      </c>
      <c r="M202" s="5">
        <v>15429.943463087244</v>
      </c>
      <c r="N202" s="5">
        <v>14815.080617449676</v>
      </c>
      <c r="O202" s="5">
        <v>13338.838362416112</v>
      </c>
      <c r="P202" s="5">
        <v>12852.441959731548</v>
      </c>
      <c r="Q202" s="5">
        <v>12746.969557046985</v>
      </c>
    </row>
    <row r="203" spans="1:17" x14ac:dyDescent="0.2">
      <c r="A203" s="3" t="s">
        <v>108</v>
      </c>
      <c r="B203" s="3" t="s">
        <v>493</v>
      </c>
      <c r="C203" s="5" t="s">
        <v>201</v>
      </c>
      <c r="D203" s="5" t="s">
        <v>683</v>
      </c>
      <c r="E203" s="14"/>
      <c r="F203" s="14">
        <v>384</v>
      </c>
      <c r="G203" s="5">
        <v>0</v>
      </c>
      <c r="H203" s="5">
        <v>0</v>
      </c>
      <c r="I203" s="5">
        <v>236.84416666666667</v>
      </c>
      <c r="J203" s="5">
        <v>228.42828124999997</v>
      </c>
      <c r="K203" s="5">
        <v>1339.9650520833311</v>
      </c>
      <c r="L203" s="5">
        <v>1339.9651302083414</v>
      </c>
      <c r="M203" s="5">
        <v>14967.84880208333</v>
      </c>
      <c r="N203" s="5">
        <v>14371.399817708343</v>
      </c>
      <c r="O203" s="5">
        <v>12939.367942708339</v>
      </c>
      <c r="P203" s="5">
        <v>12467.538098958337</v>
      </c>
      <c r="Q203" s="5">
        <v>12365.224375000005</v>
      </c>
    </row>
    <row r="204" spans="1:17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14"/>
      <c r="G204" s="14">
        <v>0</v>
      </c>
      <c r="H204" s="14">
        <v>0</v>
      </c>
      <c r="I204" s="14">
        <v>1.5823527468670118</v>
      </c>
      <c r="J204" s="14">
        <v>1.5894643816709642</v>
      </c>
      <c r="K204" s="14">
        <v>8.9522888011590922</v>
      </c>
      <c r="L204" s="14">
        <v>9.3238316879699177</v>
      </c>
      <c r="M204" s="14">
        <v>100</v>
      </c>
      <c r="N204" s="14">
        <v>100</v>
      </c>
      <c r="O204" s="14">
        <v>90.035543557590927</v>
      </c>
      <c r="P204" s="14">
        <v>86.752426744094336</v>
      </c>
      <c r="Q204" s="14">
        <v>86.040500799119485</v>
      </c>
    </row>
    <row r="205" spans="1:17" x14ac:dyDescent="0.2">
      <c r="A205" s="3" t="s">
        <v>108</v>
      </c>
      <c r="B205" s="3" t="s">
        <v>493</v>
      </c>
      <c r="C205" s="5"/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15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G207" s="13">
        <v>0</v>
      </c>
      <c r="H207" s="13">
        <v>0</v>
      </c>
      <c r="I207" s="13">
        <v>588227.08000000007</v>
      </c>
      <c r="J207" s="13">
        <v>404937.79</v>
      </c>
      <c r="K207" s="13">
        <v>197954.11999999639</v>
      </c>
      <c r="L207" s="13">
        <v>197953.41999999899</v>
      </c>
      <c r="M207" s="13">
        <v>8745737.8199999984</v>
      </c>
      <c r="N207" s="13">
        <v>5063880.3499999996</v>
      </c>
      <c r="O207" s="13">
        <v>4576723.5599999996</v>
      </c>
      <c r="P207" s="13">
        <v>4454059.870000001</v>
      </c>
      <c r="Q207" s="13">
        <v>1260882.17</v>
      </c>
    </row>
    <row r="208" spans="1:17" x14ac:dyDescent="0.2">
      <c r="A208" s="3" t="s">
        <v>3</v>
      </c>
      <c r="B208" s="3" t="s">
        <v>494</v>
      </c>
      <c r="C208" s="5" t="s">
        <v>201</v>
      </c>
      <c r="D208" s="5" t="s">
        <v>682</v>
      </c>
      <c r="E208" s="14"/>
      <c r="F208" s="14">
        <v>165</v>
      </c>
      <c r="G208" s="5">
        <v>0</v>
      </c>
      <c r="H208" s="5">
        <v>0</v>
      </c>
      <c r="I208" s="5">
        <v>3565.0126060606067</v>
      </c>
      <c r="J208" s="5">
        <v>2454.168424242424</v>
      </c>
      <c r="K208" s="5">
        <v>1199.7219393939174</v>
      </c>
      <c r="L208" s="5">
        <v>1199.7176969696909</v>
      </c>
      <c r="M208" s="5">
        <v>53004.471636363625</v>
      </c>
      <c r="N208" s="5">
        <v>30690.183939393937</v>
      </c>
      <c r="O208" s="5">
        <v>27737.718545454543</v>
      </c>
      <c r="P208" s="5">
        <v>26994.302242424248</v>
      </c>
      <c r="Q208" s="5">
        <v>7641.7101212121206</v>
      </c>
    </row>
    <row r="209" spans="1:17" x14ac:dyDescent="0.2">
      <c r="A209" s="3" t="s">
        <v>3</v>
      </c>
      <c r="B209" s="3" t="s">
        <v>494</v>
      </c>
      <c r="C209" s="5" t="s">
        <v>201</v>
      </c>
      <c r="D209" s="5" t="s">
        <v>683</v>
      </c>
      <c r="E209" s="14"/>
      <c r="F209" s="14">
        <v>174</v>
      </c>
      <c r="G209" s="5">
        <v>0</v>
      </c>
      <c r="H209" s="5">
        <v>0</v>
      </c>
      <c r="I209" s="5">
        <v>3380.6154022988512</v>
      </c>
      <c r="J209" s="5">
        <v>2327.2286781609196</v>
      </c>
      <c r="K209" s="5">
        <v>1137.6673563218183</v>
      </c>
      <c r="L209" s="5">
        <v>1137.6633333333275</v>
      </c>
      <c r="M209" s="5">
        <v>50262.861034482747</v>
      </c>
      <c r="N209" s="5">
        <v>29102.760632183905</v>
      </c>
      <c r="O209" s="5">
        <v>26303.008965517238</v>
      </c>
      <c r="P209" s="5">
        <v>25598.045229885065</v>
      </c>
      <c r="Q209" s="5">
        <v>7246.4492528735627</v>
      </c>
    </row>
    <row r="210" spans="1:17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14"/>
      <c r="G210" s="14">
        <v>0</v>
      </c>
      <c r="H210" s="14">
        <v>0</v>
      </c>
      <c r="I210" s="14">
        <v>6.7258714142427856</v>
      </c>
      <c r="J210" s="14">
        <v>7.9965907962260605</v>
      </c>
      <c r="K210" s="14">
        <v>2.2634353335782529</v>
      </c>
      <c r="L210" s="14">
        <v>3.9091251435275129</v>
      </c>
      <c r="M210" s="14">
        <v>100</v>
      </c>
      <c r="N210" s="14">
        <v>100</v>
      </c>
      <c r="O210" s="14">
        <v>90.379772894910516</v>
      </c>
      <c r="P210" s="14">
        <v>87.957446901366879</v>
      </c>
      <c r="Q210" s="14">
        <v>24.89952532152542</v>
      </c>
    </row>
    <row r="211" spans="1:17" x14ac:dyDescent="0.2">
      <c r="A211" s="3" t="s">
        <v>3</v>
      </c>
      <c r="B211" s="3" t="s">
        <v>494</v>
      </c>
      <c r="C211" s="5"/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15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G213" s="13">
        <v>0</v>
      </c>
      <c r="H213" s="13">
        <v>0</v>
      </c>
      <c r="I213" s="13">
        <v>535535.81000000006</v>
      </c>
      <c r="J213" s="13">
        <v>474797.57</v>
      </c>
      <c r="K213" s="13">
        <v>2695993.2499999991</v>
      </c>
      <c r="L213" s="13">
        <v>2563697.4500000002</v>
      </c>
      <c r="M213" s="13">
        <v>7157174.5399999982</v>
      </c>
      <c r="N213" s="13">
        <v>6714348.7899999991</v>
      </c>
      <c r="O213" s="13">
        <v>4715463.8</v>
      </c>
      <c r="P213" s="13">
        <v>4531536.3199999994</v>
      </c>
      <c r="Q213" s="13">
        <v>4441281.37</v>
      </c>
    </row>
    <row r="214" spans="1:17" x14ac:dyDescent="0.2">
      <c r="A214" s="3" t="s">
        <v>12</v>
      </c>
      <c r="B214" s="3" t="s">
        <v>495</v>
      </c>
      <c r="C214" s="5" t="s">
        <v>201</v>
      </c>
      <c r="D214" s="5" t="s">
        <v>682</v>
      </c>
      <c r="E214" s="14"/>
      <c r="F214" s="14">
        <v>208.5</v>
      </c>
      <c r="G214" s="5">
        <v>0</v>
      </c>
      <c r="H214" s="5">
        <v>0</v>
      </c>
      <c r="I214" s="5">
        <v>2568.5170743405279</v>
      </c>
      <c r="J214" s="5">
        <v>2277.2065707434053</v>
      </c>
      <c r="K214" s="5">
        <v>12930.423261390883</v>
      </c>
      <c r="L214" s="5">
        <v>12295.911031175061</v>
      </c>
      <c r="M214" s="5">
        <v>34326.976211031164</v>
      </c>
      <c r="N214" s="5">
        <v>32203.111702637885</v>
      </c>
      <c r="O214" s="5">
        <v>22616.133333333331</v>
      </c>
      <c r="P214" s="5">
        <v>21733.987146282972</v>
      </c>
      <c r="Q214" s="5">
        <v>21301.109688249402</v>
      </c>
    </row>
    <row r="215" spans="1:17" x14ac:dyDescent="0.2">
      <c r="A215" s="3" t="s">
        <v>12</v>
      </c>
      <c r="B215" s="3" t="s">
        <v>495</v>
      </c>
      <c r="C215" s="5" t="s">
        <v>201</v>
      </c>
      <c r="D215" s="5" t="s">
        <v>683</v>
      </c>
      <c r="E215" s="14"/>
      <c r="F215" s="14">
        <v>193</v>
      </c>
      <c r="G215" s="5">
        <v>0</v>
      </c>
      <c r="H215" s="5">
        <v>0</v>
      </c>
      <c r="I215" s="5">
        <v>2774.7969430051817</v>
      </c>
      <c r="J215" s="5">
        <v>2460.0910362694299</v>
      </c>
      <c r="K215" s="5">
        <v>13968.876943005176</v>
      </c>
      <c r="L215" s="5">
        <v>13283.406476683938</v>
      </c>
      <c r="M215" s="5">
        <v>37083.805906735739</v>
      </c>
      <c r="N215" s="5">
        <v>34789.37196891191</v>
      </c>
      <c r="O215" s="5">
        <v>24432.45492227979</v>
      </c>
      <c r="P215" s="5">
        <v>23479.462797927459</v>
      </c>
      <c r="Q215" s="5">
        <v>23011.820569948188</v>
      </c>
    </row>
    <row r="216" spans="1:17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14"/>
      <c r="G216" s="14">
        <v>0</v>
      </c>
      <c r="H216" s="14">
        <v>0</v>
      </c>
      <c r="I216" s="14">
        <v>7.4825031443204155</v>
      </c>
      <c r="J216" s="14">
        <v>7.071386739800273</v>
      </c>
      <c r="K216" s="14">
        <v>37.668401614808175</v>
      </c>
      <c r="L216" s="14">
        <v>38.182369283797669</v>
      </c>
      <c r="M216" s="14">
        <v>100</v>
      </c>
      <c r="N216" s="14">
        <v>100</v>
      </c>
      <c r="O216" s="14">
        <v>70.229652159610254</v>
      </c>
      <c r="P216" s="14">
        <v>67.490332446670536</v>
      </c>
      <c r="Q216" s="14">
        <v>66.146122414948323</v>
      </c>
    </row>
    <row r="217" spans="1:17" x14ac:dyDescent="0.2">
      <c r="A217" s="3" t="s">
        <v>12</v>
      </c>
      <c r="B217" s="3" t="s">
        <v>495</v>
      </c>
      <c r="C217" s="5"/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15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G219" s="13">
        <v>4628134.0699999994</v>
      </c>
      <c r="H219" s="13">
        <v>6314462.1199999992</v>
      </c>
      <c r="I219" s="13">
        <v>1252364.19</v>
      </c>
      <c r="J219" s="13">
        <v>1013800</v>
      </c>
      <c r="K219" s="13">
        <v>983125.8199999975</v>
      </c>
      <c r="L219" s="13">
        <v>987223.9800000051</v>
      </c>
      <c r="M219" s="13">
        <v>12312747.119999997</v>
      </c>
      <c r="N219" s="13">
        <v>12873220.600000005</v>
      </c>
      <c r="O219" s="13">
        <v>5206510.3300000019</v>
      </c>
      <c r="P219" s="13">
        <v>4935153.3900000034</v>
      </c>
      <c r="Q219" s="13">
        <v>7838006.910000002</v>
      </c>
    </row>
    <row r="220" spans="1:17" x14ac:dyDescent="0.2">
      <c r="A220" s="3" t="s">
        <v>30</v>
      </c>
      <c r="B220" s="3" t="s">
        <v>496</v>
      </c>
      <c r="C220" s="5" t="s">
        <v>201</v>
      </c>
      <c r="D220" s="5" t="s">
        <v>682</v>
      </c>
      <c r="E220" s="14"/>
      <c r="F220" s="14">
        <v>287.5</v>
      </c>
      <c r="G220" s="5">
        <v>16097.857634782606</v>
      </c>
      <c r="H220" s="5">
        <v>21963.346504347825</v>
      </c>
      <c r="I220" s="5">
        <v>4356.0493565217394</v>
      </c>
      <c r="J220" s="5">
        <v>3526.2608695652175</v>
      </c>
      <c r="K220" s="5">
        <v>3419.5680695652086</v>
      </c>
      <c r="L220" s="5">
        <v>3433.8225391304527</v>
      </c>
      <c r="M220" s="5">
        <v>42826.946504347819</v>
      </c>
      <c r="N220" s="5">
        <v>44776.41947826089</v>
      </c>
      <c r="O220" s="5">
        <v>18109.601147826095</v>
      </c>
      <c r="P220" s="5">
        <v>17165.750921739142</v>
      </c>
      <c r="Q220" s="5">
        <v>27262.632730434791</v>
      </c>
    </row>
    <row r="221" spans="1:17" x14ac:dyDescent="0.2">
      <c r="A221" s="3" t="s">
        <v>30</v>
      </c>
      <c r="B221" s="3" t="s">
        <v>496</v>
      </c>
      <c r="C221" s="5" t="s">
        <v>201</v>
      </c>
      <c r="D221" s="5" t="s">
        <v>683</v>
      </c>
      <c r="E221" s="14"/>
      <c r="F221" s="14">
        <v>289</v>
      </c>
      <c r="G221" s="5">
        <v>16014.304740484427</v>
      </c>
      <c r="H221" s="5">
        <v>21849.349896193769</v>
      </c>
      <c r="I221" s="5">
        <v>4333.4401038062279</v>
      </c>
      <c r="J221" s="5">
        <v>3507.9584775086505</v>
      </c>
      <c r="K221" s="5">
        <v>3401.8194463667733</v>
      </c>
      <c r="L221" s="5">
        <v>3415.9999307958656</v>
      </c>
      <c r="M221" s="5">
        <v>42604.661314878882</v>
      </c>
      <c r="N221" s="5">
        <v>44544.015916955039</v>
      </c>
      <c r="O221" s="5">
        <v>18015.6066782007</v>
      </c>
      <c r="P221" s="5">
        <v>17076.655328719735</v>
      </c>
      <c r="Q221" s="5">
        <v>27121.131176470597</v>
      </c>
    </row>
    <row r="222" spans="1:17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14"/>
      <c r="G222" s="14">
        <v>37.588151733274614</v>
      </c>
      <c r="H222" s="14">
        <v>49.051145134574924</v>
      </c>
      <c r="I222" s="14">
        <v>10.171281662771616</v>
      </c>
      <c r="J222" s="14">
        <v>7.8752631645262072</v>
      </c>
      <c r="K222" s="14">
        <v>7.9846179769506849</v>
      </c>
      <c r="L222" s="14">
        <v>7.6688189434119129</v>
      </c>
      <c r="M222" s="14">
        <v>100</v>
      </c>
      <c r="N222" s="14">
        <v>100</v>
      </c>
      <c r="O222" s="14">
        <v>40.444504850635433</v>
      </c>
      <c r="P222" s="14">
        <v>38.336586805635889</v>
      </c>
      <c r="Q222" s="14">
        <v>60.886138391817809</v>
      </c>
    </row>
    <row r="223" spans="1:17" x14ac:dyDescent="0.2">
      <c r="A223" s="3" t="s">
        <v>30</v>
      </c>
      <c r="B223" s="3" t="s">
        <v>496</v>
      </c>
      <c r="C223" s="5"/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15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7924912.3100000005</v>
      </c>
      <c r="N225" s="13">
        <v>7602872.3199999975</v>
      </c>
      <c r="O225" s="13">
        <v>7060967.0899999989</v>
      </c>
      <c r="P225" s="13">
        <v>6835126.9499999983</v>
      </c>
      <c r="Q225" s="13">
        <v>6756728.0999999987</v>
      </c>
    </row>
    <row r="226" spans="1:17" x14ac:dyDescent="0.2">
      <c r="A226" s="3" t="s">
        <v>38</v>
      </c>
      <c r="B226" s="3" t="s">
        <v>497</v>
      </c>
      <c r="C226" s="5" t="s">
        <v>201</v>
      </c>
      <c r="D226" s="5" t="s">
        <v>682</v>
      </c>
      <c r="E226" s="14"/>
      <c r="F226" s="14">
        <v>425.5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18624.940799059932</v>
      </c>
      <c r="N226" s="5">
        <v>17868.090058754402</v>
      </c>
      <c r="O226" s="5">
        <v>16594.517250293771</v>
      </c>
      <c r="P226" s="5">
        <v>16063.753113983545</v>
      </c>
      <c r="Q226" s="5">
        <v>15879.501997649821</v>
      </c>
    </row>
    <row r="227" spans="1:17" x14ac:dyDescent="0.2">
      <c r="A227" s="3" t="s">
        <v>38</v>
      </c>
      <c r="B227" s="3" t="s">
        <v>497</v>
      </c>
      <c r="C227" s="5" t="s">
        <v>201</v>
      </c>
      <c r="D227" s="5" t="s">
        <v>683</v>
      </c>
      <c r="E227" s="14"/>
      <c r="F227" s="14">
        <v>384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20637.792473958336</v>
      </c>
      <c r="N227" s="5">
        <v>19799.14666666666</v>
      </c>
      <c r="O227" s="5">
        <v>18387.935130208331</v>
      </c>
      <c r="P227" s="5">
        <v>17799.809765624996</v>
      </c>
      <c r="Q227" s="5">
        <v>17595.646093749998</v>
      </c>
    </row>
    <row r="228" spans="1:17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14"/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100</v>
      </c>
      <c r="N228" s="14">
        <v>100</v>
      </c>
      <c r="O228" s="14">
        <v>92.872361823379947</v>
      </c>
      <c r="P228" s="14">
        <v>89.901903679476774</v>
      </c>
      <c r="Q228" s="14">
        <v>88.870729582369222</v>
      </c>
    </row>
    <row r="229" spans="1:17" x14ac:dyDescent="0.2">
      <c r="A229" s="3" t="s">
        <v>38</v>
      </c>
      <c r="B229" s="3" t="s">
        <v>497</v>
      </c>
      <c r="C229" s="5"/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695</v>
      </c>
      <c r="F230" s="15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G231" s="13">
        <v>5047.3899999999994</v>
      </c>
      <c r="H231" s="13">
        <v>191072.06000000003</v>
      </c>
      <c r="I231" s="13">
        <v>629554.6</v>
      </c>
      <c r="J231" s="13">
        <v>594925</v>
      </c>
      <c r="K231" s="13">
        <v>0</v>
      </c>
      <c r="L231" s="13">
        <v>0</v>
      </c>
      <c r="M231" s="13">
        <v>7134532.8199999994</v>
      </c>
      <c r="N231" s="13">
        <v>6684152.6299999999</v>
      </c>
      <c r="O231" s="13">
        <v>5149933.03</v>
      </c>
      <c r="P231" s="13">
        <v>4898532.74</v>
      </c>
      <c r="Q231" s="13">
        <v>4847578.5600000005</v>
      </c>
    </row>
    <row r="232" spans="1:17" x14ac:dyDescent="0.2">
      <c r="A232" s="3" t="s">
        <v>175</v>
      </c>
      <c r="B232" s="3" t="s">
        <v>498</v>
      </c>
      <c r="C232" s="5" t="s">
        <v>201</v>
      </c>
      <c r="D232" s="5" t="s">
        <v>682</v>
      </c>
      <c r="E232" s="14"/>
      <c r="F232" s="14">
        <v>348</v>
      </c>
      <c r="G232" s="5">
        <v>14.503994252873561</v>
      </c>
      <c r="H232" s="5">
        <v>549.05764367816096</v>
      </c>
      <c r="I232" s="5">
        <v>1809.0649425287356</v>
      </c>
      <c r="J232" s="5">
        <v>1709.5545977011495</v>
      </c>
      <c r="K232" s="5">
        <v>0</v>
      </c>
      <c r="L232" s="5">
        <v>0</v>
      </c>
      <c r="M232" s="5">
        <v>20501.531091954021</v>
      </c>
      <c r="N232" s="5">
        <v>19207.33514367816</v>
      </c>
      <c r="O232" s="5">
        <v>14798.658132183909</v>
      </c>
      <c r="P232" s="5">
        <v>14076.243505747127</v>
      </c>
      <c r="Q232" s="5">
        <v>13929.823448275863</v>
      </c>
    </row>
    <row r="233" spans="1:17" x14ac:dyDescent="0.2">
      <c r="A233" s="3" t="s">
        <v>175</v>
      </c>
      <c r="B233" s="3" t="s">
        <v>498</v>
      </c>
      <c r="C233" s="5" t="s">
        <v>201</v>
      </c>
      <c r="D233" s="5" t="s">
        <v>683</v>
      </c>
      <c r="E233" s="14"/>
      <c r="F233" s="14">
        <v>356</v>
      </c>
      <c r="G233" s="5">
        <v>14.178061797752807</v>
      </c>
      <c r="H233" s="5">
        <v>536.71926966292142</v>
      </c>
      <c r="I233" s="5">
        <v>1768.411797752809</v>
      </c>
      <c r="J233" s="5">
        <v>1671.1376404494381</v>
      </c>
      <c r="K233" s="5">
        <v>0</v>
      </c>
      <c r="L233" s="5">
        <v>0</v>
      </c>
      <c r="M233" s="5">
        <v>20040.822528089884</v>
      </c>
      <c r="N233" s="5">
        <v>18775.709634831459</v>
      </c>
      <c r="O233" s="5">
        <v>14466.104016853933</v>
      </c>
      <c r="P233" s="5">
        <v>13759.923426966292</v>
      </c>
      <c r="Q233" s="5">
        <v>13616.79370786517</v>
      </c>
    </row>
    <row r="234" spans="1:17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14"/>
      <c r="G234" s="14">
        <v>7.0745907648652462E-2</v>
      </c>
      <c r="H234" s="14">
        <v>2.8585831380095224</v>
      </c>
      <c r="I234" s="14">
        <v>8.8240479914142433</v>
      </c>
      <c r="J234" s="14">
        <v>8.9005298492114182</v>
      </c>
      <c r="K234" s="14">
        <v>0</v>
      </c>
      <c r="L234" s="14">
        <v>0</v>
      </c>
      <c r="M234" s="14">
        <v>100</v>
      </c>
      <c r="N234" s="14">
        <v>100</v>
      </c>
      <c r="O234" s="14">
        <v>77.046909534739342</v>
      </c>
      <c r="P234" s="14">
        <v>73.285770256266574</v>
      </c>
      <c r="Q234" s="14">
        <v>72.52345702345221</v>
      </c>
    </row>
    <row r="235" spans="1:17" x14ac:dyDescent="0.2">
      <c r="A235" s="3" t="s">
        <v>175</v>
      </c>
      <c r="B235" s="3" t="s">
        <v>498</v>
      </c>
      <c r="C235" s="5"/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15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G237" s="13">
        <v>31318141.82</v>
      </c>
      <c r="H237" s="13">
        <v>483520.2899999998</v>
      </c>
      <c r="I237" s="13">
        <v>1936573.28</v>
      </c>
      <c r="J237" s="13">
        <v>2108675</v>
      </c>
      <c r="K237" s="13">
        <v>16961841.730000012</v>
      </c>
      <c r="L237" s="13">
        <v>22903698.339999877</v>
      </c>
      <c r="M237" s="13">
        <v>105147128.5</v>
      </c>
      <c r="N237" s="13">
        <v>78999784.729999915</v>
      </c>
      <c r="O237" s="13">
        <v>63682454.770000048</v>
      </c>
      <c r="P237" s="13">
        <v>61719753.550000019</v>
      </c>
      <c r="Q237" s="13">
        <v>57070285.970000051</v>
      </c>
    </row>
    <row r="238" spans="1:17" x14ac:dyDescent="0.2">
      <c r="A238" s="3" t="s">
        <v>106</v>
      </c>
      <c r="B238" s="3" t="s">
        <v>499</v>
      </c>
      <c r="C238" s="5" t="s">
        <v>201</v>
      </c>
      <c r="D238" s="5" t="s">
        <v>682</v>
      </c>
      <c r="E238" s="14"/>
      <c r="F238" s="14">
        <v>4715.5</v>
      </c>
      <c r="G238" s="5">
        <v>6641.5315067331139</v>
      </c>
      <c r="H238" s="5">
        <v>102.53849856855048</v>
      </c>
      <c r="I238" s="5">
        <v>410.68248966175378</v>
      </c>
      <c r="J238" s="5">
        <v>447.17951436751139</v>
      </c>
      <c r="K238" s="5">
        <v>3597.0399172940329</v>
      </c>
      <c r="L238" s="5">
        <v>4857.1091803626077</v>
      </c>
      <c r="M238" s="5">
        <v>22298.192874562614</v>
      </c>
      <c r="N238" s="5">
        <v>16753.214872229863</v>
      </c>
      <c r="O238" s="5">
        <v>13504.920956420327</v>
      </c>
      <c r="P238" s="5">
        <v>13088.69760364755</v>
      </c>
      <c r="Q238" s="5">
        <v>12102.700873714357</v>
      </c>
    </row>
    <row r="239" spans="1:17" x14ac:dyDescent="0.2">
      <c r="A239" s="3" t="s">
        <v>106</v>
      </c>
      <c r="B239" s="3" t="s">
        <v>499</v>
      </c>
      <c r="C239" s="5" t="s">
        <v>201</v>
      </c>
      <c r="D239" s="5" t="s">
        <v>683</v>
      </c>
      <c r="E239" s="14"/>
      <c r="F239" s="14">
        <v>4699</v>
      </c>
      <c r="G239" s="5">
        <v>6664.8524835071294</v>
      </c>
      <c r="H239" s="5">
        <v>102.89855075547985</v>
      </c>
      <c r="I239" s="5">
        <v>412.1245541604597</v>
      </c>
      <c r="J239" s="5">
        <v>448.74973398595444</v>
      </c>
      <c r="K239" s="5">
        <v>3609.6705107469697</v>
      </c>
      <c r="L239" s="5">
        <v>4874.1643626303203</v>
      </c>
      <c r="M239" s="5">
        <v>22376.490423494361</v>
      </c>
      <c r="N239" s="5">
        <v>16812.041866354524</v>
      </c>
      <c r="O239" s="5">
        <v>13552.341938710375</v>
      </c>
      <c r="P239" s="5">
        <v>13134.657065333055</v>
      </c>
      <c r="Q239" s="5">
        <v>12145.198120876794</v>
      </c>
    </row>
    <row r="240" spans="1:17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14"/>
      <c r="G240" s="14">
        <v>29.785066189420473</v>
      </c>
      <c r="H240" s="14">
        <v>0.61205266780478262</v>
      </c>
      <c r="I240" s="14">
        <v>1.8417747661078545</v>
      </c>
      <c r="J240" s="14">
        <v>2.6692161342045244</v>
      </c>
      <c r="K240" s="14">
        <v>16.131531095497305</v>
      </c>
      <c r="L240" s="14">
        <v>28.992102216833349</v>
      </c>
      <c r="M240" s="14">
        <v>100</v>
      </c>
      <c r="N240" s="14">
        <v>100</v>
      </c>
      <c r="O240" s="14">
        <v>80.610921900166701</v>
      </c>
      <c r="P240" s="14">
        <v>78.126483206177838</v>
      </c>
      <c r="Q240" s="14">
        <v>72.241065168786207</v>
      </c>
    </row>
    <row r="241" spans="1:17" x14ac:dyDescent="0.2">
      <c r="A241" s="3" t="s">
        <v>106</v>
      </c>
      <c r="B241" s="3" t="s">
        <v>499</v>
      </c>
      <c r="C241" s="5"/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15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G243" s="13">
        <v>47100988.129999995</v>
      </c>
      <c r="H243" s="13">
        <v>270776426.10000014</v>
      </c>
      <c r="I243" s="13">
        <v>221533738.18000001</v>
      </c>
      <c r="J243" s="13">
        <v>221492507.87</v>
      </c>
      <c r="K243" s="13">
        <v>286233853.50000501</v>
      </c>
      <c r="L243" s="13">
        <v>235875940.1199944</v>
      </c>
      <c r="M243" s="13">
        <v>1934196366.5400043</v>
      </c>
      <c r="N243" s="13">
        <v>2136573922.5700054</v>
      </c>
      <c r="O243" s="13">
        <v>1484162663.470005</v>
      </c>
      <c r="P243" s="13">
        <v>1452172256.0300052</v>
      </c>
      <c r="Q243" s="13">
        <v>1355405301.770005</v>
      </c>
    </row>
    <row r="244" spans="1:17" x14ac:dyDescent="0.2">
      <c r="A244" s="3" t="s">
        <v>189</v>
      </c>
      <c r="B244" s="3" t="s">
        <v>500</v>
      </c>
      <c r="C244" s="5" t="s">
        <v>201</v>
      </c>
      <c r="D244" s="5" t="s">
        <v>682</v>
      </c>
      <c r="E244" s="14"/>
      <c r="F244" s="14">
        <v>89175.7</v>
      </c>
      <c r="G244" s="5">
        <v>528.18187163094876</v>
      </c>
      <c r="H244" s="5">
        <v>3036.4373489639011</v>
      </c>
      <c r="I244" s="5">
        <v>2484.238847354156</v>
      </c>
      <c r="J244" s="5">
        <v>2483.7764981940149</v>
      </c>
      <c r="K244" s="5">
        <v>3209.7741144729453</v>
      </c>
      <c r="L244" s="5">
        <v>2645.0696783988733</v>
      </c>
      <c r="M244" s="5">
        <v>21689.724516207938</v>
      </c>
      <c r="N244" s="5">
        <v>23959.149438356028</v>
      </c>
      <c r="O244" s="5">
        <v>16643.12882848136</v>
      </c>
      <c r="P244" s="5">
        <v>16284.394246751135</v>
      </c>
      <c r="Q244" s="5">
        <v>15199.267309031553</v>
      </c>
    </row>
    <row r="245" spans="1:17" x14ac:dyDescent="0.2">
      <c r="A245" s="3" t="s">
        <v>189</v>
      </c>
      <c r="B245" s="3" t="s">
        <v>500</v>
      </c>
      <c r="C245" s="5" t="s">
        <v>201</v>
      </c>
      <c r="D245" s="5" t="s">
        <v>683</v>
      </c>
      <c r="E245" s="14"/>
      <c r="F245" s="14">
        <v>87864</v>
      </c>
      <c r="G245" s="5">
        <v>536.06696861057992</v>
      </c>
      <c r="H245" s="5">
        <v>3081.7675737503432</v>
      </c>
      <c r="I245" s="5">
        <v>2521.3254368114358</v>
      </c>
      <c r="J245" s="5">
        <v>2520.8561853546389</v>
      </c>
      <c r="K245" s="5">
        <v>3257.6920411090437</v>
      </c>
      <c r="L245" s="5">
        <v>2684.5572716925521</v>
      </c>
      <c r="M245" s="5">
        <v>22013.525067604529</v>
      </c>
      <c r="N245" s="5">
        <v>24316.829675066074</v>
      </c>
      <c r="O245" s="5">
        <v>16891.589996699502</v>
      </c>
      <c r="P245" s="5">
        <v>16527.499954816594</v>
      </c>
      <c r="Q245" s="5">
        <v>15426.173424497007</v>
      </c>
    </row>
    <row r="246" spans="1:17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14"/>
      <c r="G246" s="14">
        <v>2.4351709549665221</v>
      </c>
      <c r="H246" s="14">
        <v>12.673393756219454</v>
      </c>
      <c r="I246" s="14">
        <v>11.453528814982297</v>
      </c>
      <c r="J246" s="14">
        <v>10.36671399618951</v>
      </c>
      <c r="K246" s="14">
        <v>14.798593278925226</v>
      </c>
      <c r="L246" s="14">
        <v>11.03991477328657</v>
      </c>
      <c r="M246" s="14">
        <v>100</v>
      </c>
      <c r="N246" s="14">
        <v>100</v>
      </c>
      <c r="O246" s="14">
        <v>69.464606292899106</v>
      </c>
      <c r="P246" s="14">
        <v>67.967330345548788</v>
      </c>
      <c r="Q246" s="14">
        <v>63.438259142451678</v>
      </c>
    </row>
    <row r="247" spans="1:17" x14ac:dyDescent="0.2">
      <c r="A247" s="3" t="s">
        <v>189</v>
      </c>
      <c r="B247" s="3" t="s">
        <v>500</v>
      </c>
      <c r="C247" s="5"/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15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1:17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G249" s="13">
        <v>12408702.960000001</v>
      </c>
      <c r="H249" s="13">
        <v>1183868.8999999999</v>
      </c>
      <c r="I249" s="13">
        <v>864951.64</v>
      </c>
      <c r="J249" s="13">
        <v>182474.32</v>
      </c>
      <c r="K249" s="13">
        <v>32173.579999993555</v>
      </c>
      <c r="L249" s="13">
        <v>15408.049999999814</v>
      </c>
      <c r="M249" s="13">
        <v>18712594.879999995</v>
      </c>
      <c r="N249" s="13">
        <v>6219905.1500000004</v>
      </c>
      <c r="O249" s="13">
        <v>4720979.5200000005</v>
      </c>
      <c r="P249" s="13">
        <v>4391488.5299999993</v>
      </c>
      <c r="Q249" s="13">
        <v>4339540.2700000005</v>
      </c>
    </row>
    <row r="250" spans="1:17" x14ac:dyDescent="0.2">
      <c r="A250" s="3" t="s">
        <v>116</v>
      </c>
      <c r="B250" s="3" t="s">
        <v>501</v>
      </c>
      <c r="C250" s="5" t="s">
        <v>201</v>
      </c>
      <c r="D250" s="5" t="s">
        <v>682</v>
      </c>
      <c r="E250" s="14"/>
      <c r="F250" s="14">
        <v>252</v>
      </c>
      <c r="G250" s="5">
        <v>49240.884761904766</v>
      </c>
      <c r="H250" s="5">
        <v>4697.8924603174601</v>
      </c>
      <c r="I250" s="5">
        <v>3432.347777777778</v>
      </c>
      <c r="J250" s="5">
        <v>724.10444444444443</v>
      </c>
      <c r="K250" s="5">
        <v>127.67293650791093</v>
      </c>
      <c r="L250" s="5">
        <v>61.143055555554817</v>
      </c>
      <c r="M250" s="5">
        <v>74256.328888888864</v>
      </c>
      <c r="N250" s="5">
        <v>24682.163293650796</v>
      </c>
      <c r="O250" s="5">
        <v>18734.045714285716</v>
      </c>
      <c r="P250" s="5">
        <v>17426.541785714282</v>
      </c>
      <c r="Q250" s="5">
        <v>17220.397896825398</v>
      </c>
    </row>
    <row r="251" spans="1:17" x14ac:dyDescent="0.2">
      <c r="A251" s="3" t="s">
        <v>116</v>
      </c>
      <c r="B251" s="3" t="s">
        <v>501</v>
      </c>
      <c r="C251" s="5" t="s">
        <v>201</v>
      </c>
      <c r="D251" s="5" t="s">
        <v>683</v>
      </c>
      <c r="E251" s="14"/>
      <c r="F251" s="14">
        <v>263</v>
      </c>
      <c r="G251" s="5">
        <v>47181.380076045629</v>
      </c>
      <c r="H251" s="5">
        <v>4501.4026615969578</v>
      </c>
      <c r="I251" s="5">
        <v>3288.789505703422</v>
      </c>
      <c r="J251" s="5">
        <v>693.81870722433462</v>
      </c>
      <c r="K251" s="5">
        <v>122.33300380225687</v>
      </c>
      <c r="L251" s="5">
        <v>58.585741444866208</v>
      </c>
      <c r="M251" s="5">
        <v>71150.550874524692</v>
      </c>
      <c r="N251" s="5">
        <v>23649.829467680611</v>
      </c>
      <c r="O251" s="5">
        <v>17950.492471482892</v>
      </c>
      <c r="P251" s="5">
        <v>16697.675019011403</v>
      </c>
      <c r="Q251" s="5">
        <v>16500.153117870723</v>
      </c>
    </row>
    <row r="252" spans="1:17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14"/>
      <c r="G252" s="14">
        <v>66.312037638683734</v>
      </c>
      <c r="H252" s="14">
        <v>19.033552304250168</v>
      </c>
      <c r="I252" s="14">
        <v>4.6222966165128687</v>
      </c>
      <c r="J252" s="14">
        <v>2.9337154763525617</v>
      </c>
      <c r="K252" s="14">
        <v>0.1719354274824848</v>
      </c>
      <c r="L252" s="14">
        <v>0.24772162321478186</v>
      </c>
      <c r="M252" s="14">
        <v>100</v>
      </c>
      <c r="N252" s="14">
        <v>100</v>
      </c>
      <c r="O252" s="14">
        <v>75.901149714477569</v>
      </c>
      <c r="P252" s="14">
        <v>70.603786136513662</v>
      </c>
      <c r="Q252" s="14">
        <v>69.768592371541232</v>
      </c>
    </row>
    <row r="253" spans="1:17" x14ac:dyDescent="0.2">
      <c r="A253" s="3" t="s">
        <v>116</v>
      </c>
      <c r="B253" s="3" t="s">
        <v>501</v>
      </c>
      <c r="C253" s="5"/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15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G255" s="13">
        <v>886409.88</v>
      </c>
      <c r="H255" s="13">
        <v>33602334.719999984</v>
      </c>
      <c r="I255" s="13">
        <v>152015055.69999999</v>
      </c>
      <c r="J255" s="13">
        <v>139445284.67000002</v>
      </c>
      <c r="K255" s="13">
        <v>121062678.51000059</v>
      </c>
      <c r="L255" s="13">
        <v>180882239.35999775</v>
      </c>
      <c r="M255" s="13">
        <v>1085382913.1000001</v>
      </c>
      <c r="N255" s="13">
        <v>1126145177.3199964</v>
      </c>
      <c r="O255" s="13">
        <v>811755263.28999591</v>
      </c>
      <c r="P255" s="13">
        <v>783710215.22999573</v>
      </c>
      <c r="Q255" s="13">
        <v>701026577.52999592</v>
      </c>
    </row>
    <row r="256" spans="1:17" x14ac:dyDescent="0.2">
      <c r="A256" s="3" t="s">
        <v>24</v>
      </c>
      <c r="B256" s="3" t="s">
        <v>502</v>
      </c>
      <c r="C256" s="5" t="s">
        <v>201</v>
      </c>
      <c r="D256" s="5" t="s">
        <v>682</v>
      </c>
      <c r="E256" s="14"/>
      <c r="F256" s="14">
        <v>63157.880000000005</v>
      </c>
      <c r="G256" s="5">
        <v>14.03482637479282</v>
      </c>
      <c r="H256" s="5">
        <v>532.03709054198748</v>
      </c>
      <c r="I256" s="5">
        <v>2406.9056101946421</v>
      </c>
      <c r="J256" s="5">
        <v>2207.8841891146444</v>
      </c>
      <c r="K256" s="5">
        <v>1916.8261903344535</v>
      </c>
      <c r="L256" s="5">
        <v>2863.969458126171</v>
      </c>
      <c r="M256" s="5">
        <v>17185.233467304475</v>
      </c>
      <c r="N256" s="5">
        <v>17830.636134715038</v>
      </c>
      <c r="O256" s="5">
        <v>12852.79466774369</v>
      </c>
      <c r="P256" s="5">
        <v>12408.747969849457</v>
      </c>
      <c r="Q256" s="5">
        <v>11099.590067462617</v>
      </c>
    </row>
    <row r="257" spans="1:17" x14ac:dyDescent="0.2">
      <c r="A257" s="3" t="s">
        <v>24</v>
      </c>
      <c r="B257" s="3" t="s">
        <v>502</v>
      </c>
      <c r="C257" s="5" t="s">
        <v>201</v>
      </c>
      <c r="D257" s="5" t="s">
        <v>683</v>
      </c>
      <c r="E257" s="14"/>
      <c r="F257" s="14">
        <v>62872</v>
      </c>
      <c r="G257" s="5">
        <v>14.098642957119226</v>
      </c>
      <c r="H257" s="5">
        <v>534.45627179030384</v>
      </c>
      <c r="I257" s="5">
        <v>2417.8498488993509</v>
      </c>
      <c r="J257" s="5">
        <v>2217.9234742015528</v>
      </c>
      <c r="K257" s="5">
        <v>1925.5420299974644</v>
      </c>
      <c r="L257" s="5">
        <v>2876.9919735334925</v>
      </c>
      <c r="M257" s="5">
        <v>17263.375001590535</v>
      </c>
      <c r="N257" s="5">
        <v>17911.712325359404</v>
      </c>
      <c r="O257" s="5">
        <v>12911.236532796729</v>
      </c>
      <c r="P257" s="5">
        <v>12465.170747391458</v>
      </c>
      <c r="Q257" s="5">
        <v>11150.060082866712</v>
      </c>
    </row>
    <row r="258" spans="1:17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14"/>
      <c r="G258" s="14">
        <v>8.1667941267685312E-2</v>
      </c>
      <c r="H258" s="14">
        <v>2.9838368441950727</v>
      </c>
      <c r="I258" s="14">
        <v>14.005661399793413</v>
      </c>
      <c r="J258" s="14">
        <v>12.382531797707674</v>
      </c>
      <c r="K258" s="14">
        <v>11.153914166957838</v>
      </c>
      <c r="L258" s="14">
        <v>16.062071125719495</v>
      </c>
      <c r="M258" s="14">
        <v>100</v>
      </c>
      <c r="N258" s="14">
        <v>100</v>
      </c>
      <c r="O258" s="14">
        <v>72.08264792482737</v>
      </c>
      <c r="P258" s="14">
        <v>69.592289787633916</v>
      </c>
      <c r="Q258" s="14">
        <v>62.250106970959209</v>
      </c>
    </row>
    <row r="259" spans="1:17" x14ac:dyDescent="0.2">
      <c r="A259" s="3" t="s">
        <v>24</v>
      </c>
      <c r="B259" s="3" t="s">
        <v>502</v>
      </c>
      <c r="C259" s="5"/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15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G261" s="13">
        <v>701319.91000000015</v>
      </c>
      <c r="H261" s="13">
        <v>10213828.369999997</v>
      </c>
      <c r="I261" s="13">
        <v>21489130.460000001</v>
      </c>
      <c r="J261" s="13">
        <v>20387545.710000001</v>
      </c>
      <c r="K261" s="13">
        <v>22509657.439999983</v>
      </c>
      <c r="L261" s="13">
        <v>12283149.679999992</v>
      </c>
      <c r="M261" s="13">
        <v>144748048.59999996</v>
      </c>
      <c r="N261" s="13">
        <v>145539840.26999989</v>
      </c>
      <c r="O261" s="13">
        <v>108061690.34999993</v>
      </c>
      <c r="P261" s="13">
        <v>104838877.28999989</v>
      </c>
      <c r="Q261" s="13">
        <v>99774217.019999936</v>
      </c>
    </row>
    <row r="262" spans="1:17" x14ac:dyDescent="0.2">
      <c r="A262" s="3" t="s">
        <v>29</v>
      </c>
      <c r="B262" s="3" t="s">
        <v>503</v>
      </c>
      <c r="C262" s="5" t="s">
        <v>201</v>
      </c>
      <c r="D262" s="5" t="s">
        <v>682</v>
      </c>
      <c r="E262" s="14"/>
      <c r="F262" s="14">
        <v>6574.8</v>
      </c>
      <c r="G262" s="5">
        <v>106.66786974508732</v>
      </c>
      <c r="H262" s="5">
        <v>1553.4812268053777</v>
      </c>
      <c r="I262" s="5">
        <v>3268.4082344710105</v>
      </c>
      <c r="J262" s="5">
        <v>3100.8617311553203</v>
      </c>
      <c r="K262" s="5">
        <v>3423.6261848269123</v>
      </c>
      <c r="L262" s="5">
        <v>1868.2164750258551</v>
      </c>
      <c r="M262" s="5">
        <v>22015.582010099159</v>
      </c>
      <c r="N262" s="5">
        <v>22136.01026190909</v>
      </c>
      <c r="O262" s="5">
        <v>16435.738022449343</v>
      </c>
      <c r="P262" s="5">
        <v>15945.561430005459</v>
      </c>
      <c r="Q262" s="5">
        <v>15175.24746304069</v>
      </c>
    </row>
    <row r="263" spans="1:17" x14ac:dyDescent="0.2">
      <c r="A263" s="3" t="s">
        <v>29</v>
      </c>
      <c r="B263" s="3" t="s">
        <v>503</v>
      </c>
      <c r="C263" s="5" t="s">
        <v>201</v>
      </c>
      <c r="D263" s="5" t="s">
        <v>683</v>
      </c>
      <c r="E263" s="14"/>
      <c r="F263" s="14">
        <v>6623</v>
      </c>
      <c r="G263" s="5">
        <v>105.89157632492831</v>
      </c>
      <c r="H263" s="5">
        <v>1542.1755050581303</v>
      </c>
      <c r="I263" s="5">
        <v>3244.6218420655296</v>
      </c>
      <c r="J263" s="5">
        <v>3078.2946866978714</v>
      </c>
      <c r="K263" s="5">
        <v>3398.7101675977628</v>
      </c>
      <c r="L263" s="5">
        <v>1854.6202144043473</v>
      </c>
      <c r="M263" s="5">
        <v>21855.359897327489</v>
      </c>
      <c r="N263" s="5">
        <v>21974.911712214991</v>
      </c>
      <c r="O263" s="5">
        <v>16316.124165785888</v>
      </c>
      <c r="P263" s="5">
        <v>15829.5149162011</v>
      </c>
      <c r="Q263" s="5">
        <v>15064.807039106136</v>
      </c>
    </row>
    <row r="264" spans="1:17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14"/>
      <c r="G264" s="14">
        <v>0.48451078738756848</v>
      </c>
      <c r="H264" s="14">
        <v>7.0178916996553635</v>
      </c>
      <c r="I264" s="14">
        <v>14.845886122709365</v>
      </c>
      <c r="J264" s="14">
        <v>14.008223227521627</v>
      </c>
      <c r="K264" s="14">
        <v>15.550922902044558</v>
      </c>
      <c r="L264" s="14">
        <v>8.439716339672195</v>
      </c>
      <c r="M264" s="14">
        <v>100</v>
      </c>
      <c r="N264" s="14">
        <v>100</v>
      </c>
      <c r="O264" s="14">
        <v>74.248872439002312</v>
      </c>
      <c r="P264" s="14">
        <v>72.03448697999589</v>
      </c>
      <c r="Q264" s="14">
        <v>68.554573671994319</v>
      </c>
    </row>
    <row r="265" spans="1:17" x14ac:dyDescent="0.2">
      <c r="A265" s="3" t="s">
        <v>29</v>
      </c>
      <c r="B265" s="3" t="s">
        <v>503</v>
      </c>
      <c r="C265" s="5"/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691</v>
      </c>
      <c r="F266" s="15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1:17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G267" s="13">
        <v>0</v>
      </c>
      <c r="H267" s="13">
        <v>0</v>
      </c>
      <c r="I267" s="13">
        <v>0</v>
      </c>
      <c r="J267" s="13">
        <v>0</v>
      </c>
      <c r="K267" s="13">
        <v>879700.18000000715</v>
      </c>
      <c r="L267" s="13">
        <v>1249028.9000000097</v>
      </c>
      <c r="M267" s="13">
        <v>32269833.600000009</v>
      </c>
      <c r="N267" s="13">
        <v>33764061.110000014</v>
      </c>
      <c r="O267" s="13">
        <v>30920201.970000017</v>
      </c>
      <c r="P267" s="13">
        <v>29627596.190000024</v>
      </c>
      <c r="Q267" s="13">
        <v>28222884.760000017</v>
      </c>
    </row>
    <row r="268" spans="1:17" x14ac:dyDescent="0.2">
      <c r="A268" s="3" t="s">
        <v>156</v>
      </c>
      <c r="B268" s="3" t="s">
        <v>504</v>
      </c>
      <c r="C268" s="5" t="s">
        <v>201</v>
      </c>
      <c r="D268" s="5" t="s">
        <v>682</v>
      </c>
      <c r="E268" s="14"/>
      <c r="F268" s="14">
        <v>2310.6999999999998</v>
      </c>
      <c r="G268" s="5">
        <v>0</v>
      </c>
      <c r="H268" s="5">
        <v>0</v>
      </c>
      <c r="I268" s="5">
        <v>0</v>
      </c>
      <c r="J268" s="5">
        <v>0</v>
      </c>
      <c r="K268" s="5">
        <v>380.70722291946475</v>
      </c>
      <c r="L268" s="5">
        <v>540.54135110572975</v>
      </c>
      <c r="M268" s="5">
        <v>13965.392997792882</v>
      </c>
      <c r="N268" s="5">
        <v>14612.04877742676</v>
      </c>
      <c r="O268" s="5">
        <v>13381.313874583468</v>
      </c>
      <c r="P268" s="5">
        <v>12821.913788029613</v>
      </c>
      <c r="Q268" s="5">
        <v>12213.997818842783</v>
      </c>
    </row>
    <row r="269" spans="1:17" x14ac:dyDescent="0.2">
      <c r="A269" s="3" t="s">
        <v>156</v>
      </c>
      <c r="B269" s="3" t="s">
        <v>504</v>
      </c>
      <c r="C269" s="5" t="s">
        <v>201</v>
      </c>
      <c r="D269" s="5" t="s">
        <v>683</v>
      </c>
      <c r="E269" s="14"/>
      <c r="F269" s="14">
        <v>2474</v>
      </c>
      <c r="G269" s="5">
        <v>0</v>
      </c>
      <c r="H269" s="5">
        <v>0</v>
      </c>
      <c r="I269" s="5">
        <v>0</v>
      </c>
      <c r="J269" s="5">
        <v>0</v>
      </c>
      <c r="K269" s="5">
        <v>355.57808407437636</v>
      </c>
      <c r="L269" s="5">
        <v>504.86212611156412</v>
      </c>
      <c r="M269" s="5">
        <v>13043.586742118032</v>
      </c>
      <c r="N269" s="5">
        <v>13647.559058205341</v>
      </c>
      <c r="O269" s="5">
        <v>12498.060618431697</v>
      </c>
      <c r="P269" s="5">
        <v>11975.584555375919</v>
      </c>
      <c r="Q269" s="5">
        <v>11407.794971705747</v>
      </c>
    </row>
    <row r="270" spans="1:17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14"/>
      <c r="G270" s="14">
        <v>0</v>
      </c>
      <c r="H270" s="14">
        <v>0</v>
      </c>
      <c r="I270" s="14">
        <v>0</v>
      </c>
      <c r="J270" s="14">
        <v>0</v>
      </c>
      <c r="K270" s="14">
        <v>2.726075972080646</v>
      </c>
      <c r="L270" s="14">
        <v>3.6992851539120117</v>
      </c>
      <c r="M270" s="14">
        <v>100</v>
      </c>
      <c r="N270" s="14">
        <v>100</v>
      </c>
      <c r="O270" s="14">
        <v>91.577259824477323</v>
      </c>
      <c r="P270" s="14">
        <v>87.748911759981155</v>
      </c>
      <c r="Q270" s="14">
        <v>83.588537137320699</v>
      </c>
    </row>
    <row r="271" spans="1:17" x14ac:dyDescent="0.2">
      <c r="A271" s="3" t="s">
        <v>156</v>
      </c>
      <c r="B271" s="3" t="s">
        <v>504</v>
      </c>
      <c r="C271" s="5"/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15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G273" s="13">
        <v>0</v>
      </c>
      <c r="H273" s="13">
        <v>0</v>
      </c>
      <c r="I273" s="13">
        <v>0</v>
      </c>
      <c r="J273" s="13">
        <v>0</v>
      </c>
      <c r="K273" s="13">
        <v>80936.170000000857</v>
      </c>
      <c r="L273" s="13">
        <v>64570.880000001751</v>
      </c>
      <c r="M273" s="13">
        <v>5535542.2700000005</v>
      </c>
      <c r="N273" s="13">
        <v>4808946.5900000026</v>
      </c>
      <c r="O273" s="13">
        <v>4470462.450000002</v>
      </c>
      <c r="P273" s="13">
        <v>4340253.9500000011</v>
      </c>
      <c r="Q273" s="13">
        <v>4044892.1700000018</v>
      </c>
    </row>
    <row r="274" spans="1:17" x14ac:dyDescent="0.2">
      <c r="A274" s="3" t="s">
        <v>134</v>
      </c>
      <c r="B274" s="3" t="s">
        <v>505</v>
      </c>
      <c r="C274" s="5" t="s">
        <v>201</v>
      </c>
      <c r="D274" s="5" t="s">
        <v>682</v>
      </c>
      <c r="E274" s="14"/>
      <c r="F274" s="14">
        <v>284.5</v>
      </c>
      <c r="G274" s="5">
        <v>0</v>
      </c>
      <c r="H274" s="5">
        <v>0</v>
      </c>
      <c r="I274" s="5">
        <v>0</v>
      </c>
      <c r="J274" s="5">
        <v>0</v>
      </c>
      <c r="K274" s="5">
        <v>284.48565905096962</v>
      </c>
      <c r="L274" s="5">
        <v>226.96267135325746</v>
      </c>
      <c r="M274" s="5">
        <v>19457.090579964854</v>
      </c>
      <c r="N274" s="5">
        <v>16903.151458699482</v>
      </c>
      <c r="O274" s="5">
        <v>15713.400527240781</v>
      </c>
      <c r="P274" s="5">
        <v>15255.725659050971</v>
      </c>
      <c r="Q274" s="5">
        <v>14217.547170474523</v>
      </c>
    </row>
    <row r="275" spans="1:17" x14ac:dyDescent="0.2">
      <c r="A275" s="3" t="s">
        <v>134</v>
      </c>
      <c r="B275" s="3" t="s">
        <v>505</v>
      </c>
      <c r="C275" s="5" t="s">
        <v>201</v>
      </c>
      <c r="D275" s="5" t="s">
        <v>683</v>
      </c>
      <c r="E275" s="14"/>
      <c r="F275" s="14">
        <v>309</v>
      </c>
      <c r="G275" s="5">
        <v>0</v>
      </c>
      <c r="H275" s="5">
        <v>0</v>
      </c>
      <c r="I275" s="5">
        <v>0</v>
      </c>
      <c r="J275" s="5">
        <v>0</v>
      </c>
      <c r="K275" s="5">
        <v>261.92935275081186</v>
      </c>
      <c r="L275" s="5">
        <v>208.96724919094419</v>
      </c>
      <c r="M275" s="5">
        <v>17914.376278317155</v>
      </c>
      <c r="N275" s="5">
        <v>15562.933948220074</v>
      </c>
      <c r="O275" s="5">
        <v>14467.516019417482</v>
      </c>
      <c r="P275" s="5">
        <v>14046.129288025893</v>
      </c>
      <c r="Q275" s="5">
        <v>13090.265922330103</v>
      </c>
    </row>
    <row r="276" spans="1:17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14"/>
      <c r="G276" s="14">
        <v>0</v>
      </c>
      <c r="H276" s="14">
        <v>0</v>
      </c>
      <c r="I276" s="14">
        <v>0</v>
      </c>
      <c r="J276" s="14">
        <v>0</v>
      </c>
      <c r="K276" s="14">
        <v>1.4621181819645077</v>
      </c>
      <c r="L276" s="14">
        <v>1.3427239997689748</v>
      </c>
      <c r="M276" s="14">
        <v>100</v>
      </c>
      <c r="N276" s="14">
        <v>100</v>
      </c>
      <c r="O276" s="14">
        <v>92.961366202239304</v>
      </c>
      <c r="P276" s="14">
        <v>90.253735797884971</v>
      </c>
      <c r="Q276" s="14">
        <v>84.111813144508218</v>
      </c>
    </row>
    <row r="277" spans="1:17" x14ac:dyDescent="0.2">
      <c r="A277" s="3" t="s">
        <v>134</v>
      </c>
      <c r="B277" s="3" t="s">
        <v>505</v>
      </c>
      <c r="C277" s="5"/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15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1:17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G279" s="13">
        <v>0</v>
      </c>
      <c r="H279" s="13">
        <v>0</v>
      </c>
      <c r="I279" s="13">
        <v>201017.22</v>
      </c>
      <c r="J279" s="13">
        <v>192408.84000000003</v>
      </c>
      <c r="K279" s="13">
        <v>2211.4300000015646</v>
      </c>
      <c r="L279" s="13">
        <v>1799.9999999990687</v>
      </c>
      <c r="M279" s="13">
        <v>5974432.5000000009</v>
      </c>
      <c r="N279" s="13">
        <v>5673094.6800000016</v>
      </c>
      <c r="O279" s="13">
        <v>5407198.120000002</v>
      </c>
      <c r="P279" s="13">
        <v>5025754.4800000004</v>
      </c>
      <c r="Q279" s="13">
        <v>5037249.950000002</v>
      </c>
    </row>
    <row r="280" spans="1:17" x14ac:dyDescent="0.2">
      <c r="A280" s="3" t="s">
        <v>88</v>
      </c>
      <c r="B280" s="3" t="s">
        <v>506</v>
      </c>
      <c r="C280" s="5" t="s">
        <v>201</v>
      </c>
      <c r="D280" s="5" t="s">
        <v>682</v>
      </c>
      <c r="E280" s="14"/>
      <c r="F280" s="14">
        <v>337.5</v>
      </c>
      <c r="G280" s="5">
        <v>0</v>
      </c>
      <c r="H280" s="5">
        <v>0</v>
      </c>
      <c r="I280" s="5">
        <v>595.60657777777783</v>
      </c>
      <c r="J280" s="5">
        <v>570.1002666666667</v>
      </c>
      <c r="K280" s="5">
        <v>6.5523851851898209</v>
      </c>
      <c r="L280" s="5">
        <v>5.3333333333305735</v>
      </c>
      <c r="M280" s="5">
        <v>17702.022222222226</v>
      </c>
      <c r="N280" s="5">
        <v>16809.169422222229</v>
      </c>
      <c r="O280" s="5">
        <v>16021.327762962968</v>
      </c>
      <c r="P280" s="5">
        <v>14891.124385185187</v>
      </c>
      <c r="Q280" s="5">
        <v>14925.185037037043</v>
      </c>
    </row>
    <row r="281" spans="1:17" x14ac:dyDescent="0.2">
      <c r="A281" s="3" t="s">
        <v>88</v>
      </c>
      <c r="B281" s="3" t="s">
        <v>506</v>
      </c>
      <c r="C281" s="5" t="s">
        <v>201</v>
      </c>
      <c r="D281" s="5" t="s">
        <v>683</v>
      </c>
      <c r="E281" s="14"/>
      <c r="F281" s="14">
        <v>361</v>
      </c>
      <c r="G281" s="5">
        <v>0</v>
      </c>
      <c r="H281" s="5">
        <v>0</v>
      </c>
      <c r="I281" s="5">
        <v>556.83440443213294</v>
      </c>
      <c r="J281" s="5">
        <v>532.98847645429373</v>
      </c>
      <c r="K281" s="5">
        <v>6.1258448753505945</v>
      </c>
      <c r="L281" s="5">
        <v>4.9861495844849548</v>
      </c>
      <c r="M281" s="5">
        <v>16549.67451523546</v>
      </c>
      <c r="N281" s="5">
        <v>15714.943711911361</v>
      </c>
      <c r="O281" s="5">
        <v>14978.388144044327</v>
      </c>
      <c r="P281" s="5">
        <v>13921.757562326871</v>
      </c>
      <c r="Q281" s="5">
        <v>13953.600969529092</v>
      </c>
    </row>
    <row r="282" spans="1:17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14"/>
      <c r="G282" s="14">
        <v>0</v>
      </c>
      <c r="H282" s="14">
        <v>0</v>
      </c>
      <c r="I282" s="14">
        <v>3.3646245061769462</v>
      </c>
      <c r="J282" s="14">
        <v>3.3916028350156142</v>
      </c>
      <c r="K282" s="14">
        <v>3.701489639395146E-2</v>
      </c>
      <c r="L282" s="14">
        <v>3.1728714247354468E-2</v>
      </c>
      <c r="M282" s="14">
        <v>100</v>
      </c>
      <c r="N282" s="14">
        <v>100</v>
      </c>
      <c r="O282" s="14">
        <v>95.313024460222834</v>
      </c>
      <c r="P282" s="14">
        <v>88.589293207424475</v>
      </c>
      <c r="Q282" s="14">
        <v>88.791924586740734</v>
      </c>
    </row>
    <row r="283" spans="1:17" x14ac:dyDescent="0.2">
      <c r="A283" s="3" t="s">
        <v>88</v>
      </c>
      <c r="B283" s="3" t="s">
        <v>506</v>
      </c>
      <c r="C283" s="5"/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15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1:17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G285" s="13">
        <v>0</v>
      </c>
      <c r="H285" s="13">
        <v>0</v>
      </c>
      <c r="I285" s="13">
        <v>205205.05</v>
      </c>
      <c r="J285" s="13">
        <v>191900.46</v>
      </c>
      <c r="K285" s="13">
        <v>82515.470000001602</v>
      </c>
      <c r="L285" s="13">
        <v>234220.1399999992</v>
      </c>
      <c r="M285" s="13">
        <v>4700957.1800000016</v>
      </c>
      <c r="N285" s="13">
        <v>4551672.22</v>
      </c>
      <c r="O285" s="13">
        <v>4142820.4900000012</v>
      </c>
      <c r="P285" s="13">
        <v>3987094.5500000012</v>
      </c>
      <c r="Q285" s="13">
        <v>3896264.100000001</v>
      </c>
    </row>
    <row r="286" spans="1:17" x14ac:dyDescent="0.2">
      <c r="A286" s="3" t="s">
        <v>74</v>
      </c>
      <c r="B286" s="3" t="s">
        <v>507</v>
      </c>
      <c r="C286" s="5" t="s">
        <v>201</v>
      </c>
      <c r="D286" s="5" t="s">
        <v>682</v>
      </c>
      <c r="E286" s="14"/>
      <c r="F286" s="14">
        <v>256.3</v>
      </c>
      <c r="G286" s="5">
        <v>0</v>
      </c>
      <c r="H286" s="5">
        <v>0</v>
      </c>
      <c r="I286" s="5">
        <v>800.64397190792033</v>
      </c>
      <c r="J286" s="5">
        <v>748.73374951229027</v>
      </c>
      <c r="K286" s="5">
        <v>321.94877097152397</v>
      </c>
      <c r="L286" s="5">
        <v>913.85150214591954</v>
      </c>
      <c r="M286" s="5">
        <v>18341.619898556386</v>
      </c>
      <c r="N286" s="5">
        <v>17759.158095981271</v>
      </c>
      <c r="O286" s="5">
        <v>16163.950409676165</v>
      </c>
      <c r="P286" s="5">
        <v>15556.357978930944</v>
      </c>
      <c r="Q286" s="5">
        <v>15201.966835739371</v>
      </c>
    </row>
    <row r="287" spans="1:17" x14ac:dyDescent="0.2">
      <c r="A287" s="3" t="s">
        <v>74</v>
      </c>
      <c r="B287" s="3" t="s">
        <v>507</v>
      </c>
      <c r="C287" s="5" t="s">
        <v>201</v>
      </c>
      <c r="D287" s="5" t="s">
        <v>683</v>
      </c>
      <c r="E287" s="14"/>
      <c r="F287" s="14">
        <v>281</v>
      </c>
      <c r="G287" s="5">
        <v>0</v>
      </c>
      <c r="H287" s="5">
        <v>0</v>
      </c>
      <c r="I287" s="5">
        <v>730.26708185053371</v>
      </c>
      <c r="J287" s="5">
        <v>682.91978647686835</v>
      </c>
      <c r="K287" s="5">
        <v>293.64935943061067</v>
      </c>
      <c r="L287" s="5">
        <v>833.52362989323558</v>
      </c>
      <c r="M287" s="5">
        <v>16729.384982206411</v>
      </c>
      <c r="N287" s="5">
        <v>16198.12177935943</v>
      </c>
      <c r="O287" s="5">
        <v>14743.13341637011</v>
      </c>
      <c r="P287" s="5">
        <v>14188.948576512459</v>
      </c>
      <c r="Q287" s="5">
        <v>13865.70854092527</v>
      </c>
    </row>
    <row r="288" spans="1:17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14"/>
      <c r="G288" s="14">
        <v>0</v>
      </c>
      <c r="H288" s="14">
        <v>0</v>
      </c>
      <c r="I288" s="14">
        <v>4.3651759023254906</v>
      </c>
      <c r="J288" s="14">
        <v>4.2160430436267227</v>
      </c>
      <c r="K288" s="14">
        <v>1.7552908235595028</v>
      </c>
      <c r="L288" s="14">
        <v>5.145804194134155</v>
      </c>
      <c r="M288" s="14">
        <v>100</v>
      </c>
      <c r="N288" s="14">
        <v>100</v>
      </c>
      <c r="O288" s="14">
        <v>91.017548930621402</v>
      </c>
      <c r="P288" s="14">
        <v>87.596258194532325</v>
      </c>
      <c r="Q288" s="14">
        <v>85.600717970856024</v>
      </c>
    </row>
    <row r="289" spans="1:17" x14ac:dyDescent="0.2">
      <c r="A289" s="3" t="s">
        <v>74</v>
      </c>
      <c r="B289" s="3" t="s">
        <v>507</v>
      </c>
      <c r="C289" s="5"/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15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1:17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G291" s="13">
        <v>0</v>
      </c>
      <c r="H291" s="13">
        <v>0</v>
      </c>
      <c r="I291" s="13">
        <v>0</v>
      </c>
      <c r="J291" s="13">
        <v>0</v>
      </c>
      <c r="K291" s="13">
        <v>8901.6100000001024</v>
      </c>
      <c r="L291" s="13">
        <v>10186.779999999795</v>
      </c>
      <c r="M291" s="13">
        <v>2019238.4800000002</v>
      </c>
      <c r="N291" s="13">
        <v>2003210.6499999997</v>
      </c>
      <c r="O291" s="13">
        <v>2012594.1299999997</v>
      </c>
      <c r="P291" s="13">
        <v>1909199.0899999996</v>
      </c>
      <c r="Q291" s="13">
        <v>1975200.5699999996</v>
      </c>
    </row>
    <row r="292" spans="1:17" x14ac:dyDescent="0.2">
      <c r="A292" s="3" t="s">
        <v>78</v>
      </c>
      <c r="B292" s="3" t="s">
        <v>508</v>
      </c>
      <c r="C292" s="5" t="s">
        <v>201</v>
      </c>
      <c r="D292" s="5" t="s">
        <v>682</v>
      </c>
      <c r="E292" s="14"/>
      <c r="F292" s="14">
        <v>72.5</v>
      </c>
      <c r="G292" s="5">
        <v>0</v>
      </c>
      <c r="H292" s="5">
        <v>0</v>
      </c>
      <c r="I292" s="5">
        <v>0</v>
      </c>
      <c r="J292" s="5">
        <v>0</v>
      </c>
      <c r="K292" s="5">
        <v>122.7808275862083</v>
      </c>
      <c r="L292" s="5">
        <v>140.50731034482476</v>
      </c>
      <c r="M292" s="5">
        <v>27851.565241379314</v>
      </c>
      <c r="N292" s="5">
        <v>27630.491724137926</v>
      </c>
      <c r="O292" s="5">
        <v>27759.919034482755</v>
      </c>
      <c r="P292" s="5">
        <v>26333.780551724132</v>
      </c>
      <c r="Q292" s="5">
        <v>27244.145793103442</v>
      </c>
    </row>
    <row r="293" spans="1:17" x14ac:dyDescent="0.2">
      <c r="A293" s="3" t="s">
        <v>78</v>
      </c>
      <c r="B293" s="3" t="s">
        <v>508</v>
      </c>
      <c r="C293" s="5" t="s">
        <v>201</v>
      </c>
      <c r="D293" s="5" t="s">
        <v>683</v>
      </c>
      <c r="E293" s="14"/>
      <c r="F293" s="14">
        <v>81</v>
      </c>
      <c r="G293" s="5">
        <v>0</v>
      </c>
      <c r="H293" s="5">
        <v>0</v>
      </c>
      <c r="I293" s="5">
        <v>0</v>
      </c>
      <c r="J293" s="5">
        <v>0</v>
      </c>
      <c r="K293" s="5">
        <v>109.89641975308768</v>
      </c>
      <c r="L293" s="5">
        <v>125.76271604938019</v>
      </c>
      <c r="M293" s="5">
        <v>24928.870123456792</v>
      </c>
      <c r="N293" s="5">
        <v>24730.995679012343</v>
      </c>
      <c r="O293" s="5">
        <v>24846.841111111105</v>
      </c>
      <c r="P293" s="5">
        <v>23570.359135802464</v>
      </c>
      <c r="Q293" s="5">
        <v>24385.192222222217</v>
      </c>
    </row>
    <row r="294" spans="1:17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14"/>
      <c r="G294" s="14">
        <v>0</v>
      </c>
      <c r="H294" s="14">
        <v>0</v>
      </c>
      <c r="I294" s="14">
        <v>0</v>
      </c>
      <c r="J294" s="14">
        <v>0</v>
      </c>
      <c r="K294" s="14">
        <v>0.4408399546744029</v>
      </c>
      <c r="L294" s="14">
        <v>0.50852265586745948</v>
      </c>
      <c r="M294" s="14">
        <v>100</v>
      </c>
      <c r="N294" s="14">
        <v>100</v>
      </c>
      <c r="O294" s="14">
        <v>100.46842203040404</v>
      </c>
      <c r="P294" s="14">
        <v>95.306955861082315</v>
      </c>
      <c r="Q294" s="14">
        <v>98.601740660673897</v>
      </c>
    </row>
    <row r="295" spans="1:17" x14ac:dyDescent="0.2">
      <c r="A295" s="3" t="s">
        <v>78</v>
      </c>
      <c r="B295" s="3" t="s">
        <v>508</v>
      </c>
      <c r="C295" s="5"/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15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G297" s="13">
        <v>8135197.5</v>
      </c>
      <c r="H297" s="13">
        <v>904003.4</v>
      </c>
      <c r="I297" s="13">
        <v>497909.48</v>
      </c>
      <c r="J297" s="13">
        <v>97888.91</v>
      </c>
      <c r="K297" s="13">
        <v>13765.069999999367</v>
      </c>
      <c r="L297" s="13">
        <v>290845.14999999851</v>
      </c>
      <c r="M297" s="13">
        <v>15740715.130000001</v>
      </c>
      <c r="N297" s="13">
        <v>9135816.6300000027</v>
      </c>
      <c r="O297" s="13">
        <v>6548554.7700000033</v>
      </c>
      <c r="P297" s="13">
        <v>6048369.5900000045</v>
      </c>
      <c r="Q297" s="13">
        <v>6209309.9800000032</v>
      </c>
    </row>
    <row r="298" spans="1:17" x14ac:dyDescent="0.2">
      <c r="A298" s="3" t="s">
        <v>34</v>
      </c>
      <c r="B298" s="3" t="s">
        <v>509</v>
      </c>
      <c r="C298" s="5" t="s">
        <v>201</v>
      </c>
      <c r="D298" s="5" t="s">
        <v>682</v>
      </c>
      <c r="E298" s="14"/>
      <c r="F298" s="14">
        <v>437.5</v>
      </c>
      <c r="G298" s="5">
        <v>18594.737142857142</v>
      </c>
      <c r="H298" s="5">
        <v>2066.2934857142859</v>
      </c>
      <c r="I298" s="5">
        <v>1138.0788114285715</v>
      </c>
      <c r="J298" s="5">
        <v>223.74608000000001</v>
      </c>
      <c r="K298" s="5">
        <v>31.463017142855694</v>
      </c>
      <c r="L298" s="5">
        <v>664.78891428571092</v>
      </c>
      <c r="M298" s="5">
        <v>35978.777440000005</v>
      </c>
      <c r="N298" s="5">
        <v>20881.86658285715</v>
      </c>
      <c r="O298" s="5">
        <v>14968.125188571436</v>
      </c>
      <c r="P298" s="5">
        <v>13824.844777142867</v>
      </c>
      <c r="Q298" s="5">
        <v>14192.708525714294</v>
      </c>
    </row>
    <row r="299" spans="1:17" x14ac:dyDescent="0.2">
      <c r="A299" s="3" t="s">
        <v>34</v>
      </c>
      <c r="B299" s="3" t="s">
        <v>509</v>
      </c>
      <c r="C299" s="5" t="s">
        <v>201</v>
      </c>
      <c r="D299" s="5" t="s">
        <v>683</v>
      </c>
      <c r="E299" s="14"/>
      <c r="F299" s="14">
        <v>424</v>
      </c>
      <c r="G299" s="5">
        <v>19186.786556603773</v>
      </c>
      <c r="H299" s="5">
        <v>2132.0834905660377</v>
      </c>
      <c r="I299" s="5">
        <v>1174.3148113207546</v>
      </c>
      <c r="J299" s="5">
        <v>230.87007075471698</v>
      </c>
      <c r="K299" s="5">
        <v>32.464787735847565</v>
      </c>
      <c r="L299" s="5">
        <v>685.95554245282665</v>
      </c>
      <c r="M299" s="5">
        <v>37124.328136792457</v>
      </c>
      <c r="N299" s="5">
        <v>21546.737334905665</v>
      </c>
      <c r="O299" s="5">
        <v>15444.704646226422</v>
      </c>
      <c r="P299" s="5">
        <v>14265.022617924538</v>
      </c>
      <c r="Q299" s="5">
        <v>14644.59900943397</v>
      </c>
    </row>
    <row r="300" spans="1:17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14"/>
      <c r="G300" s="14">
        <v>51.682515265747007</v>
      </c>
      <c r="H300" s="14">
        <v>9.8951570134568243</v>
      </c>
      <c r="I300" s="14">
        <v>3.163194784276615</v>
      </c>
      <c r="J300" s="14">
        <v>1.0714850567222907</v>
      </c>
      <c r="K300" s="14">
        <v>8.7448822282316263E-2</v>
      </c>
      <c r="L300" s="14">
        <v>3.1835703558774084</v>
      </c>
      <c r="M300" s="14">
        <v>100</v>
      </c>
      <c r="N300" s="14">
        <v>100</v>
      </c>
      <c r="O300" s="14">
        <v>71.680015429556647</v>
      </c>
      <c r="P300" s="14">
        <v>66.205023972772125</v>
      </c>
      <c r="Q300" s="14">
        <v>67.966666051614936</v>
      </c>
    </row>
    <row r="301" spans="1:17" x14ac:dyDescent="0.2">
      <c r="A301" s="3" t="s">
        <v>34</v>
      </c>
      <c r="B301" s="3" t="s">
        <v>509</v>
      </c>
      <c r="C301" s="5"/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15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G303" s="13">
        <v>1535927.3300000003</v>
      </c>
      <c r="H303" s="13">
        <v>43118118.420000002</v>
      </c>
      <c r="I303" s="13">
        <v>14681405.57</v>
      </c>
      <c r="J303" s="13">
        <v>14492363.75</v>
      </c>
      <c r="K303" s="13">
        <v>30131665.329999983</v>
      </c>
      <c r="L303" s="13">
        <v>23391322.319999486</v>
      </c>
      <c r="M303" s="13">
        <v>245256922.03999996</v>
      </c>
      <c r="N303" s="13">
        <v>258426157.31999928</v>
      </c>
      <c r="O303" s="13">
        <v>174914496.13999942</v>
      </c>
      <c r="P303" s="13">
        <v>170769551.07999954</v>
      </c>
      <c r="Q303" s="13">
        <v>167728774.30999941</v>
      </c>
    </row>
    <row r="304" spans="1:17" x14ac:dyDescent="0.2">
      <c r="A304" s="3" t="s">
        <v>93</v>
      </c>
      <c r="B304" s="3" t="s">
        <v>510</v>
      </c>
      <c r="C304" s="5" t="s">
        <v>201</v>
      </c>
      <c r="D304" s="5" t="s">
        <v>682</v>
      </c>
      <c r="E304" s="14"/>
      <c r="F304" s="14">
        <v>12991.6</v>
      </c>
      <c r="G304" s="5">
        <v>118.22464746451556</v>
      </c>
      <c r="H304" s="5">
        <v>3318.9228747806274</v>
      </c>
      <c r="I304" s="5">
        <v>1130.0690884879461</v>
      </c>
      <c r="J304" s="5">
        <v>1115.5180077896487</v>
      </c>
      <c r="K304" s="5">
        <v>2319.3190469226256</v>
      </c>
      <c r="L304" s="5">
        <v>1800.4958834939102</v>
      </c>
      <c r="M304" s="5">
        <v>18878.115246774836</v>
      </c>
      <c r="N304" s="5">
        <v>19891.788334000375</v>
      </c>
      <c r="O304" s="5">
        <v>13463.660837772053</v>
      </c>
      <c r="P304" s="5">
        <v>13144.612755934568</v>
      </c>
      <c r="Q304" s="5">
        <v>12910.555613627221</v>
      </c>
    </row>
    <row r="305" spans="1:17" x14ac:dyDescent="0.2">
      <c r="A305" s="3" t="s">
        <v>93</v>
      </c>
      <c r="B305" s="3" t="s">
        <v>510</v>
      </c>
      <c r="C305" s="5" t="s">
        <v>201</v>
      </c>
      <c r="D305" s="5" t="s">
        <v>683</v>
      </c>
      <c r="E305" s="14"/>
      <c r="F305" s="14">
        <v>12606</v>
      </c>
      <c r="G305" s="5">
        <v>121.84097493257181</v>
      </c>
      <c r="H305" s="5">
        <v>3420.4441075678251</v>
      </c>
      <c r="I305" s="5">
        <v>1164.6363295256228</v>
      </c>
      <c r="J305" s="5">
        <v>1149.6401515151515</v>
      </c>
      <c r="K305" s="5">
        <v>2390.2637894653326</v>
      </c>
      <c r="L305" s="5">
        <v>1855.57054735836</v>
      </c>
      <c r="M305" s="5">
        <v>19455.570525146752</v>
      </c>
      <c r="N305" s="5">
        <v>20500.250461684856</v>
      </c>
      <c r="O305" s="5">
        <v>13875.495489449422</v>
      </c>
      <c r="P305" s="5">
        <v>13546.688170712323</v>
      </c>
      <c r="Q305" s="5">
        <v>13305.471546089117</v>
      </c>
    </row>
    <row r="306" spans="1:17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14"/>
      <c r="G306" s="14">
        <v>0.62625238758786173</v>
      </c>
      <c r="H306" s="14">
        <v>16.684889357623529</v>
      </c>
      <c r="I306" s="14">
        <v>5.9861330101849477</v>
      </c>
      <c r="J306" s="14">
        <v>5.6079322233835089</v>
      </c>
      <c r="K306" s="14">
        <v>12.28575531298794</v>
      </c>
      <c r="L306" s="14">
        <v>9.0514530582269597</v>
      </c>
      <c r="M306" s="14">
        <v>100</v>
      </c>
      <c r="N306" s="14">
        <v>100</v>
      </c>
      <c r="O306" s="14">
        <v>67.684516905697535</v>
      </c>
      <c r="P306" s="14">
        <v>66.080598361620986</v>
      </c>
      <c r="Q306" s="14">
        <v>64.903946275959683</v>
      </c>
    </row>
    <row r="307" spans="1:17" x14ac:dyDescent="0.2">
      <c r="A307" s="3" t="s">
        <v>93</v>
      </c>
      <c r="B307" s="3" t="s">
        <v>510</v>
      </c>
      <c r="C307" s="5"/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15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G309" s="13">
        <v>49843.140000000014</v>
      </c>
      <c r="H309" s="13">
        <v>5403527.2000000011</v>
      </c>
      <c r="I309" s="13">
        <v>3362554.68</v>
      </c>
      <c r="J309" s="13">
        <v>3283949</v>
      </c>
      <c r="K309" s="13">
        <v>17800225.409999982</v>
      </c>
      <c r="L309" s="13">
        <v>36859089.470000193</v>
      </c>
      <c r="M309" s="13">
        <v>134801500.07999998</v>
      </c>
      <c r="N309" s="13">
        <v>166548268.35000032</v>
      </c>
      <c r="O309" s="13">
        <v>122819621.04000026</v>
      </c>
      <c r="P309" s="13">
        <v>117968595.01000017</v>
      </c>
      <c r="Q309" s="13">
        <v>119300589.87000026</v>
      </c>
    </row>
    <row r="310" spans="1:17" x14ac:dyDescent="0.2">
      <c r="A310" s="3" t="s">
        <v>167</v>
      </c>
      <c r="B310" s="3" t="s">
        <v>511</v>
      </c>
      <c r="C310" s="5" t="s">
        <v>201</v>
      </c>
      <c r="D310" s="5" t="s">
        <v>682</v>
      </c>
      <c r="E310" s="14"/>
      <c r="F310" s="14">
        <v>9311</v>
      </c>
      <c r="G310" s="5">
        <v>5.3531457415959629</v>
      </c>
      <c r="H310" s="5">
        <v>580.3380088067878</v>
      </c>
      <c r="I310" s="5">
        <v>361.13786703898614</v>
      </c>
      <c r="J310" s="5">
        <v>352.69562882611962</v>
      </c>
      <c r="K310" s="5">
        <v>1911.7415325958523</v>
      </c>
      <c r="L310" s="5">
        <v>3958.660666953087</v>
      </c>
      <c r="M310" s="5">
        <v>14477.660839866823</v>
      </c>
      <c r="N310" s="5">
        <v>17887.258978627466</v>
      </c>
      <c r="O310" s="5">
        <v>13190.808832563662</v>
      </c>
      <c r="P310" s="5">
        <v>12669.809366340905</v>
      </c>
      <c r="Q310" s="5">
        <v>12812.865414026448</v>
      </c>
    </row>
    <row r="311" spans="1:17" x14ac:dyDescent="0.2">
      <c r="A311" s="3" t="s">
        <v>167</v>
      </c>
      <c r="B311" s="3" t="s">
        <v>511</v>
      </c>
      <c r="C311" s="5" t="s">
        <v>201</v>
      </c>
      <c r="D311" s="5" t="s">
        <v>683</v>
      </c>
      <c r="E311" s="14"/>
      <c r="F311" s="14">
        <v>9612</v>
      </c>
      <c r="G311" s="5">
        <v>5.1855118601747829</v>
      </c>
      <c r="H311" s="5">
        <v>562.16471077819403</v>
      </c>
      <c r="I311" s="5">
        <v>349.82882646691638</v>
      </c>
      <c r="J311" s="5">
        <v>341.65095713691221</v>
      </c>
      <c r="K311" s="5">
        <v>1851.8753027465648</v>
      </c>
      <c r="L311" s="5">
        <v>3834.6951175614017</v>
      </c>
      <c r="M311" s="5">
        <v>14024.292559300871</v>
      </c>
      <c r="N311" s="5">
        <v>17327.11905430715</v>
      </c>
      <c r="O311" s="5">
        <v>12777.738352059952</v>
      </c>
      <c r="P311" s="5">
        <v>12273.053996046627</v>
      </c>
      <c r="Q311" s="5">
        <v>12411.630240324621</v>
      </c>
    </row>
    <row r="312" spans="1:17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14"/>
      <c r="G312" s="14">
        <v>3.6975211678223055E-2</v>
      </c>
      <c r="H312" s="14">
        <v>3.2444211239978289</v>
      </c>
      <c r="I312" s="14">
        <v>2.4944490068763638</v>
      </c>
      <c r="J312" s="14">
        <v>1.9717701255823314</v>
      </c>
      <c r="K312" s="14">
        <v>13.204768047415028</v>
      </c>
      <c r="L312" s="14">
        <v>22.13117544551169</v>
      </c>
      <c r="M312" s="14">
        <v>100</v>
      </c>
      <c r="N312" s="14">
        <v>100</v>
      </c>
      <c r="O312" s="14">
        <v>73.744159730256371</v>
      </c>
      <c r="P312" s="14">
        <v>70.831474970421056</v>
      </c>
      <c r="Q312" s="14">
        <v>71.631240031442829</v>
      </c>
    </row>
    <row r="313" spans="1:17" x14ac:dyDescent="0.2">
      <c r="A313" s="3" t="s">
        <v>167</v>
      </c>
      <c r="B313" s="3" t="s">
        <v>511</v>
      </c>
      <c r="C313" s="5"/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15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1:17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G315" s="13">
        <v>28951581.549999997</v>
      </c>
      <c r="H315" s="13">
        <v>27635722.530000016</v>
      </c>
      <c r="I315" s="13">
        <v>0</v>
      </c>
      <c r="J315" s="13">
        <v>0</v>
      </c>
      <c r="K315" s="13">
        <v>8394165.4500000179</v>
      </c>
      <c r="L315" s="13">
        <v>8394165.4499995559</v>
      </c>
      <c r="M315" s="13">
        <v>166901783.24000001</v>
      </c>
      <c r="N315" s="13">
        <v>147579936.41999945</v>
      </c>
      <c r="O315" s="13">
        <v>117373236.9599997</v>
      </c>
      <c r="P315" s="13">
        <v>111785997.78999969</v>
      </c>
      <c r="Q315" s="13">
        <v>114336634.4699997</v>
      </c>
    </row>
    <row r="316" spans="1:17" x14ac:dyDescent="0.2">
      <c r="A316" s="3" t="s">
        <v>13</v>
      </c>
      <c r="B316" s="3" t="s">
        <v>512</v>
      </c>
      <c r="C316" s="5" t="s">
        <v>201</v>
      </c>
      <c r="D316" s="5" t="s">
        <v>682</v>
      </c>
      <c r="E316" s="14"/>
      <c r="F316" s="14">
        <v>8139</v>
      </c>
      <c r="G316" s="5">
        <v>3557.1423454969895</v>
      </c>
      <c r="H316" s="5">
        <v>3395.4690416513104</v>
      </c>
      <c r="I316" s="5">
        <v>0</v>
      </c>
      <c r="J316" s="5">
        <v>0</v>
      </c>
      <c r="K316" s="5">
        <v>1031.3509583486937</v>
      </c>
      <c r="L316" s="5">
        <v>1031.3509583486368</v>
      </c>
      <c r="M316" s="5">
        <v>20506.423791620593</v>
      </c>
      <c r="N316" s="5">
        <v>18132.440892001407</v>
      </c>
      <c r="O316" s="5">
        <v>14421.088212311057</v>
      </c>
      <c r="P316" s="5">
        <v>13734.61086005648</v>
      </c>
      <c r="Q316" s="5">
        <v>14047.995388868374</v>
      </c>
    </row>
    <row r="317" spans="1:17" x14ac:dyDescent="0.2">
      <c r="A317" s="3" t="s">
        <v>13</v>
      </c>
      <c r="B317" s="3" t="s">
        <v>512</v>
      </c>
      <c r="C317" s="5" t="s">
        <v>201</v>
      </c>
      <c r="D317" s="5" t="s">
        <v>683</v>
      </c>
      <c r="E317" s="14"/>
      <c r="F317" s="14">
        <v>8201</v>
      </c>
      <c r="G317" s="5">
        <v>3530.2501585172536</v>
      </c>
      <c r="H317" s="5">
        <v>3369.799113522743</v>
      </c>
      <c r="I317" s="5">
        <v>0</v>
      </c>
      <c r="J317" s="5">
        <v>0</v>
      </c>
      <c r="K317" s="5">
        <v>1023.5538897695425</v>
      </c>
      <c r="L317" s="5">
        <v>1023.5538897694862</v>
      </c>
      <c r="M317" s="5">
        <v>20351.394127545424</v>
      </c>
      <c r="N317" s="5">
        <v>17995.358666016273</v>
      </c>
      <c r="O317" s="5">
        <v>14312.064011705852</v>
      </c>
      <c r="P317" s="5">
        <v>13630.776465065199</v>
      </c>
      <c r="Q317" s="5">
        <v>13941.791790025571</v>
      </c>
    </row>
    <row r="318" spans="1:17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14"/>
      <c r="G318" s="14">
        <v>17.346478262828651</v>
      </c>
      <c r="H318" s="14">
        <v>18.725934703855131</v>
      </c>
      <c r="I318" s="14">
        <v>0</v>
      </c>
      <c r="J318" s="14">
        <v>0</v>
      </c>
      <c r="K318" s="14">
        <v>5.0294042921814963</v>
      </c>
      <c r="L318" s="14">
        <v>5.6878771285755967</v>
      </c>
      <c r="M318" s="14">
        <v>100</v>
      </c>
      <c r="N318" s="14">
        <v>100</v>
      </c>
      <c r="O318" s="14">
        <v>79.531974201402178</v>
      </c>
      <c r="P318" s="14">
        <v>75.746067183459559</v>
      </c>
      <c r="Q318" s="14">
        <v>77.474375747532349</v>
      </c>
    </row>
    <row r="319" spans="1:17" x14ac:dyDescent="0.2">
      <c r="A319" s="3" t="s">
        <v>13</v>
      </c>
      <c r="B319" s="3" t="s">
        <v>512</v>
      </c>
      <c r="C319" s="5"/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15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1:17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G321" s="13">
        <v>0</v>
      </c>
      <c r="H321" s="13">
        <v>0</v>
      </c>
      <c r="I321" s="13">
        <v>308121.33</v>
      </c>
      <c r="J321" s="13">
        <v>64872600</v>
      </c>
      <c r="K321" s="13">
        <v>136778989.34999985</v>
      </c>
      <c r="L321" s="13">
        <v>78727330.410001159</v>
      </c>
      <c r="M321" s="13">
        <v>423205073.31999975</v>
      </c>
      <c r="N321" s="13">
        <v>484470397.51000106</v>
      </c>
      <c r="O321" s="13">
        <v>361813836.92000121</v>
      </c>
      <c r="P321" s="13">
        <v>355030516.43000102</v>
      </c>
      <c r="Q321" s="13">
        <v>344928761.59000123</v>
      </c>
    </row>
    <row r="322" spans="1:17" x14ac:dyDescent="0.2">
      <c r="A322" s="3" t="s">
        <v>0</v>
      </c>
      <c r="B322" s="3" t="s">
        <v>513</v>
      </c>
      <c r="C322" s="5" t="s">
        <v>201</v>
      </c>
      <c r="D322" s="5" t="s">
        <v>682</v>
      </c>
      <c r="E322" s="14"/>
      <c r="F322" s="14">
        <v>24008.22</v>
      </c>
      <c r="G322" s="5">
        <v>0</v>
      </c>
      <c r="H322" s="5">
        <v>0</v>
      </c>
      <c r="I322" s="5">
        <v>12.83399310736073</v>
      </c>
      <c r="J322" s="5">
        <v>2702.0995309106629</v>
      </c>
      <c r="K322" s="5">
        <v>5697.1732744035098</v>
      </c>
      <c r="L322" s="5">
        <v>3279.1823138075692</v>
      </c>
      <c r="M322" s="5">
        <v>17627.507300416262</v>
      </c>
      <c r="N322" s="5">
        <v>20179.355133783389</v>
      </c>
      <c r="O322" s="5">
        <v>15070.414921222864</v>
      </c>
      <c r="P322" s="5">
        <v>14787.873337965122</v>
      </c>
      <c r="Q322" s="5">
        <v>14367.110997400108</v>
      </c>
    </row>
    <row r="323" spans="1:17" x14ac:dyDescent="0.2">
      <c r="A323" s="3" t="s">
        <v>0</v>
      </c>
      <c r="B323" s="3" t="s">
        <v>513</v>
      </c>
      <c r="C323" s="5" t="s">
        <v>201</v>
      </c>
      <c r="D323" s="5" t="s">
        <v>683</v>
      </c>
      <c r="E323" s="14"/>
      <c r="F323" s="14">
        <v>22729</v>
      </c>
      <c r="G323" s="5">
        <v>0</v>
      </c>
      <c r="H323" s="5">
        <v>0</v>
      </c>
      <c r="I323" s="5">
        <v>13.556308240573717</v>
      </c>
      <c r="J323" s="5">
        <v>2854.1774825113293</v>
      </c>
      <c r="K323" s="5">
        <v>6017.8181772185244</v>
      </c>
      <c r="L323" s="5">
        <v>3463.7392938537182</v>
      </c>
      <c r="M323" s="5">
        <v>18619.608135861665</v>
      </c>
      <c r="N323" s="5">
        <v>21315.077544546661</v>
      </c>
      <c r="O323" s="5">
        <v>15918.59901095522</v>
      </c>
      <c r="P323" s="5">
        <v>15620.155591095121</v>
      </c>
      <c r="Q323" s="5">
        <v>15175.712155836211</v>
      </c>
    </row>
    <row r="324" spans="1:17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14"/>
      <c r="G324" s="14">
        <v>0</v>
      </c>
      <c r="H324" s="14">
        <v>0</v>
      </c>
      <c r="I324" s="14">
        <v>7.2806624831507863E-2</v>
      </c>
      <c r="J324" s="14">
        <v>13.390415664903616</v>
      </c>
      <c r="K324" s="14">
        <v>32.319789618064569</v>
      </c>
      <c r="L324" s="14">
        <v>16.250183873902422</v>
      </c>
      <c r="M324" s="14">
        <v>100</v>
      </c>
      <c r="N324" s="14">
        <v>100</v>
      </c>
      <c r="O324" s="14">
        <v>74.68234153822209</v>
      </c>
      <c r="P324" s="14">
        <v>73.282189841675944</v>
      </c>
      <c r="Q324" s="14">
        <v>71.197076924164548</v>
      </c>
    </row>
    <row r="325" spans="1:17" x14ac:dyDescent="0.2">
      <c r="A325" s="3" t="s">
        <v>0</v>
      </c>
      <c r="B325" s="3" t="s">
        <v>513</v>
      </c>
      <c r="C325" s="5"/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15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1:17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G327" s="13">
        <v>0</v>
      </c>
      <c r="H327" s="13">
        <v>0</v>
      </c>
      <c r="I327" s="13">
        <v>3774697.24</v>
      </c>
      <c r="J327" s="13">
        <v>3795109.4</v>
      </c>
      <c r="K327" s="13">
        <v>269151.23000000417</v>
      </c>
      <c r="L327" s="13">
        <v>627243.23000001162</v>
      </c>
      <c r="M327" s="13">
        <v>57712010.289999999</v>
      </c>
      <c r="N327" s="13">
        <v>58138064.530000001</v>
      </c>
      <c r="O327" s="13">
        <v>49650848.239999987</v>
      </c>
      <c r="P327" s="13">
        <v>49133353.479999989</v>
      </c>
      <c r="Q327" s="13">
        <v>46165265.279999986</v>
      </c>
    </row>
    <row r="328" spans="1:17" x14ac:dyDescent="0.2">
      <c r="A328" s="3" t="s">
        <v>132</v>
      </c>
      <c r="B328" s="3" t="s">
        <v>514</v>
      </c>
      <c r="C328" s="5" t="s">
        <v>201</v>
      </c>
      <c r="D328" s="5" t="s">
        <v>682</v>
      </c>
      <c r="E328" s="14"/>
      <c r="F328" s="14">
        <v>3649.9</v>
      </c>
      <c r="G328" s="5">
        <v>0</v>
      </c>
      <c r="H328" s="5">
        <v>0</v>
      </c>
      <c r="I328" s="5">
        <v>1034.1919614236008</v>
      </c>
      <c r="J328" s="5">
        <v>1039.7844872462258</v>
      </c>
      <c r="K328" s="5">
        <v>73.742083344750313</v>
      </c>
      <c r="L328" s="5">
        <v>171.85216855256627</v>
      </c>
      <c r="M328" s="5">
        <v>15811.942872407462</v>
      </c>
      <c r="N328" s="5">
        <v>15928.673259541358</v>
      </c>
      <c r="O328" s="5">
        <v>13603.344814926433</v>
      </c>
      <c r="P328" s="5">
        <v>13461.561544151891</v>
      </c>
      <c r="Q328" s="5">
        <v>12648.364415463433</v>
      </c>
    </row>
    <row r="329" spans="1:17" x14ac:dyDescent="0.2">
      <c r="A329" s="3" t="s">
        <v>132</v>
      </c>
      <c r="B329" s="3" t="s">
        <v>514</v>
      </c>
      <c r="C329" s="5" t="s">
        <v>201</v>
      </c>
      <c r="D329" s="5" t="s">
        <v>683</v>
      </c>
      <c r="E329" s="14"/>
      <c r="F329" s="14">
        <v>3723</v>
      </c>
      <c r="G329" s="5">
        <v>0</v>
      </c>
      <c r="H329" s="5">
        <v>0</v>
      </c>
      <c r="I329" s="5">
        <v>1013.8859092130003</v>
      </c>
      <c r="J329" s="5">
        <v>1019.3686274509804</v>
      </c>
      <c r="K329" s="5">
        <v>72.29417942519585</v>
      </c>
      <c r="L329" s="5">
        <v>168.47790222938804</v>
      </c>
      <c r="M329" s="5">
        <v>15501.480067150147</v>
      </c>
      <c r="N329" s="5">
        <v>15615.918487778674</v>
      </c>
      <c r="O329" s="5">
        <v>13336.247177007786</v>
      </c>
      <c r="P329" s="5">
        <v>13197.247778673111</v>
      </c>
      <c r="Q329" s="5">
        <v>12400.017534246572</v>
      </c>
    </row>
    <row r="330" spans="1:17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14"/>
      <c r="G330" s="14">
        <v>0</v>
      </c>
      <c r="H330" s="14">
        <v>0</v>
      </c>
      <c r="I330" s="14">
        <v>6.5405748665352901</v>
      </c>
      <c r="J330" s="14">
        <v>6.527753255428161</v>
      </c>
      <c r="K330" s="14">
        <v>0.46636952801944093</v>
      </c>
      <c r="L330" s="14">
        <v>1.0788856407084999</v>
      </c>
      <c r="M330" s="14">
        <v>100</v>
      </c>
      <c r="N330" s="14">
        <v>100</v>
      </c>
      <c r="O330" s="14">
        <v>85.401618786912834</v>
      </c>
      <c r="P330" s="14">
        <v>84.511505288667692</v>
      </c>
      <c r="Q330" s="14">
        <v>79.406264472698624</v>
      </c>
    </row>
    <row r="331" spans="1:17" x14ac:dyDescent="0.2">
      <c r="A331" s="3" t="s">
        <v>132</v>
      </c>
      <c r="B331" s="3" t="s">
        <v>514</v>
      </c>
      <c r="C331" s="5"/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15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1:17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G333" s="13">
        <v>0</v>
      </c>
      <c r="H333" s="13">
        <v>0</v>
      </c>
      <c r="I333" s="13">
        <v>10.89</v>
      </c>
      <c r="J333" s="13">
        <v>0</v>
      </c>
      <c r="K333" s="13">
        <v>827507.56999999657</v>
      </c>
      <c r="L333" s="13">
        <v>821949.58000000194</v>
      </c>
      <c r="M333" s="13">
        <v>22509580.749999996</v>
      </c>
      <c r="N333" s="13">
        <v>22305218.300000019</v>
      </c>
      <c r="O333" s="13">
        <v>21752414.060000017</v>
      </c>
      <c r="P333" s="13">
        <v>20838009.160000023</v>
      </c>
      <c r="Q333" s="13">
        <v>20044202.250000019</v>
      </c>
    </row>
    <row r="334" spans="1:17" x14ac:dyDescent="0.2">
      <c r="A334" s="3" t="s">
        <v>136</v>
      </c>
      <c r="B334" s="3" t="s">
        <v>515</v>
      </c>
      <c r="C334" s="5" t="s">
        <v>201</v>
      </c>
      <c r="D334" s="5" t="s">
        <v>682</v>
      </c>
      <c r="E334" s="14"/>
      <c r="F334" s="14">
        <v>1357.2</v>
      </c>
      <c r="G334" s="5">
        <v>0</v>
      </c>
      <c r="H334" s="5">
        <v>0</v>
      </c>
      <c r="I334" s="5">
        <v>8.0238726790450923E-3</v>
      </c>
      <c r="J334" s="5">
        <v>0</v>
      </c>
      <c r="K334" s="5">
        <v>609.71674771588312</v>
      </c>
      <c r="L334" s="5">
        <v>605.62155909225021</v>
      </c>
      <c r="M334" s="5">
        <v>16585.308539640431</v>
      </c>
      <c r="N334" s="5">
        <v>16434.732021809621</v>
      </c>
      <c r="O334" s="5">
        <v>16027.419731800779</v>
      </c>
      <c r="P334" s="5">
        <v>15353.676068376084</v>
      </c>
      <c r="Q334" s="5">
        <v>14768.790340406733</v>
      </c>
    </row>
    <row r="335" spans="1:17" x14ac:dyDescent="0.2">
      <c r="A335" s="3" t="s">
        <v>136</v>
      </c>
      <c r="B335" s="3" t="s">
        <v>515</v>
      </c>
      <c r="C335" s="5" t="s">
        <v>201</v>
      </c>
      <c r="D335" s="5" t="s">
        <v>683</v>
      </c>
      <c r="E335" s="14"/>
      <c r="F335" s="14">
        <v>1317</v>
      </c>
      <c r="G335" s="5">
        <v>0</v>
      </c>
      <c r="H335" s="5">
        <v>0</v>
      </c>
      <c r="I335" s="5">
        <v>8.2687927107061507E-3</v>
      </c>
      <c r="J335" s="5">
        <v>0</v>
      </c>
      <c r="K335" s="5">
        <v>628.32769172361168</v>
      </c>
      <c r="L335" s="5">
        <v>624.10750189825512</v>
      </c>
      <c r="M335" s="5">
        <v>17091.55713743356</v>
      </c>
      <c r="N335" s="5">
        <v>16936.38443432044</v>
      </c>
      <c r="O335" s="5">
        <v>16516.63937737283</v>
      </c>
      <c r="P335" s="5">
        <v>15822.330417615811</v>
      </c>
      <c r="Q335" s="5">
        <v>15219.591685649217</v>
      </c>
    </row>
    <row r="336" spans="1:17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14"/>
      <c r="G336" s="14">
        <v>0</v>
      </c>
      <c r="H336" s="14">
        <v>0</v>
      </c>
      <c r="I336" s="14">
        <v>4.8379399514138005E-5</v>
      </c>
      <c r="J336" s="14">
        <v>0</v>
      </c>
      <c r="K336" s="14">
        <v>3.67624603581298</v>
      </c>
      <c r="L336" s="14">
        <v>3.6850102471312791</v>
      </c>
      <c r="M336" s="14">
        <v>100</v>
      </c>
      <c r="N336" s="14">
        <v>100</v>
      </c>
      <c r="O336" s="14">
        <v>97.521637167747429</v>
      </c>
      <c r="P336" s="14">
        <v>93.42212606814077</v>
      </c>
      <c r="Q336" s="14">
        <v>89.863286610380328</v>
      </c>
    </row>
    <row r="337" spans="1:17" x14ac:dyDescent="0.2">
      <c r="A337" s="3" t="s">
        <v>136</v>
      </c>
      <c r="B337" s="3" t="s">
        <v>515</v>
      </c>
      <c r="C337" s="5"/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15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1:17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G339" s="13">
        <v>8762283.879999999</v>
      </c>
      <c r="H339" s="13">
        <v>28885646.400000013</v>
      </c>
      <c r="I339" s="13">
        <v>31606267.82</v>
      </c>
      <c r="J339" s="13">
        <v>29398437.5</v>
      </c>
      <c r="K339" s="13">
        <v>13101697.350000143</v>
      </c>
      <c r="L339" s="13">
        <v>18920790.530000031</v>
      </c>
      <c r="M339" s="13">
        <v>368369587.52000016</v>
      </c>
      <c r="N339" s="13">
        <v>380825054.63999951</v>
      </c>
      <c r="O339" s="13">
        <v>313319362.12999988</v>
      </c>
      <c r="P339" s="13">
        <v>303409290.34999996</v>
      </c>
      <c r="Q339" s="13">
        <v>292152942.88999987</v>
      </c>
    </row>
    <row r="340" spans="1:17" x14ac:dyDescent="0.2">
      <c r="A340" s="3" t="s">
        <v>151</v>
      </c>
      <c r="B340" s="3" t="s">
        <v>516</v>
      </c>
      <c r="C340" s="5" t="s">
        <v>201</v>
      </c>
      <c r="D340" s="5" t="s">
        <v>682</v>
      </c>
      <c r="E340" s="14"/>
      <c r="F340" s="14">
        <v>25644.400000000001</v>
      </c>
      <c r="G340" s="5">
        <v>341.68410569169089</v>
      </c>
      <c r="H340" s="5">
        <v>1126.3919764159041</v>
      </c>
      <c r="I340" s="5">
        <v>1232.4822503158584</v>
      </c>
      <c r="J340" s="5">
        <v>1146.3881978131678</v>
      </c>
      <c r="K340" s="5">
        <v>510.89896234656072</v>
      </c>
      <c r="L340" s="5">
        <v>737.81373438255639</v>
      </c>
      <c r="M340" s="5">
        <v>14364.52354198188</v>
      </c>
      <c r="N340" s="5">
        <v>14850.22284163402</v>
      </c>
      <c r="O340" s="5">
        <v>12217.84725437132</v>
      </c>
      <c r="P340" s="5">
        <v>11831.405310711109</v>
      </c>
      <c r="Q340" s="5">
        <v>11392.465524247003</v>
      </c>
    </row>
    <row r="341" spans="1:17" x14ac:dyDescent="0.2">
      <c r="A341" s="3" t="s">
        <v>151</v>
      </c>
      <c r="B341" s="3" t="s">
        <v>516</v>
      </c>
      <c r="C341" s="5" t="s">
        <v>201</v>
      </c>
      <c r="D341" s="5" t="s">
        <v>683</v>
      </c>
      <c r="E341" s="14"/>
      <c r="F341" s="14">
        <v>26607</v>
      </c>
      <c r="G341" s="5">
        <v>329.32250460405152</v>
      </c>
      <c r="H341" s="5">
        <v>1085.6408614274444</v>
      </c>
      <c r="I341" s="5">
        <v>1187.8929537339798</v>
      </c>
      <c r="J341" s="5">
        <v>1104.9136505430902</v>
      </c>
      <c r="K341" s="5">
        <v>492.41543014996591</v>
      </c>
      <c r="L341" s="5">
        <v>711.12077761491457</v>
      </c>
      <c r="M341" s="5">
        <v>13844.837355583124</v>
      </c>
      <c r="N341" s="5">
        <v>14312.964807757338</v>
      </c>
      <c r="O341" s="5">
        <v>11775.824487165028</v>
      </c>
      <c r="P341" s="5">
        <v>11403.363413763294</v>
      </c>
      <c r="Q341" s="5">
        <v>10980.303788100871</v>
      </c>
    </row>
    <row r="342" spans="1:17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14"/>
      <c r="G342" s="14">
        <v>2.3786664743392425</v>
      </c>
      <c r="H342" s="14">
        <v>7.5850173322514491</v>
      </c>
      <c r="I342" s="14">
        <v>8.5800426774601686</v>
      </c>
      <c r="J342" s="14">
        <v>7.7196700011743848</v>
      </c>
      <c r="K342" s="14">
        <v>3.5566718301056279</v>
      </c>
      <c r="L342" s="14">
        <v>4.9683680995952804</v>
      </c>
      <c r="M342" s="14">
        <v>100</v>
      </c>
      <c r="N342" s="14">
        <v>100</v>
      </c>
      <c r="O342" s="14">
        <v>82.273831070853802</v>
      </c>
      <c r="P342" s="14">
        <v>79.671567469954937</v>
      </c>
      <c r="Q342" s="14">
        <v>76.715788347008072</v>
      </c>
    </row>
    <row r="343" spans="1:17" x14ac:dyDescent="0.2">
      <c r="A343" s="3" t="s">
        <v>151</v>
      </c>
      <c r="B343" s="3" t="s">
        <v>516</v>
      </c>
      <c r="C343" s="5"/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15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1:17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G345" s="13">
        <v>0</v>
      </c>
      <c r="H345" s="13">
        <v>0</v>
      </c>
      <c r="I345" s="13">
        <v>211281.54</v>
      </c>
      <c r="J345" s="13">
        <v>173936.57</v>
      </c>
      <c r="K345" s="13">
        <v>0</v>
      </c>
      <c r="L345" s="13">
        <v>0</v>
      </c>
      <c r="M345" s="13">
        <v>14282597.639999995</v>
      </c>
      <c r="N345" s="13">
        <v>18578218.29000001</v>
      </c>
      <c r="O345" s="13">
        <v>13410676.880000006</v>
      </c>
      <c r="P345" s="13">
        <v>12620746.470000003</v>
      </c>
      <c r="Q345" s="13">
        <v>13034748.440000007</v>
      </c>
    </row>
    <row r="346" spans="1:17" x14ac:dyDescent="0.2">
      <c r="A346" s="3" t="s">
        <v>128</v>
      </c>
      <c r="B346" s="3" t="s">
        <v>517</v>
      </c>
      <c r="C346" s="5" t="s">
        <v>201</v>
      </c>
      <c r="D346" s="5" t="s">
        <v>682</v>
      </c>
      <c r="E346" s="14"/>
      <c r="F346" s="14">
        <v>994.8</v>
      </c>
      <c r="G346" s="5">
        <v>0</v>
      </c>
      <c r="H346" s="5">
        <v>0</v>
      </c>
      <c r="I346" s="5">
        <v>212.38594692400486</v>
      </c>
      <c r="J346" s="5">
        <v>174.84576799356657</v>
      </c>
      <c r="K346" s="5">
        <v>0</v>
      </c>
      <c r="L346" s="5">
        <v>0</v>
      </c>
      <c r="M346" s="5">
        <v>14357.255367913143</v>
      </c>
      <c r="N346" s="5">
        <v>18675.330006031374</v>
      </c>
      <c r="O346" s="5">
        <v>13480.776919983924</v>
      </c>
      <c r="P346" s="5">
        <v>12686.717400482512</v>
      </c>
      <c r="Q346" s="5">
        <v>13102.883433856059</v>
      </c>
    </row>
    <row r="347" spans="1:17" x14ac:dyDescent="0.2">
      <c r="A347" s="3" t="s">
        <v>128</v>
      </c>
      <c r="B347" s="3" t="s">
        <v>517</v>
      </c>
      <c r="C347" s="5" t="s">
        <v>201</v>
      </c>
      <c r="D347" s="5" t="s">
        <v>683</v>
      </c>
      <c r="E347" s="14"/>
      <c r="F347" s="14">
        <v>982</v>
      </c>
      <c r="G347" s="5">
        <v>0</v>
      </c>
      <c r="H347" s="5">
        <v>0</v>
      </c>
      <c r="I347" s="5">
        <v>215.15431771894094</v>
      </c>
      <c r="J347" s="5">
        <v>177.12481670061101</v>
      </c>
      <c r="K347" s="5">
        <v>0</v>
      </c>
      <c r="L347" s="5">
        <v>0</v>
      </c>
      <c r="M347" s="5">
        <v>14544.396782077389</v>
      </c>
      <c r="N347" s="5">
        <v>18918.755896130358</v>
      </c>
      <c r="O347" s="5">
        <v>13656.493767820781</v>
      </c>
      <c r="P347" s="5">
        <v>12852.083981670065</v>
      </c>
      <c r="Q347" s="5">
        <v>13273.674582484731</v>
      </c>
    </row>
    <row r="348" spans="1:17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14"/>
      <c r="G348" s="14">
        <v>0</v>
      </c>
      <c r="H348" s="14">
        <v>0</v>
      </c>
      <c r="I348" s="14">
        <v>1.4792935103645479</v>
      </c>
      <c r="J348" s="14">
        <v>0.93623924148648752</v>
      </c>
      <c r="K348" s="14">
        <v>0</v>
      </c>
      <c r="L348" s="14">
        <v>0</v>
      </c>
      <c r="M348" s="14">
        <v>100</v>
      </c>
      <c r="N348" s="14">
        <v>100</v>
      </c>
      <c r="O348" s="14">
        <v>72.184946213160245</v>
      </c>
      <c r="P348" s="14">
        <v>67.933029276511931</v>
      </c>
      <c r="Q348" s="14">
        <v>70.161455940132569</v>
      </c>
    </row>
    <row r="349" spans="1:17" x14ac:dyDescent="0.2">
      <c r="A349" s="3" t="s">
        <v>128</v>
      </c>
      <c r="B349" s="3" t="s">
        <v>517</v>
      </c>
      <c r="C349" s="5"/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15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G351" s="13">
        <v>0</v>
      </c>
      <c r="H351" s="13">
        <v>0</v>
      </c>
      <c r="I351" s="13">
        <v>16054.29</v>
      </c>
      <c r="J351" s="13">
        <v>301800</v>
      </c>
      <c r="K351" s="13">
        <v>0</v>
      </c>
      <c r="L351" s="13">
        <v>0</v>
      </c>
      <c r="M351" s="13">
        <v>9182553.4299999997</v>
      </c>
      <c r="N351" s="13">
        <v>9897682.8399999961</v>
      </c>
      <c r="O351" s="13">
        <v>9125821.5299999975</v>
      </c>
      <c r="P351" s="13">
        <v>8509505.2399999946</v>
      </c>
      <c r="Q351" s="13">
        <v>8577321.6599999983</v>
      </c>
    </row>
    <row r="352" spans="1:17" x14ac:dyDescent="0.2">
      <c r="A352" s="3" t="s">
        <v>183</v>
      </c>
      <c r="B352" s="3" t="s">
        <v>518</v>
      </c>
      <c r="C352" s="5" t="s">
        <v>201</v>
      </c>
      <c r="D352" s="5" t="s">
        <v>682</v>
      </c>
      <c r="E352" s="14"/>
      <c r="F352" s="14">
        <v>590.5</v>
      </c>
      <c r="G352" s="5">
        <v>0</v>
      </c>
      <c r="H352" s="5">
        <v>0</v>
      </c>
      <c r="I352" s="5">
        <v>27.187620660457242</v>
      </c>
      <c r="J352" s="5">
        <v>511.09229466553768</v>
      </c>
      <c r="K352" s="5">
        <v>0</v>
      </c>
      <c r="L352" s="5">
        <v>0</v>
      </c>
      <c r="M352" s="5">
        <v>15550.471515664691</v>
      </c>
      <c r="N352" s="5">
        <v>16761.528941574928</v>
      </c>
      <c r="O352" s="5">
        <v>15454.397171888226</v>
      </c>
      <c r="P352" s="5">
        <v>14410.677798475859</v>
      </c>
      <c r="Q352" s="5">
        <v>14525.52355630821</v>
      </c>
    </row>
    <row r="353" spans="1:17" x14ac:dyDescent="0.2">
      <c r="A353" s="3" t="s">
        <v>183</v>
      </c>
      <c r="B353" s="3" t="s">
        <v>518</v>
      </c>
      <c r="C353" s="5" t="s">
        <v>201</v>
      </c>
      <c r="D353" s="5" t="s">
        <v>683</v>
      </c>
      <c r="E353" s="14"/>
      <c r="F353" s="14">
        <v>620</v>
      </c>
      <c r="G353" s="5">
        <v>0</v>
      </c>
      <c r="H353" s="5">
        <v>0</v>
      </c>
      <c r="I353" s="5">
        <v>25.894016129032259</v>
      </c>
      <c r="J353" s="5">
        <v>486.77419354838707</v>
      </c>
      <c r="K353" s="5">
        <v>0</v>
      </c>
      <c r="L353" s="5">
        <v>0</v>
      </c>
      <c r="M353" s="5">
        <v>14810.570048387097</v>
      </c>
      <c r="N353" s="5">
        <v>15964.004580645154</v>
      </c>
      <c r="O353" s="5">
        <v>14719.066983870964</v>
      </c>
      <c r="P353" s="5">
        <v>13725.008451612895</v>
      </c>
      <c r="Q353" s="5">
        <v>13834.389774193545</v>
      </c>
    </row>
    <row r="354" spans="1:17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14"/>
      <c r="G354" s="14">
        <v>0</v>
      </c>
      <c r="H354" s="14">
        <v>0</v>
      </c>
      <c r="I354" s="14">
        <v>0.1748347028131586</v>
      </c>
      <c r="J354" s="14">
        <v>3.0491985334215874</v>
      </c>
      <c r="K354" s="14">
        <v>0</v>
      </c>
      <c r="L354" s="14">
        <v>0</v>
      </c>
      <c r="M354" s="14">
        <v>100</v>
      </c>
      <c r="N354" s="14">
        <v>100</v>
      </c>
      <c r="O354" s="14">
        <v>92.201595843416627</v>
      </c>
      <c r="P354" s="14">
        <v>85.974721331846567</v>
      </c>
      <c r="Q354" s="14">
        <v>86.659896044921169</v>
      </c>
    </row>
    <row r="355" spans="1:17" x14ac:dyDescent="0.2">
      <c r="A355" s="3" t="s">
        <v>183</v>
      </c>
      <c r="B355" s="3" t="s">
        <v>518</v>
      </c>
      <c r="C355" s="5"/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15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1:17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G357" s="13">
        <v>0</v>
      </c>
      <c r="H357" s="13">
        <v>0</v>
      </c>
      <c r="I357" s="13">
        <v>913511.22</v>
      </c>
      <c r="J357" s="13">
        <v>740729.89</v>
      </c>
      <c r="K357" s="13">
        <v>100149.24999999814</v>
      </c>
      <c r="L357" s="13">
        <v>100149.25000000093</v>
      </c>
      <c r="M357" s="13">
        <v>6607037.7599999988</v>
      </c>
      <c r="N357" s="13">
        <v>6265461.4999999981</v>
      </c>
      <c r="O357" s="13">
        <v>5144676.2899999982</v>
      </c>
      <c r="P357" s="13">
        <v>4722004.6699999981</v>
      </c>
      <c r="Q357" s="13">
        <v>5028553.5699999984</v>
      </c>
    </row>
    <row r="358" spans="1:17" x14ac:dyDescent="0.2">
      <c r="A358" s="3" t="s">
        <v>127</v>
      </c>
      <c r="B358" s="3" t="s">
        <v>519</v>
      </c>
      <c r="C358" s="5" t="s">
        <v>201</v>
      </c>
      <c r="D358" s="5" t="s">
        <v>682</v>
      </c>
      <c r="E358" s="14"/>
      <c r="F358" s="14">
        <v>279.5</v>
      </c>
      <c r="G358" s="5">
        <v>0</v>
      </c>
      <c r="H358" s="5">
        <v>0</v>
      </c>
      <c r="I358" s="5">
        <v>3268.3764579606441</v>
      </c>
      <c r="J358" s="5">
        <v>2650.1963864042932</v>
      </c>
      <c r="K358" s="5">
        <v>358.31574239713109</v>
      </c>
      <c r="L358" s="5">
        <v>358.31574239714109</v>
      </c>
      <c r="M358" s="5">
        <v>23638.775527728081</v>
      </c>
      <c r="N358" s="5">
        <v>22416.677996422175</v>
      </c>
      <c r="O358" s="5">
        <v>18406.713023255808</v>
      </c>
      <c r="P358" s="5">
        <v>16894.47109123434</v>
      </c>
      <c r="Q358" s="5">
        <v>17991.247119856882</v>
      </c>
    </row>
    <row r="359" spans="1:17" x14ac:dyDescent="0.2">
      <c r="A359" s="3" t="s">
        <v>127</v>
      </c>
      <c r="B359" s="3" t="s">
        <v>519</v>
      </c>
      <c r="C359" s="5" t="s">
        <v>201</v>
      </c>
      <c r="D359" s="5" t="s">
        <v>683</v>
      </c>
      <c r="E359" s="14"/>
      <c r="F359" s="14">
        <v>289</v>
      </c>
      <c r="G359" s="5">
        <v>0</v>
      </c>
      <c r="H359" s="5">
        <v>0</v>
      </c>
      <c r="I359" s="5">
        <v>3160.9384775086505</v>
      </c>
      <c r="J359" s="5">
        <v>2563.0792041522491</v>
      </c>
      <c r="K359" s="5">
        <v>346.53719723182746</v>
      </c>
      <c r="L359" s="5">
        <v>346.53719723183713</v>
      </c>
      <c r="M359" s="5">
        <v>22861.722352941171</v>
      </c>
      <c r="N359" s="5">
        <v>21679.797577854664</v>
      </c>
      <c r="O359" s="5">
        <v>17801.64806228373</v>
      </c>
      <c r="P359" s="5">
        <v>16339.116505190304</v>
      </c>
      <c r="Q359" s="5">
        <v>17399.83934256055</v>
      </c>
    </row>
    <row r="360" spans="1:17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14"/>
      <c r="G360" s="14">
        <v>0</v>
      </c>
      <c r="H360" s="14">
        <v>0</v>
      </c>
      <c r="I360" s="14">
        <v>13.826335692078748</v>
      </c>
      <c r="J360" s="14">
        <v>11.822431436215835</v>
      </c>
      <c r="K360" s="14">
        <v>1.5157965435935112</v>
      </c>
      <c r="L360" s="14">
        <v>1.5984337306996614</v>
      </c>
      <c r="M360" s="14">
        <v>100</v>
      </c>
      <c r="N360" s="14">
        <v>100</v>
      </c>
      <c r="O360" s="14">
        <v>82.111689458150835</v>
      </c>
      <c r="P360" s="14">
        <v>75.365632204427385</v>
      </c>
      <c r="Q360" s="14">
        <v>80.258310900162741</v>
      </c>
    </row>
    <row r="361" spans="1:17" x14ac:dyDescent="0.2">
      <c r="A361" s="3" t="s">
        <v>127</v>
      </c>
      <c r="B361" s="3" t="s">
        <v>519</v>
      </c>
      <c r="C361" s="5"/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15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1:17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G363" s="13">
        <v>2110156.71</v>
      </c>
      <c r="H363" s="13">
        <v>1852422.0999999996</v>
      </c>
      <c r="I363" s="13">
        <v>6804656.71</v>
      </c>
      <c r="J363" s="13">
        <v>6355497.8099999996</v>
      </c>
      <c r="K363" s="13">
        <v>7957964.9899999797</v>
      </c>
      <c r="L363" s="13">
        <v>8868002.1899999082</v>
      </c>
      <c r="M363" s="13">
        <v>93807931.309999973</v>
      </c>
      <c r="N363" s="13">
        <v>99849157.059999928</v>
      </c>
      <c r="O363" s="13">
        <v>80100474.179999918</v>
      </c>
      <c r="P363" s="13">
        <v>77302491.329999968</v>
      </c>
      <c r="Q363" s="13">
        <v>71825844.979999915</v>
      </c>
    </row>
    <row r="364" spans="1:17" x14ac:dyDescent="0.2">
      <c r="A364" s="3" t="s">
        <v>55</v>
      </c>
      <c r="B364" s="3" t="s">
        <v>520</v>
      </c>
      <c r="C364" s="5" t="s">
        <v>201</v>
      </c>
      <c r="D364" s="5" t="s">
        <v>682</v>
      </c>
      <c r="E364" s="14"/>
      <c r="F364" s="14">
        <v>6393.1</v>
      </c>
      <c r="G364" s="5">
        <v>330.06784032785345</v>
      </c>
      <c r="H364" s="5">
        <v>289.75334344840525</v>
      </c>
      <c r="I364" s="5">
        <v>1064.3751403857284</v>
      </c>
      <c r="J364" s="5">
        <v>994.11831662260863</v>
      </c>
      <c r="K364" s="5">
        <v>1244.7740517119987</v>
      </c>
      <c r="L364" s="5">
        <v>1387.120831834307</v>
      </c>
      <c r="M364" s="5">
        <v>14673.3089283759</v>
      </c>
      <c r="N364" s="5">
        <v>15618.269237146285</v>
      </c>
      <c r="O364" s="5">
        <v>12529.207142075036</v>
      </c>
      <c r="P364" s="5">
        <v>12091.550473166377</v>
      </c>
      <c r="Q364" s="5">
        <v>11234.900905663904</v>
      </c>
    </row>
    <row r="365" spans="1:17" x14ac:dyDescent="0.2">
      <c r="A365" s="3" t="s">
        <v>55</v>
      </c>
      <c r="B365" s="3" t="s">
        <v>520</v>
      </c>
      <c r="C365" s="5" t="s">
        <v>201</v>
      </c>
      <c r="D365" s="5" t="s">
        <v>683</v>
      </c>
      <c r="E365" s="14"/>
      <c r="F365" s="14">
        <v>6648</v>
      </c>
      <c r="G365" s="5">
        <v>317.4122608303249</v>
      </c>
      <c r="H365" s="5">
        <v>278.64351684717201</v>
      </c>
      <c r="I365" s="5">
        <v>1023.5644870637785</v>
      </c>
      <c r="J365" s="5">
        <v>956.00147563176893</v>
      </c>
      <c r="K365" s="5">
        <v>1197.0464786401894</v>
      </c>
      <c r="L365" s="5">
        <v>1333.9353474729103</v>
      </c>
      <c r="M365" s="5">
        <v>14110.699655535494</v>
      </c>
      <c r="N365" s="5">
        <v>15019.427957280373</v>
      </c>
      <c r="O365" s="5">
        <v>12048.807788808652</v>
      </c>
      <c r="P365" s="5">
        <v>11627.931908844761</v>
      </c>
      <c r="Q365" s="5">
        <v>10804.128306257508</v>
      </c>
    </row>
    <row r="366" spans="1:17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14"/>
      <c r="G366" s="14">
        <v>2.2494438162448382</v>
      </c>
      <c r="H366" s="14">
        <v>1.8552205692501427</v>
      </c>
      <c r="I366" s="14">
        <v>7.2538181100201067</v>
      </c>
      <c r="J366" s="14">
        <v>6.3650991126354164</v>
      </c>
      <c r="K366" s="14">
        <v>8.4832538985449908</v>
      </c>
      <c r="L366" s="14">
        <v>8.8813991535963339</v>
      </c>
      <c r="M366" s="14">
        <v>100</v>
      </c>
      <c r="N366" s="14">
        <v>100</v>
      </c>
      <c r="O366" s="14">
        <v>80.221482622899941</v>
      </c>
      <c r="P366" s="14">
        <v>77.419272837274391</v>
      </c>
      <c r="Q366" s="14">
        <v>71.93435287274319</v>
      </c>
    </row>
    <row r="367" spans="1:17" x14ac:dyDescent="0.2">
      <c r="A367" s="3" t="s">
        <v>55</v>
      </c>
      <c r="B367" s="3" t="s">
        <v>520</v>
      </c>
      <c r="C367" s="5"/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">
      <c r="A368" s="9" t="s">
        <v>4</v>
      </c>
      <c r="B368" s="9" t="s">
        <v>696</v>
      </c>
      <c r="C368" s="10"/>
      <c r="D368" s="6" t="s">
        <v>379</v>
      </c>
      <c r="E368" s="15" t="s">
        <v>697</v>
      </c>
      <c r="F368" s="15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1:17" s="13" customFormat="1" x14ac:dyDescent="0.2">
      <c r="A369" s="3" t="s">
        <v>4</v>
      </c>
      <c r="B369" s="3" t="s">
        <v>696</v>
      </c>
      <c r="C369" s="11" t="s">
        <v>201</v>
      </c>
      <c r="D369" s="12" t="s">
        <v>202</v>
      </c>
      <c r="G369" s="13">
        <v>3572362.0899999994</v>
      </c>
      <c r="H369" s="13">
        <v>23150762.929999996</v>
      </c>
      <c r="I369" s="13">
        <v>420266.42</v>
      </c>
      <c r="J369" s="13">
        <v>16607987.5</v>
      </c>
      <c r="K369" s="13">
        <v>36928385.490000129</v>
      </c>
      <c r="L369" s="13">
        <v>44949863.810000032</v>
      </c>
      <c r="M369" s="13">
        <v>341695241.87000012</v>
      </c>
      <c r="N369" s="13">
        <v>359915858.48999977</v>
      </c>
      <c r="O369" s="13">
        <v>280430988.42000026</v>
      </c>
      <c r="P369" s="13">
        <v>273875496.38000017</v>
      </c>
      <c r="Q369" s="13">
        <v>295037770.28000027</v>
      </c>
    </row>
    <row r="370" spans="1:17" x14ac:dyDescent="0.2">
      <c r="A370" s="3" t="s">
        <v>4</v>
      </c>
      <c r="B370" s="3" t="s">
        <v>696</v>
      </c>
      <c r="C370" s="5" t="s">
        <v>201</v>
      </c>
      <c r="D370" s="5" t="s">
        <v>682</v>
      </c>
      <c r="E370" s="14"/>
      <c r="F370" s="14">
        <v>28969.599999999999</v>
      </c>
      <c r="G370" s="5">
        <v>123.31416691980557</v>
      </c>
      <c r="H370" s="5">
        <v>799.13988905611393</v>
      </c>
      <c r="I370" s="5">
        <v>14.507153015574948</v>
      </c>
      <c r="J370" s="5">
        <v>573.29019040649507</v>
      </c>
      <c r="K370" s="5">
        <v>1274.7288706091949</v>
      </c>
      <c r="L370" s="5">
        <v>1551.6218315061317</v>
      </c>
      <c r="M370" s="5">
        <v>11794.958917969187</v>
      </c>
      <c r="N370" s="5">
        <v>12423.915362656018</v>
      </c>
      <c r="O370" s="5">
        <v>9680.1815841433872</v>
      </c>
      <c r="P370" s="5">
        <v>9453.89292154535</v>
      </c>
      <c r="Q370" s="5">
        <v>10184.392269137312</v>
      </c>
    </row>
    <row r="371" spans="1:17" x14ac:dyDescent="0.2">
      <c r="A371" s="3" t="s">
        <v>4</v>
      </c>
      <c r="B371" s="3" t="s">
        <v>696</v>
      </c>
      <c r="C371" s="5" t="s">
        <v>201</v>
      </c>
      <c r="D371" s="5" t="s">
        <v>683</v>
      </c>
      <c r="E371" s="14"/>
      <c r="F371" s="14">
        <v>25616</v>
      </c>
      <c r="G371" s="5">
        <v>139.45823274515925</v>
      </c>
      <c r="H371" s="5">
        <v>903.76182581199237</v>
      </c>
      <c r="I371" s="5">
        <v>16.406403029356653</v>
      </c>
      <c r="J371" s="5">
        <v>648.34429653341658</v>
      </c>
      <c r="K371" s="5">
        <v>1441.6140494222411</v>
      </c>
      <c r="L371" s="5">
        <v>1754.7573317457852</v>
      </c>
      <c r="M371" s="5">
        <v>13339.133427154908</v>
      </c>
      <c r="N371" s="5">
        <v>14050.431702451584</v>
      </c>
      <c r="O371" s="5">
        <v>10947.493301842609</v>
      </c>
      <c r="P371" s="5">
        <v>10691.579340256098</v>
      </c>
      <c r="Q371" s="5">
        <v>11517.714330106193</v>
      </c>
    </row>
    <row r="372" spans="1:17" x14ac:dyDescent="0.2">
      <c r="A372" s="3" t="s">
        <v>4</v>
      </c>
      <c r="B372" s="3" t="s">
        <v>696</v>
      </c>
      <c r="C372" s="14" t="s">
        <v>200</v>
      </c>
      <c r="D372" s="2" t="s">
        <v>199</v>
      </c>
      <c r="E372" s="14"/>
      <c r="F372" s="14"/>
      <c r="G372" s="14">
        <v>1.0454819535822288</v>
      </c>
      <c r="H372" s="14">
        <v>6.4322708721775426</v>
      </c>
      <c r="I372" s="14">
        <v>0.12299451923884053</v>
      </c>
      <c r="J372" s="14">
        <v>4.6144083702445275</v>
      </c>
      <c r="K372" s="14">
        <v>10.80740407384711</v>
      </c>
      <c r="L372" s="14">
        <v>12.488992287970818</v>
      </c>
      <c r="M372" s="14">
        <v>100</v>
      </c>
      <c r="N372" s="14">
        <v>100</v>
      </c>
      <c r="O372" s="14">
        <v>77.915707742506157</v>
      </c>
      <c r="P372" s="14">
        <v>76.094312023100201</v>
      </c>
      <c r="Q372" s="14">
        <v>81.974095700536594</v>
      </c>
    </row>
    <row r="373" spans="1:17" x14ac:dyDescent="0.2">
      <c r="A373" s="3" t="s">
        <v>4</v>
      </c>
      <c r="B373" s="3" t="s">
        <v>696</v>
      </c>
      <c r="C373" s="5"/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15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pans="1:17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G375" s="13">
        <v>0</v>
      </c>
      <c r="H375" s="13">
        <v>0</v>
      </c>
      <c r="I375" s="13">
        <v>37387.410000000003</v>
      </c>
      <c r="J375" s="13">
        <v>32730</v>
      </c>
      <c r="K375" s="13">
        <v>4040.9200000003912</v>
      </c>
      <c r="L375" s="13">
        <v>109854.02000000048</v>
      </c>
      <c r="M375" s="13">
        <v>3123227.3300000005</v>
      </c>
      <c r="N375" s="13">
        <v>2707347.870000002</v>
      </c>
      <c r="O375" s="13">
        <v>2559060.9400000018</v>
      </c>
      <c r="P375" s="13">
        <v>2444868.5600000015</v>
      </c>
      <c r="Q375" s="13">
        <v>2424109.8000000017</v>
      </c>
    </row>
    <row r="376" spans="1:17" x14ac:dyDescent="0.2">
      <c r="A376" s="3" t="s">
        <v>20</v>
      </c>
      <c r="B376" s="3" t="s">
        <v>521</v>
      </c>
      <c r="C376" s="5" t="s">
        <v>201</v>
      </c>
      <c r="D376" s="5" t="s">
        <v>682</v>
      </c>
      <c r="E376" s="14"/>
      <c r="F376" s="14">
        <v>149</v>
      </c>
      <c r="G376" s="5">
        <v>0</v>
      </c>
      <c r="H376" s="5">
        <v>0</v>
      </c>
      <c r="I376" s="5">
        <v>250.9222147651007</v>
      </c>
      <c r="J376" s="5">
        <v>219.66442953020135</v>
      </c>
      <c r="K376" s="5">
        <v>27.120268456378465</v>
      </c>
      <c r="L376" s="5">
        <v>737.27530201342609</v>
      </c>
      <c r="M376" s="5">
        <v>20961.257248322152</v>
      </c>
      <c r="N376" s="5">
        <v>18170.119932885918</v>
      </c>
      <c r="O376" s="5">
        <v>17174.905637583906</v>
      </c>
      <c r="P376" s="5">
        <v>16408.513825503367</v>
      </c>
      <c r="Q376" s="5">
        <v>16269.193288590615</v>
      </c>
    </row>
    <row r="377" spans="1:17" x14ac:dyDescent="0.2">
      <c r="A377" s="3" t="s">
        <v>20</v>
      </c>
      <c r="B377" s="3" t="s">
        <v>521</v>
      </c>
      <c r="C377" s="5" t="s">
        <v>201</v>
      </c>
      <c r="D377" s="5" t="s">
        <v>683</v>
      </c>
      <c r="E377" s="14"/>
      <c r="F377" s="14">
        <v>94</v>
      </c>
      <c r="G377" s="5">
        <v>0</v>
      </c>
      <c r="H377" s="5">
        <v>0</v>
      </c>
      <c r="I377" s="5">
        <v>397.73840425531921</v>
      </c>
      <c r="J377" s="5">
        <v>348.19148936170211</v>
      </c>
      <c r="K377" s="5">
        <v>42.988510638302031</v>
      </c>
      <c r="L377" s="5">
        <v>1168.6597872340476</v>
      </c>
      <c r="M377" s="5">
        <v>33225.822659574471</v>
      </c>
      <c r="N377" s="5">
        <v>28801.573085106404</v>
      </c>
      <c r="O377" s="5">
        <v>27224.052553191508</v>
      </c>
      <c r="P377" s="5">
        <v>26009.240000000016</v>
      </c>
      <c r="Q377" s="5">
        <v>25788.402127659592</v>
      </c>
    </row>
    <row r="378" spans="1:17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14"/>
      <c r="G378" s="14">
        <v>0</v>
      </c>
      <c r="H378" s="14">
        <v>0</v>
      </c>
      <c r="I378" s="14">
        <v>1.1970761667227083</v>
      </c>
      <c r="J378" s="14">
        <v>1.2089321938521322</v>
      </c>
      <c r="K378" s="14">
        <v>0.12938283298130562</v>
      </c>
      <c r="L378" s="14">
        <v>4.0576248518813509</v>
      </c>
      <c r="M378" s="14">
        <v>100</v>
      </c>
      <c r="N378" s="14">
        <v>100</v>
      </c>
      <c r="O378" s="14">
        <v>94.522797323418956</v>
      </c>
      <c r="P378" s="14">
        <v>90.304928564647284</v>
      </c>
      <c r="Q378" s="14">
        <v>89.538172277801891</v>
      </c>
    </row>
    <row r="379" spans="1:17" x14ac:dyDescent="0.2">
      <c r="A379" s="3" t="s">
        <v>20</v>
      </c>
      <c r="B379" s="3" t="s">
        <v>521</v>
      </c>
      <c r="C379" s="5"/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15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pans="1:17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G381" s="13">
        <v>0</v>
      </c>
      <c r="H381" s="13">
        <v>0</v>
      </c>
      <c r="I381" s="13">
        <v>170527.46999999997</v>
      </c>
      <c r="J381" s="13">
        <v>165582.18</v>
      </c>
      <c r="K381" s="13">
        <v>0</v>
      </c>
      <c r="L381" s="13">
        <v>0</v>
      </c>
      <c r="M381" s="13">
        <v>6176117.5199999996</v>
      </c>
      <c r="N381" s="13">
        <v>6426309.5099999988</v>
      </c>
      <c r="O381" s="13">
        <v>6017271.1999999983</v>
      </c>
      <c r="P381" s="13">
        <v>5632120.0300000003</v>
      </c>
      <c r="Q381" s="13">
        <v>5880358.379999998</v>
      </c>
    </row>
    <row r="382" spans="1:17" x14ac:dyDescent="0.2">
      <c r="A382" s="3" t="s">
        <v>83</v>
      </c>
      <c r="B382" s="3" t="s">
        <v>522</v>
      </c>
      <c r="C382" s="5" t="s">
        <v>201</v>
      </c>
      <c r="D382" s="5" t="s">
        <v>682</v>
      </c>
      <c r="E382" s="14"/>
      <c r="F382" s="14">
        <v>318</v>
      </c>
      <c r="G382" s="5">
        <v>0</v>
      </c>
      <c r="H382" s="5">
        <v>0</v>
      </c>
      <c r="I382" s="5">
        <v>536.24990566037729</v>
      </c>
      <c r="J382" s="5">
        <v>520.69867924528296</v>
      </c>
      <c r="K382" s="5">
        <v>0</v>
      </c>
      <c r="L382" s="5">
        <v>0</v>
      </c>
      <c r="M382" s="5">
        <v>19421.753207547168</v>
      </c>
      <c r="N382" s="5">
        <v>20208.52047169811</v>
      </c>
      <c r="O382" s="5">
        <v>18922.236477987415</v>
      </c>
      <c r="P382" s="5">
        <v>17711.069276729562</v>
      </c>
      <c r="Q382" s="5">
        <v>18491.693018867918</v>
      </c>
    </row>
    <row r="383" spans="1:17" x14ac:dyDescent="0.2">
      <c r="A383" s="3" t="s">
        <v>83</v>
      </c>
      <c r="B383" s="3" t="s">
        <v>522</v>
      </c>
      <c r="C383" s="5" t="s">
        <v>201</v>
      </c>
      <c r="D383" s="5" t="s">
        <v>683</v>
      </c>
      <c r="E383" s="14"/>
      <c r="F383" s="14">
        <v>340</v>
      </c>
      <c r="G383" s="5">
        <v>0</v>
      </c>
      <c r="H383" s="5">
        <v>0</v>
      </c>
      <c r="I383" s="5">
        <v>501.55138235294112</v>
      </c>
      <c r="J383" s="5">
        <v>487.00641176470589</v>
      </c>
      <c r="K383" s="5">
        <v>0</v>
      </c>
      <c r="L383" s="5">
        <v>0</v>
      </c>
      <c r="M383" s="5">
        <v>18165.051529411765</v>
      </c>
      <c r="N383" s="5">
        <v>18900.91032352941</v>
      </c>
      <c r="O383" s="5">
        <v>17697.856470588231</v>
      </c>
      <c r="P383" s="5">
        <v>16565.058911764707</v>
      </c>
      <c r="Q383" s="5">
        <v>17295.171705882349</v>
      </c>
    </row>
    <row r="384" spans="1:17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14"/>
      <c r="G384" s="14">
        <v>0</v>
      </c>
      <c r="H384" s="14">
        <v>0</v>
      </c>
      <c r="I384" s="14">
        <v>2.7610787755865109</v>
      </c>
      <c r="J384" s="14">
        <v>2.5766293973599792</v>
      </c>
      <c r="K384" s="14">
        <v>0</v>
      </c>
      <c r="L384" s="14">
        <v>0</v>
      </c>
      <c r="M384" s="14">
        <v>100</v>
      </c>
      <c r="N384" s="14">
        <v>100</v>
      </c>
      <c r="O384" s="14">
        <v>93.634942273423107</v>
      </c>
      <c r="P384" s="14">
        <v>87.641593067309344</v>
      </c>
      <c r="Q384" s="14">
        <v>91.504437669078271</v>
      </c>
    </row>
    <row r="385" spans="1:17" x14ac:dyDescent="0.2">
      <c r="A385" s="3" t="s">
        <v>83</v>
      </c>
      <c r="B385" s="3" t="s">
        <v>522</v>
      </c>
      <c r="C385" s="5"/>
      <c r="D385" s="5"/>
      <c r="E385" s="14"/>
      <c r="F385" s="1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15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pans="1:17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G387" s="13">
        <v>1459555.1699999981</v>
      </c>
      <c r="H387" s="13">
        <v>1819573.4399999995</v>
      </c>
      <c r="I387" s="13">
        <v>3914254.99</v>
      </c>
      <c r="J387" s="13">
        <v>3172599.91</v>
      </c>
      <c r="K387" s="13">
        <v>11009866.349999987</v>
      </c>
      <c r="L387" s="13">
        <v>10825097.890000083</v>
      </c>
      <c r="M387" s="13">
        <v>66889636.609999992</v>
      </c>
      <c r="N387" s="13">
        <v>60659847.96000012</v>
      </c>
      <c r="O387" s="13">
        <v>47007264.860000096</v>
      </c>
      <c r="P387" s="13">
        <v>45976020.760000095</v>
      </c>
      <c r="Q387" s="13">
        <v>44849327.510000095</v>
      </c>
    </row>
    <row r="388" spans="1:17" x14ac:dyDescent="0.2">
      <c r="A388" s="3" t="s">
        <v>21</v>
      </c>
      <c r="B388" s="3" t="s">
        <v>523</v>
      </c>
      <c r="C388" s="5" t="s">
        <v>201</v>
      </c>
      <c r="D388" s="5" t="s">
        <v>682</v>
      </c>
      <c r="E388" s="14"/>
      <c r="F388" s="14">
        <v>3522.6</v>
      </c>
      <c r="G388" s="5">
        <v>414.34030829500881</v>
      </c>
      <c r="H388" s="5">
        <v>516.54273547947525</v>
      </c>
      <c r="I388" s="5">
        <v>1111.1834979844434</v>
      </c>
      <c r="J388" s="5">
        <v>900.64154601714654</v>
      </c>
      <c r="K388" s="5">
        <v>3125.4943365695754</v>
      </c>
      <c r="L388" s="5">
        <v>3073.0420399704999</v>
      </c>
      <c r="M388" s="5">
        <v>18988.711920172598</v>
      </c>
      <c r="N388" s="5">
        <v>17220.191892352275</v>
      </c>
      <c r="O388" s="5">
        <v>13344.479889854112</v>
      </c>
      <c r="P388" s="5">
        <v>13051.729052404502</v>
      </c>
      <c r="Q388" s="5">
        <v>12731.881993413983</v>
      </c>
    </row>
    <row r="389" spans="1:17" x14ac:dyDescent="0.2">
      <c r="A389" s="3" t="s">
        <v>21</v>
      </c>
      <c r="B389" s="3" t="s">
        <v>523</v>
      </c>
      <c r="C389" s="5" t="s">
        <v>201</v>
      </c>
      <c r="D389" s="5" t="s">
        <v>683</v>
      </c>
      <c r="E389" s="14"/>
      <c r="F389" s="14">
        <v>3308</v>
      </c>
      <c r="G389" s="5">
        <v>441.21982164449759</v>
      </c>
      <c r="H389" s="5">
        <v>550.05243047158388</v>
      </c>
      <c r="I389" s="5">
        <v>1183.2693440145104</v>
      </c>
      <c r="J389" s="5">
        <v>959.06889661426851</v>
      </c>
      <c r="K389" s="5">
        <v>3328.2546402660178</v>
      </c>
      <c r="L389" s="5">
        <v>3272.3996039903514</v>
      </c>
      <c r="M389" s="5">
        <v>20220.567294437726</v>
      </c>
      <c r="N389" s="5">
        <v>18337.318004836794</v>
      </c>
      <c r="O389" s="5">
        <v>14210.176801692895</v>
      </c>
      <c r="P389" s="5">
        <v>13898.434328899666</v>
      </c>
      <c r="Q389" s="5">
        <v>13557.837820435338</v>
      </c>
    </row>
    <row r="390" spans="1:17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14"/>
      <c r="G390" s="14">
        <v>2.1820348322565035</v>
      </c>
      <c r="H390" s="14">
        <v>2.9996340267780583</v>
      </c>
      <c r="I390" s="14">
        <v>5.8518108161090234</v>
      </c>
      <c r="J390" s="14">
        <v>5.2301481403185397</v>
      </c>
      <c r="K390" s="14">
        <v>16.459749085187902</v>
      </c>
      <c r="L390" s="14">
        <v>17.845573726360627</v>
      </c>
      <c r="M390" s="14">
        <v>100</v>
      </c>
      <c r="N390" s="14">
        <v>100</v>
      </c>
      <c r="O390" s="14">
        <v>77.493212464029398</v>
      </c>
      <c r="P390" s="14">
        <v>75.793168473348743</v>
      </c>
      <c r="Q390" s="14">
        <v>73.935773033216819</v>
      </c>
    </row>
    <row r="391" spans="1:17" x14ac:dyDescent="0.2">
      <c r="A391" s="3" t="s">
        <v>21</v>
      </c>
      <c r="B391" s="3" t="s">
        <v>523</v>
      </c>
      <c r="C391" s="5"/>
      <c r="D391" s="5"/>
      <c r="E391" s="14"/>
      <c r="F391" s="1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698</v>
      </c>
      <c r="F392" s="15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pans="1:17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G393" s="13">
        <v>29216999.789999999</v>
      </c>
      <c r="H393" s="13">
        <v>2200440.8399999989</v>
      </c>
      <c r="I393" s="13">
        <v>2047814.1</v>
      </c>
      <c r="J393" s="13">
        <v>1947251.18</v>
      </c>
      <c r="K393" s="13">
        <v>1288912.3599999957</v>
      </c>
      <c r="L393" s="13">
        <v>1335779.4099999983</v>
      </c>
      <c r="M393" s="13">
        <v>54403716.409999996</v>
      </c>
      <c r="N393" s="13">
        <v>27722979.489999995</v>
      </c>
      <c r="O393" s="13">
        <v>16878822.289999999</v>
      </c>
      <c r="P393" s="13">
        <v>16133589.540000003</v>
      </c>
      <c r="Q393" s="13">
        <v>15834741.719999999</v>
      </c>
    </row>
    <row r="394" spans="1:17" x14ac:dyDescent="0.2">
      <c r="A394" s="3" t="s">
        <v>110</v>
      </c>
      <c r="B394" s="3" t="s">
        <v>524</v>
      </c>
      <c r="C394" s="5" t="s">
        <v>201</v>
      </c>
      <c r="D394" s="5" t="s">
        <v>682</v>
      </c>
      <c r="E394" s="14"/>
      <c r="F394" s="14">
        <v>1363</v>
      </c>
      <c r="G394" s="5">
        <v>21435.803220836391</v>
      </c>
      <c r="H394" s="5">
        <v>1614.4100073367563</v>
      </c>
      <c r="I394" s="5">
        <v>1502.4314746881878</v>
      </c>
      <c r="J394" s="5">
        <v>1428.6509024211298</v>
      </c>
      <c r="K394" s="5">
        <v>945.64369772560212</v>
      </c>
      <c r="L394" s="5">
        <v>980.02891415994009</v>
      </c>
      <c r="M394" s="5">
        <v>39914.685553925163</v>
      </c>
      <c r="N394" s="5">
        <v>20339.676808510634</v>
      </c>
      <c r="O394" s="5">
        <v>12383.582017608216</v>
      </c>
      <c r="P394" s="5">
        <v>11836.822846661778</v>
      </c>
      <c r="Q394" s="5">
        <v>11617.56545854732</v>
      </c>
    </row>
    <row r="395" spans="1:17" x14ac:dyDescent="0.2">
      <c r="A395" s="3" t="s">
        <v>110</v>
      </c>
      <c r="B395" s="3" t="s">
        <v>524</v>
      </c>
      <c r="C395" s="5" t="s">
        <v>201</v>
      </c>
      <c r="D395" s="5" t="s">
        <v>683</v>
      </c>
      <c r="E395" s="14"/>
      <c r="F395" s="14">
        <v>1394</v>
      </c>
      <c r="G395" s="5">
        <v>20959.110322812052</v>
      </c>
      <c r="H395" s="5">
        <v>1578.5084935437583</v>
      </c>
      <c r="I395" s="5">
        <v>1469.0201578192252</v>
      </c>
      <c r="J395" s="5">
        <v>1396.8803299856527</v>
      </c>
      <c r="K395" s="5">
        <v>924.6143185078879</v>
      </c>
      <c r="L395" s="5">
        <v>958.2348708751781</v>
      </c>
      <c r="M395" s="5">
        <v>39027.056248206594</v>
      </c>
      <c r="N395" s="5">
        <v>19887.359748923955</v>
      </c>
      <c r="O395" s="5">
        <v>12108.193895265422</v>
      </c>
      <c r="P395" s="5">
        <v>11573.593644189385</v>
      </c>
      <c r="Q395" s="5">
        <v>11359.21213773314</v>
      </c>
    </row>
    <row r="396" spans="1:17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14"/>
      <c r="G396" s="14">
        <v>53.704051336885492</v>
      </c>
      <c r="H396" s="14">
        <v>7.9372451319445076</v>
      </c>
      <c r="I396" s="14">
        <v>3.7641070043214722</v>
      </c>
      <c r="J396" s="14">
        <v>7.0239606846818043</v>
      </c>
      <c r="K396" s="14">
        <v>2.3691623386285419</v>
      </c>
      <c r="L396" s="14">
        <v>4.8183111432226458</v>
      </c>
      <c r="M396" s="14">
        <v>100</v>
      </c>
      <c r="N396" s="14">
        <v>100</v>
      </c>
      <c r="O396" s="14">
        <v>60.88386818627626</v>
      </c>
      <c r="P396" s="14">
        <v>58.195727287608392</v>
      </c>
      <c r="Q396" s="14">
        <v>57.117748565632262</v>
      </c>
    </row>
    <row r="397" spans="1:17" x14ac:dyDescent="0.2">
      <c r="A397" s="3" t="s">
        <v>110</v>
      </c>
      <c r="B397" s="3" t="s">
        <v>524</v>
      </c>
      <c r="C397" s="5"/>
      <c r="D397" s="5"/>
      <c r="E397" s="14"/>
      <c r="F397" s="1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15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pans="1:17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6345789.6500000004</v>
      </c>
      <c r="N399" s="13">
        <v>5255426.8000000026</v>
      </c>
      <c r="O399" s="13">
        <v>3519485.6400000025</v>
      </c>
      <c r="P399" s="13">
        <v>3347929.5300000017</v>
      </c>
      <c r="Q399" s="13">
        <v>3399596.3300000024</v>
      </c>
    </row>
    <row r="400" spans="1:17" x14ac:dyDescent="0.2">
      <c r="A400" s="3" t="s">
        <v>141</v>
      </c>
      <c r="B400" s="3" t="s">
        <v>525</v>
      </c>
      <c r="C400" s="5" t="s">
        <v>201</v>
      </c>
      <c r="D400" s="5" t="s">
        <v>682</v>
      </c>
      <c r="E400" s="14"/>
      <c r="F400" s="14">
        <v>199.4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31824.421514543632</v>
      </c>
      <c r="N400" s="5">
        <v>26356.202607823481</v>
      </c>
      <c r="O400" s="5">
        <v>17650.379338014052</v>
      </c>
      <c r="P400" s="5">
        <v>16790.017703109337</v>
      </c>
      <c r="Q400" s="5">
        <v>17049.129037111346</v>
      </c>
    </row>
    <row r="401" spans="1:17" x14ac:dyDescent="0.2">
      <c r="A401" s="3" t="s">
        <v>141</v>
      </c>
      <c r="B401" s="3" t="s">
        <v>525</v>
      </c>
      <c r="C401" s="5" t="s">
        <v>201</v>
      </c>
      <c r="D401" s="5" t="s">
        <v>683</v>
      </c>
      <c r="E401" s="14"/>
      <c r="F401" s="14">
        <v>190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33398.892894736848</v>
      </c>
      <c r="N401" s="5">
        <v>27660.141052631592</v>
      </c>
      <c r="O401" s="5">
        <v>18523.608631578962</v>
      </c>
      <c r="P401" s="5">
        <v>17620.681736842114</v>
      </c>
      <c r="Q401" s="5">
        <v>17892.612263157909</v>
      </c>
    </row>
    <row r="402" spans="1:17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14"/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100</v>
      </c>
      <c r="N402" s="14">
        <v>100</v>
      </c>
      <c r="O402" s="14">
        <v>66.968597869158813</v>
      </c>
      <c r="P402" s="14">
        <v>63.704236732970955</v>
      </c>
      <c r="Q402" s="14">
        <v>64.687350035966645</v>
      </c>
    </row>
    <row r="403" spans="1:17" x14ac:dyDescent="0.2">
      <c r="A403" s="3" t="s">
        <v>141</v>
      </c>
      <c r="B403" s="3" t="s">
        <v>525</v>
      </c>
      <c r="C403" s="5"/>
      <c r="D403" s="5"/>
      <c r="E403" s="14"/>
      <c r="F403" s="1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15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pans="1:17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G405" s="13">
        <v>0</v>
      </c>
      <c r="H405" s="13">
        <v>0</v>
      </c>
      <c r="I405" s="13">
        <v>13317688.689999999</v>
      </c>
      <c r="J405" s="13">
        <v>13862313.949999999</v>
      </c>
      <c r="K405" s="13">
        <v>9638618.3400000781</v>
      </c>
      <c r="L405" s="13">
        <v>10299741.179999933</v>
      </c>
      <c r="M405" s="13">
        <v>136105778.54000008</v>
      </c>
      <c r="N405" s="13">
        <v>117873326.40000007</v>
      </c>
      <c r="O405" s="13">
        <v>97100377.470000073</v>
      </c>
      <c r="P405" s="13">
        <v>94359591.820000052</v>
      </c>
      <c r="Q405" s="13">
        <v>89844636.640000075</v>
      </c>
    </row>
    <row r="406" spans="1:17" x14ac:dyDescent="0.2">
      <c r="A406" s="3" t="s">
        <v>144</v>
      </c>
      <c r="B406" s="3" t="s">
        <v>526</v>
      </c>
      <c r="C406" s="5" t="s">
        <v>201</v>
      </c>
      <c r="D406" s="5" t="s">
        <v>682</v>
      </c>
      <c r="E406" s="14"/>
      <c r="F406" s="14">
        <v>5845.6</v>
      </c>
      <c r="G406" s="5">
        <v>0</v>
      </c>
      <c r="H406" s="5">
        <v>0</v>
      </c>
      <c r="I406" s="5">
        <v>2278.2415303818252</v>
      </c>
      <c r="J406" s="5">
        <v>2371.4099408101815</v>
      </c>
      <c r="K406" s="5">
        <v>1648.8672403175169</v>
      </c>
      <c r="L406" s="5">
        <v>1761.9647563979629</v>
      </c>
      <c r="M406" s="5">
        <v>23283.457393595196</v>
      </c>
      <c r="N406" s="5">
        <v>20164.452990283298</v>
      </c>
      <c r="O406" s="5">
        <v>16610.848752908183</v>
      </c>
      <c r="P406" s="5">
        <v>16141.985736280287</v>
      </c>
      <c r="Q406" s="5">
        <v>15369.617599562076</v>
      </c>
    </row>
    <row r="407" spans="1:17" x14ac:dyDescent="0.2">
      <c r="A407" s="3" t="s">
        <v>144</v>
      </c>
      <c r="B407" s="3" t="s">
        <v>526</v>
      </c>
      <c r="C407" s="5" t="s">
        <v>201</v>
      </c>
      <c r="D407" s="5" t="s">
        <v>683</v>
      </c>
      <c r="E407" s="14"/>
      <c r="F407" s="14">
        <v>5772</v>
      </c>
      <c r="G407" s="5">
        <v>0</v>
      </c>
      <c r="H407" s="5">
        <v>0</v>
      </c>
      <c r="I407" s="5">
        <v>2307.291872834373</v>
      </c>
      <c r="J407" s="5">
        <v>2401.6482934857931</v>
      </c>
      <c r="K407" s="5">
        <v>1669.8922972973107</v>
      </c>
      <c r="L407" s="5">
        <v>1784.4319438669322</v>
      </c>
      <c r="M407" s="5">
        <v>23580.349712404728</v>
      </c>
      <c r="N407" s="5">
        <v>20421.57422037423</v>
      </c>
      <c r="O407" s="5">
        <v>16822.657219334731</v>
      </c>
      <c r="P407" s="5">
        <v>16347.815630630639</v>
      </c>
      <c r="Q407" s="5">
        <v>15565.598863478877</v>
      </c>
    </row>
    <row r="408" spans="1:17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14"/>
      <c r="G408" s="14">
        <v>0</v>
      </c>
      <c r="H408" s="14">
        <v>0</v>
      </c>
      <c r="I408" s="14">
        <v>9.7848076935881672</v>
      </c>
      <c r="J408" s="14">
        <v>11.76034848033269</v>
      </c>
      <c r="K408" s="14">
        <v>7.0817113302558186</v>
      </c>
      <c r="L408" s="14">
        <v>8.7379744803739801</v>
      </c>
      <c r="M408" s="14">
        <v>100</v>
      </c>
      <c r="N408" s="14">
        <v>100</v>
      </c>
      <c r="O408" s="14">
        <v>82.3768874906376</v>
      </c>
      <c r="P408" s="14">
        <v>80.051691677719546</v>
      </c>
      <c r="Q408" s="14">
        <v>76.221346579390342</v>
      </c>
    </row>
    <row r="409" spans="1:17" x14ac:dyDescent="0.2">
      <c r="A409" s="3" t="s">
        <v>144</v>
      </c>
      <c r="B409" s="3" t="s">
        <v>526</v>
      </c>
      <c r="C409" s="5"/>
      <c r="D409" s="5"/>
      <c r="E409" s="14"/>
      <c r="F409" s="1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15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G411" s="13">
        <v>0</v>
      </c>
      <c r="H411" s="13">
        <v>0</v>
      </c>
      <c r="I411" s="13">
        <v>8645212.129999999</v>
      </c>
      <c r="J411" s="13">
        <v>8474865</v>
      </c>
      <c r="K411" s="13">
        <v>1860532.2499999851</v>
      </c>
      <c r="L411" s="13">
        <v>1843457.0099998862</v>
      </c>
      <c r="M411" s="13">
        <v>94704698.920000002</v>
      </c>
      <c r="N411" s="13">
        <v>84660168.539999977</v>
      </c>
      <c r="O411" s="13">
        <v>66724658.730000034</v>
      </c>
      <c r="P411" s="13">
        <v>63952792.960000016</v>
      </c>
      <c r="Q411" s="13">
        <v>64843731.450000033</v>
      </c>
    </row>
    <row r="412" spans="1:17" x14ac:dyDescent="0.2">
      <c r="A412" s="3" t="s">
        <v>57</v>
      </c>
      <c r="B412" s="3" t="s">
        <v>527</v>
      </c>
      <c r="C412" s="5" t="s">
        <v>201</v>
      </c>
      <c r="D412" s="5" t="s">
        <v>682</v>
      </c>
      <c r="E412" s="14"/>
      <c r="F412" s="14">
        <v>4664.3999999999996</v>
      </c>
      <c r="G412" s="5">
        <v>0</v>
      </c>
      <c r="H412" s="5">
        <v>0</v>
      </c>
      <c r="I412" s="5">
        <v>1853.4457014835777</v>
      </c>
      <c r="J412" s="5">
        <v>1816.9250064316955</v>
      </c>
      <c r="K412" s="5">
        <v>398.87922347997284</v>
      </c>
      <c r="L412" s="5">
        <v>395.21846539745439</v>
      </c>
      <c r="M412" s="5">
        <v>20303.725863991083</v>
      </c>
      <c r="N412" s="5">
        <v>18150.28053768973</v>
      </c>
      <c r="O412" s="5">
        <v>14305.08934268074</v>
      </c>
      <c r="P412" s="5">
        <v>13710.829465740508</v>
      </c>
      <c r="Q412" s="5">
        <v>13901.837631849763</v>
      </c>
    </row>
    <row r="413" spans="1:17" x14ac:dyDescent="0.2">
      <c r="A413" s="3" t="s">
        <v>57</v>
      </c>
      <c r="B413" s="3" t="s">
        <v>527</v>
      </c>
      <c r="C413" s="5" t="s">
        <v>201</v>
      </c>
      <c r="D413" s="5" t="s">
        <v>683</v>
      </c>
      <c r="E413" s="14"/>
      <c r="F413" s="14">
        <v>4662</v>
      </c>
      <c r="G413" s="5">
        <v>0</v>
      </c>
      <c r="H413" s="5">
        <v>0</v>
      </c>
      <c r="I413" s="5">
        <v>1854.399856284856</v>
      </c>
      <c r="J413" s="5">
        <v>1817.8603603603603</v>
      </c>
      <c r="K413" s="5">
        <v>399.08456670956349</v>
      </c>
      <c r="L413" s="5">
        <v>395.42192406689963</v>
      </c>
      <c r="M413" s="5">
        <v>20314.178232518232</v>
      </c>
      <c r="N413" s="5">
        <v>18159.624311454307</v>
      </c>
      <c r="O413" s="5">
        <v>14312.453610038618</v>
      </c>
      <c r="P413" s="5">
        <v>13717.887807807811</v>
      </c>
      <c r="Q413" s="5">
        <v>13908.994305019312</v>
      </c>
    </row>
    <row r="414" spans="1:17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14"/>
      <c r="G414" s="14">
        <v>0</v>
      </c>
      <c r="H414" s="14">
        <v>0</v>
      </c>
      <c r="I414" s="14">
        <v>9.1285989276021855</v>
      </c>
      <c r="J414" s="14">
        <v>10.010451368279313</v>
      </c>
      <c r="K414" s="14">
        <v>1.9645617073041268</v>
      </c>
      <c r="L414" s="14">
        <v>2.1774785495836748</v>
      </c>
      <c r="M414" s="14">
        <v>100</v>
      </c>
      <c r="N414" s="14">
        <v>100</v>
      </c>
      <c r="O414" s="14">
        <v>78.814701034376242</v>
      </c>
      <c r="P414" s="14">
        <v>75.540592539434641</v>
      </c>
      <c r="Q414" s="14">
        <v>76.592962863477965</v>
      </c>
    </row>
    <row r="415" spans="1:17" x14ac:dyDescent="0.2">
      <c r="A415" s="3" t="s">
        <v>57</v>
      </c>
      <c r="B415" s="3" t="s">
        <v>527</v>
      </c>
      <c r="C415" s="5"/>
      <c r="D415" s="5"/>
      <c r="E415" s="14"/>
      <c r="F415" s="1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15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pans="1:17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G417" s="13">
        <v>0</v>
      </c>
      <c r="H417" s="13">
        <v>0</v>
      </c>
      <c r="I417" s="13">
        <v>5526406</v>
      </c>
      <c r="J417" s="13">
        <v>5454155</v>
      </c>
      <c r="K417" s="13">
        <v>2262801.1099999994</v>
      </c>
      <c r="L417" s="13">
        <v>2371943.0999999996</v>
      </c>
      <c r="M417" s="13">
        <v>27095915.699999999</v>
      </c>
      <c r="N417" s="13">
        <v>26132627.040000014</v>
      </c>
      <c r="O417" s="13">
        <v>17470897.520000011</v>
      </c>
      <c r="P417" s="13">
        <v>16989997.74000001</v>
      </c>
      <c r="Q417" s="13">
        <v>16619561.400000012</v>
      </c>
    </row>
    <row r="418" spans="1:17" x14ac:dyDescent="0.2">
      <c r="A418" s="3" t="s">
        <v>53</v>
      </c>
      <c r="B418" s="3" t="s">
        <v>528</v>
      </c>
      <c r="C418" s="5" t="s">
        <v>201</v>
      </c>
      <c r="D418" s="5" t="s">
        <v>682</v>
      </c>
      <c r="E418" s="14"/>
      <c r="F418" s="14">
        <v>1196.3</v>
      </c>
      <c r="G418" s="5">
        <v>0</v>
      </c>
      <c r="H418" s="5">
        <v>0</v>
      </c>
      <c r="I418" s="5">
        <v>4619.5820446376329</v>
      </c>
      <c r="J418" s="5">
        <v>4559.1866588648336</v>
      </c>
      <c r="K418" s="5">
        <v>1891.4997157903531</v>
      </c>
      <c r="L418" s="5">
        <v>1982.7326757502296</v>
      </c>
      <c r="M418" s="5">
        <v>22649.766530134581</v>
      </c>
      <c r="N418" s="5">
        <v>21844.543208225376</v>
      </c>
      <c r="O418" s="5">
        <v>14604.110607707107</v>
      </c>
      <c r="P418" s="5">
        <v>14202.121324082596</v>
      </c>
      <c r="Q418" s="5">
        <v>13892.469614645166</v>
      </c>
    </row>
    <row r="419" spans="1:17" x14ac:dyDescent="0.2">
      <c r="A419" s="3" t="s">
        <v>53</v>
      </c>
      <c r="B419" s="3" t="s">
        <v>528</v>
      </c>
      <c r="C419" s="5" t="s">
        <v>201</v>
      </c>
      <c r="D419" s="5" t="s">
        <v>683</v>
      </c>
      <c r="E419" s="14"/>
      <c r="F419" s="14">
        <v>1198</v>
      </c>
      <c r="G419" s="5">
        <v>0</v>
      </c>
      <c r="H419" s="5">
        <v>0</v>
      </c>
      <c r="I419" s="5">
        <v>4613.0267111853091</v>
      </c>
      <c r="J419" s="5">
        <v>4552.7170283806345</v>
      </c>
      <c r="K419" s="5">
        <v>1888.8156176961597</v>
      </c>
      <c r="L419" s="5">
        <v>1979.9191151919863</v>
      </c>
      <c r="M419" s="5">
        <v>22617.625792988314</v>
      </c>
      <c r="N419" s="5">
        <v>21813.545108514201</v>
      </c>
      <c r="O419" s="5">
        <v>14583.386911519208</v>
      </c>
      <c r="P419" s="5">
        <v>14181.968063439073</v>
      </c>
      <c r="Q419" s="5">
        <v>13872.755759599342</v>
      </c>
    </row>
    <row r="420" spans="1:17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14"/>
      <c r="G420" s="14">
        <v>0</v>
      </c>
      <c r="H420" s="14">
        <v>0</v>
      </c>
      <c r="I420" s="14">
        <v>20.395715949175322</v>
      </c>
      <c r="J420" s="14">
        <v>20.87105514363931</v>
      </c>
      <c r="K420" s="14">
        <v>8.3510782032732678</v>
      </c>
      <c r="L420" s="14">
        <v>9.0765581905308448</v>
      </c>
      <c r="M420" s="14">
        <v>100</v>
      </c>
      <c r="N420" s="14">
        <v>100</v>
      </c>
      <c r="O420" s="14">
        <v>66.854731035108372</v>
      </c>
      <c r="P420" s="14">
        <v>65.014503570552634</v>
      </c>
      <c r="Q420" s="14">
        <v>63.596979264890628</v>
      </c>
    </row>
    <row r="421" spans="1:17" x14ac:dyDescent="0.2">
      <c r="A421" s="3" t="s">
        <v>53</v>
      </c>
      <c r="B421" s="3" t="s">
        <v>528</v>
      </c>
      <c r="C421" s="5"/>
      <c r="D421" s="5"/>
      <c r="E421" s="14"/>
      <c r="F421" s="1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15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1:17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G423" s="13">
        <v>0</v>
      </c>
      <c r="H423" s="13">
        <v>0</v>
      </c>
      <c r="I423" s="13">
        <v>0</v>
      </c>
      <c r="J423" s="13">
        <v>0</v>
      </c>
      <c r="K423" s="13">
        <v>593736.48999999836</v>
      </c>
      <c r="L423" s="13">
        <v>516446.20999999996</v>
      </c>
      <c r="M423" s="13">
        <v>9492446.089999998</v>
      </c>
      <c r="N423" s="13">
        <v>7354385.2200000035</v>
      </c>
      <c r="O423" s="13">
        <v>6816602.2700000023</v>
      </c>
      <c r="P423" s="13">
        <v>6418980.3200000022</v>
      </c>
      <c r="Q423" s="13">
        <v>4735613.4900000021</v>
      </c>
    </row>
    <row r="424" spans="1:17" x14ac:dyDescent="0.2">
      <c r="A424" s="3" t="s">
        <v>184</v>
      </c>
      <c r="B424" s="3" t="s">
        <v>529</v>
      </c>
      <c r="C424" s="5" t="s">
        <v>201</v>
      </c>
      <c r="D424" s="5" t="s">
        <v>682</v>
      </c>
      <c r="E424" s="14"/>
      <c r="F424" s="14">
        <v>422</v>
      </c>
      <c r="G424" s="5">
        <v>0</v>
      </c>
      <c r="H424" s="5">
        <v>0</v>
      </c>
      <c r="I424" s="5">
        <v>0</v>
      </c>
      <c r="J424" s="5">
        <v>0</v>
      </c>
      <c r="K424" s="5">
        <v>1406.9585071090009</v>
      </c>
      <c r="L424" s="5">
        <v>1223.8061848341231</v>
      </c>
      <c r="M424" s="5">
        <v>22493.948080568716</v>
      </c>
      <c r="N424" s="5">
        <v>17427.453127962093</v>
      </c>
      <c r="O424" s="5">
        <v>16153.085947867305</v>
      </c>
      <c r="P424" s="5">
        <v>15210.853838862564</v>
      </c>
      <c r="Q424" s="5">
        <v>11221.832914691948</v>
      </c>
    </row>
    <row r="425" spans="1:17" x14ac:dyDescent="0.2">
      <c r="A425" s="3" t="s">
        <v>184</v>
      </c>
      <c r="B425" s="3" t="s">
        <v>529</v>
      </c>
      <c r="C425" s="5" t="s">
        <v>201</v>
      </c>
      <c r="D425" s="5" t="s">
        <v>683</v>
      </c>
      <c r="E425" s="14"/>
      <c r="F425" s="14">
        <v>408</v>
      </c>
      <c r="G425" s="5">
        <v>0</v>
      </c>
      <c r="H425" s="5">
        <v>0</v>
      </c>
      <c r="I425" s="5">
        <v>0</v>
      </c>
      <c r="J425" s="5">
        <v>0</v>
      </c>
      <c r="K425" s="5">
        <v>1455.2364950980352</v>
      </c>
      <c r="L425" s="5">
        <v>1265.7995343137254</v>
      </c>
      <c r="M425" s="5">
        <v>23265.799240196073</v>
      </c>
      <c r="N425" s="5">
        <v>18025.453970588245</v>
      </c>
      <c r="O425" s="5">
        <v>16707.358504901968</v>
      </c>
      <c r="P425" s="5">
        <v>15732.79490196079</v>
      </c>
      <c r="Q425" s="5">
        <v>11606.895808823534</v>
      </c>
    </row>
    <row r="426" spans="1:17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14"/>
      <c r="G426" s="14">
        <v>0</v>
      </c>
      <c r="H426" s="14">
        <v>0</v>
      </c>
      <c r="I426" s="14">
        <v>0</v>
      </c>
      <c r="J426" s="14">
        <v>0</v>
      </c>
      <c r="K426" s="14">
        <v>6.2548313087127427</v>
      </c>
      <c r="L426" s="14">
        <v>7.022289349156499</v>
      </c>
      <c r="M426" s="14">
        <v>100</v>
      </c>
      <c r="N426" s="14">
        <v>100</v>
      </c>
      <c r="O426" s="14">
        <v>92.687587964014739</v>
      </c>
      <c r="P426" s="14">
        <v>87.280991245111835</v>
      </c>
      <c r="Q426" s="14">
        <v>64.391697583662875</v>
      </c>
    </row>
    <row r="427" spans="1:17" x14ac:dyDescent="0.2">
      <c r="A427" s="3" t="s">
        <v>184</v>
      </c>
      <c r="B427" s="3" t="s">
        <v>529</v>
      </c>
      <c r="C427" s="5"/>
      <c r="D427" s="5"/>
      <c r="E427" s="14"/>
      <c r="F427" s="1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15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pans="1:17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G429" s="13">
        <v>0</v>
      </c>
      <c r="H429" s="13">
        <v>0</v>
      </c>
      <c r="I429" s="13">
        <v>907660.98999999987</v>
      </c>
      <c r="J429" s="13">
        <v>835401.49</v>
      </c>
      <c r="K429" s="13">
        <v>43726.369999998249</v>
      </c>
      <c r="L429" s="13">
        <v>291752.81000000052</v>
      </c>
      <c r="M429" s="13">
        <v>9355555.7699999977</v>
      </c>
      <c r="N429" s="13">
        <v>8804229.1000000015</v>
      </c>
      <c r="O429" s="13">
        <v>7046939.9100000001</v>
      </c>
      <c r="P429" s="13">
        <v>6752094.0999999996</v>
      </c>
      <c r="Q429" s="13">
        <v>6376445.4000000004</v>
      </c>
    </row>
    <row r="430" spans="1:17" x14ac:dyDescent="0.2">
      <c r="A430" s="3" t="s">
        <v>39</v>
      </c>
      <c r="B430" s="3" t="s">
        <v>530</v>
      </c>
      <c r="C430" s="5" t="s">
        <v>201</v>
      </c>
      <c r="D430" s="5" t="s">
        <v>682</v>
      </c>
      <c r="E430" s="14"/>
      <c r="F430" s="14">
        <v>418</v>
      </c>
      <c r="G430" s="5">
        <v>0</v>
      </c>
      <c r="H430" s="5">
        <v>0</v>
      </c>
      <c r="I430" s="5">
        <v>2171.4377751196171</v>
      </c>
      <c r="J430" s="5">
        <v>1998.5681578947367</v>
      </c>
      <c r="K430" s="5">
        <v>104.60854066985227</v>
      </c>
      <c r="L430" s="5">
        <v>697.97322966507306</v>
      </c>
      <c r="M430" s="5">
        <v>22381.712368421046</v>
      </c>
      <c r="N430" s="5">
        <v>21062.749043062206</v>
      </c>
      <c r="O430" s="5">
        <v>16858.707918660286</v>
      </c>
      <c r="P430" s="5">
        <v>16153.335167464114</v>
      </c>
      <c r="Q430" s="5">
        <v>15254.654066985648</v>
      </c>
    </row>
    <row r="431" spans="1:17" x14ac:dyDescent="0.2">
      <c r="A431" s="3" t="s">
        <v>39</v>
      </c>
      <c r="B431" s="3" t="s">
        <v>530</v>
      </c>
      <c r="C431" s="5" t="s">
        <v>201</v>
      </c>
      <c r="D431" s="5" t="s">
        <v>683</v>
      </c>
      <c r="E431" s="14"/>
      <c r="F431" s="14">
        <v>393</v>
      </c>
      <c r="G431" s="5">
        <v>0</v>
      </c>
      <c r="H431" s="5">
        <v>0</v>
      </c>
      <c r="I431" s="5">
        <v>2309.5699491094147</v>
      </c>
      <c r="J431" s="5">
        <v>2125.7035368956745</v>
      </c>
      <c r="K431" s="5">
        <v>111.26302798981743</v>
      </c>
      <c r="L431" s="5">
        <v>742.37356234096819</v>
      </c>
      <c r="M431" s="5">
        <v>23805.485419847322</v>
      </c>
      <c r="N431" s="5">
        <v>22402.618575063618</v>
      </c>
      <c r="O431" s="5">
        <v>17931.144809160305</v>
      </c>
      <c r="P431" s="5">
        <v>17180.901017811702</v>
      </c>
      <c r="Q431" s="5">
        <v>16225.051908396948</v>
      </c>
    </row>
    <row r="432" spans="1:17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14"/>
      <c r="G432" s="14">
        <v>0</v>
      </c>
      <c r="H432" s="14">
        <v>0</v>
      </c>
      <c r="I432" s="14">
        <v>9.7018393381882433</v>
      </c>
      <c r="J432" s="14">
        <v>9.4886387043244902</v>
      </c>
      <c r="K432" s="14">
        <v>0.46738399166208233</v>
      </c>
      <c r="L432" s="14">
        <v>3.3137803058759623</v>
      </c>
      <c r="M432" s="14">
        <v>100</v>
      </c>
      <c r="N432" s="14">
        <v>100</v>
      </c>
      <c r="O432" s="14">
        <v>80.040396836106851</v>
      </c>
      <c r="P432" s="14">
        <v>76.691485686123258</v>
      </c>
      <c r="Q432" s="14">
        <v>72.424800940266294</v>
      </c>
    </row>
    <row r="433" spans="1:17" x14ac:dyDescent="0.2">
      <c r="A433" s="3" t="s">
        <v>39</v>
      </c>
      <c r="B433" s="3" t="s">
        <v>530</v>
      </c>
      <c r="C433" s="5"/>
      <c r="D433" s="5"/>
      <c r="E433" s="14"/>
      <c r="F433" s="1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15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1:17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G435" s="13">
        <v>3236935.31</v>
      </c>
      <c r="H435" s="13">
        <v>22810648.819999997</v>
      </c>
      <c r="I435" s="13">
        <v>6498269.2800000003</v>
      </c>
      <c r="J435" s="13">
        <v>6984687.1899999995</v>
      </c>
      <c r="K435" s="13">
        <v>1858082.7900000103</v>
      </c>
      <c r="L435" s="13">
        <v>1721761.0500000194</v>
      </c>
      <c r="M435" s="13">
        <v>31722876.390000008</v>
      </c>
      <c r="N435" s="13">
        <v>52335153.539999992</v>
      </c>
      <c r="O435" s="13">
        <v>22144987.719999991</v>
      </c>
      <c r="P435" s="13">
        <v>21086914.349999987</v>
      </c>
      <c r="Q435" s="13">
        <v>21072694.43999999</v>
      </c>
    </row>
    <row r="436" spans="1:17" x14ac:dyDescent="0.2">
      <c r="A436" s="3" t="s">
        <v>50</v>
      </c>
      <c r="B436" s="3" t="s">
        <v>531</v>
      </c>
      <c r="C436" s="5" t="s">
        <v>201</v>
      </c>
      <c r="D436" s="5" t="s">
        <v>682</v>
      </c>
      <c r="E436" s="14"/>
      <c r="F436" s="14">
        <v>1288.5</v>
      </c>
      <c r="G436" s="5">
        <v>2512.1733100504462</v>
      </c>
      <c r="H436" s="5">
        <v>17703.25868839736</v>
      </c>
      <c r="I436" s="5">
        <v>5043.2823282887084</v>
      </c>
      <c r="J436" s="5">
        <v>5420.7894373302288</v>
      </c>
      <c r="K436" s="5">
        <v>1442.05105937137</v>
      </c>
      <c r="L436" s="5">
        <v>1336.2522700815052</v>
      </c>
      <c r="M436" s="5">
        <v>24620.004959254955</v>
      </c>
      <c r="N436" s="5">
        <v>40617.115669382998</v>
      </c>
      <c r="O436" s="5">
        <v>17186.641614280165</v>
      </c>
      <c r="P436" s="5">
        <v>16365.474854481945</v>
      </c>
      <c r="Q436" s="5">
        <v>16354.438835855639</v>
      </c>
    </row>
    <row r="437" spans="1:17" x14ac:dyDescent="0.2">
      <c r="A437" s="3" t="s">
        <v>50</v>
      </c>
      <c r="B437" s="3" t="s">
        <v>531</v>
      </c>
      <c r="C437" s="5" t="s">
        <v>201</v>
      </c>
      <c r="D437" s="5" t="s">
        <v>683</v>
      </c>
      <c r="E437" s="14"/>
      <c r="F437" s="14">
        <v>1283</v>
      </c>
      <c r="G437" s="5">
        <v>2522.942564302416</v>
      </c>
      <c r="H437" s="5">
        <v>17779.149508963364</v>
      </c>
      <c r="I437" s="5">
        <v>5064.9020109119256</v>
      </c>
      <c r="J437" s="5">
        <v>5444.0274279033511</v>
      </c>
      <c r="K437" s="5">
        <v>1448.2328838659473</v>
      </c>
      <c r="L437" s="5">
        <v>1341.9805533905062</v>
      </c>
      <c r="M437" s="5">
        <v>24725.546679657062</v>
      </c>
      <c r="N437" s="5">
        <v>40791.234247856577</v>
      </c>
      <c r="O437" s="5">
        <v>17260.31778643803</v>
      </c>
      <c r="P437" s="5">
        <v>16435.630826188612</v>
      </c>
      <c r="Q437" s="5">
        <v>16424.547498051434</v>
      </c>
    </row>
    <row r="438" spans="1:17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14"/>
      <c r="G438" s="14">
        <v>10.203788805924226</v>
      </c>
      <c r="H438" s="14">
        <v>43.585711089135749</v>
      </c>
      <c r="I438" s="14">
        <v>20.484489489888905</v>
      </c>
      <c r="J438" s="14">
        <v>13.346071841867383</v>
      </c>
      <c r="K438" s="14">
        <v>5.8572330174502492</v>
      </c>
      <c r="L438" s="14">
        <v>3.2898748423162067</v>
      </c>
      <c r="M438" s="14">
        <v>100</v>
      </c>
      <c r="N438" s="14">
        <v>100</v>
      </c>
      <c r="O438" s="14">
        <v>42.313791442446956</v>
      </c>
      <c r="P438" s="14">
        <v>40.292065511727529</v>
      </c>
      <c r="Q438" s="14">
        <v>40.264894654209883</v>
      </c>
    </row>
    <row r="439" spans="1:17" x14ac:dyDescent="0.2">
      <c r="A439" s="3" t="s">
        <v>50</v>
      </c>
      <c r="B439" s="3" t="s">
        <v>531</v>
      </c>
      <c r="C439" s="5"/>
      <c r="D439" s="5"/>
      <c r="E439" s="14"/>
      <c r="F439" s="1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15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pans="1:17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G441" s="13">
        <v>109274952.77999999</v>
      </c>
      <c r="H441" s="13">
        <v>203437.75</v>
      </c>
      <c r="I441" s="13">
        <v>9284593.9100000001</v>
      </c>
      <c r="J441" s="13">
        <v>5453863.6600000001</v>
      </c>
      <c r="K441" s="13">
        <v>2705977.0100000128</v>
      </c>
      <c r="L441" s="13">
        <v>4309690.0800000019</v>
      </c>
      <c r="M441" s="13">
        <v>152098527.41</v>
      </c>
      <c r="N441" s="13">
        <v>40363022.949999988</v>
      </c>
      <c r="O441" s="13">
        <v>30016418.75999999</v>
      </c>
      <c r="P441" s="13">
        <v>29010686.459999993</v>
      </c>
      <c r="Q441" s="13">
        <v>27384337.109999992</v>
      </c>
    </row>
    <row r="442" spans="1:17" x14ac:dyDescent="0.2">
      <c r="A442" s="3" t="s">
        <v>17</v>
      </c>
      <c r="B442" s="3" t="s">
        <v>532</v>
      </c>
      <c r="C442" s="5" t="s">
        <v>201</v>
      </c>
      <c r="D442" s="5" t="s">
        <v>682</v>
      </c>
      <c r="E442" s="14"/>
      <c r="F442" s="14">
        <v>2041.5</v>
      </c>
      <c r="G442" s="5">
        <v>53526.795385745769</v>
      </c>
      <c r="H442" s="5">
        <v>99.651114376683807</v>
      </c>
      <c r="I442" s="5">
        <v>4547.9274602008327</v>
      </c>
      <c r="J442" s="5">
        <v>2671.498241489101</v>
      </c>
      <c r="K442" s="5">
        <v>1325.4846975263349</v>
      </c>
      <c r="L442" s="5">
        <v>2111.0409404849383</v>
      </c>
      <c r="M442" s="5">
        <v>74503.319818760719</v>
      </c>
      <c r="N442" s="5">
        <v>19771.257874112165</v>
      </c>
      <c r="O442" s="5">
        <v>14703.119647318144</v>
      </c>
      <c r="P442" s="5">
        <v>14210.475855988241</v>
      </c>
      <c r="Q442" s="5">
        <v>13413.831550330635</v>
      </c>
    </row>
    <row r="443" spans="1:17" x14ac:dyDescent="0.2">
      <c r="A443" s="3" t="s">
        <v>17</v>
      </c>
      <c r="B443" s="3" t="s">
        <v>532</v>
      </c>
      <c r="C443" s="5" t="s">
        <v>201</v>
      </c>
      <c r="D443" s="5" t="s">
        <v>683</v>
      </c>
      <c r="E443" s="14"/>
      <c r="F443" s="14">
        <v>2061</v>
      </c>
      <c r="G443" s="5">
        <v>53020.355545851518</v>
      </c>
      <c r="H443" s="5">
        <v>98.708272683163514</v>
      </c>
      <c r="I443" s="5">
        <v>4504.8975788452208</v>
      </c>
      <c r="J443" s="5">
        <v>2646.2220572537603</v>
      </c>
      <c r="K443" s="5">
        <v>1312.9437214944264</v>
      </c>
      <c r="L443" s="5">
        <v>2091.0674818049501</v>
      </c>
      <c r="M443" s="5">
        <v>73798.412134885977</v>
      </c>
      <c r="N443" s="5">
        <v>19584.193571081993</v>
      </c>
      <c r="O443" s="5">
        <v>14564.007161572048</v>
      </c>
      <c r="P443" s="5">
        <v>14076.024483260549</v>
      </c>
      <c r="Q443" s="5">
        <v>13286.917569141189</v>
      </c>
    </row>
    <row r="444" spans="1:17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14"/>
      <c r="G444" s="14">
        <v>71.844845996066837</v>
      </c>
      <c r="H444" s="14">
        <v>0.50402010338028969</v>
      </c>
      <c r="I444" s="14">
        <v>6.104328600744604</v>
      </c>
      <c r="J444" s="14">
        <v>13.512029727694125</v>
      </c>
      <c r="K444" s="14">
        <v>1.7790948118161092</v>
      </c>
      <c r="L444" s="14">
        <v>10.677322373348161</v>
      </c>
      <c r="M444" s="14">
        <v>100</v>
      </c>
      <c r="N444" s="14">
        <v>100</v>
      </c>
      <c r="O444" s="14">
        <v>74.366131588268459</v>
      </c>
      <c r="P444" s="14">
        <v>71.874414599563579</v>
      </c>
      <c r="Q444" s="14">
        <v>67.845109480334401</v>
      </c>
    </row>
    <row r="445" spans="1:17" x14ac:dyDescent="0.2">
      <c r="A445" s="3" t="s">
        <v>17</v>
      </c>
      <c r="B445" s="3" t="s">
        <v>532</v>
      </c>
      <c r="C445" s="5"/>
      <c r="D445" s="5"/>
      <c r="E445" s="14"/>
      <c r="F445" s="1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15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pans="1:17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G447" s="13">
        <v>0</v>
      </c>
      <c r="H447" s="13">
        <v>0</v>
      </c>
      <c r="I447" s="13">
        <v>346582.46</v>
      </c>
      <c r="J447" s="13">
        <v>317900</v>
      </c>
      <c r="K447" s="13">
        <v>0</v>
      </c>
      <c r="L447" s="13">
        <v>0</v>
      </c>
      <c r="M447" s="13">
        <v>2580296.2799999998</v>
      </c>
      <c r="N447" s="13">
        <v>2439696.35</v>
      </c>
      <c r="O447" s="13">
        <v>2078271.4400000002</v>
      </c>
      <c r="P447" s="13">
        <v>2035219.35</v>
      </c>
      <c r="Q447" s="13">
        <v>1911801.4000000001</v>
      </c>
    </row>
    <row r="448" spans="1:17" x14ac:dyDescent="0.2">
      <c r="A448" s="3" t="s">
        <v>101</v>
      </c>
      <c r="B448" s="3" t="s">
        <v>533</v>
      </c>
      <c r="C448" s="5" t="s">
        <v>201</v>
      </c>
      <c r="D448" s="5" t="s">
        <v>682</v>
      </c>
      <c r="E448" s="14"/>
      <c r="F448" s="14">
        <v>76.5</v>
      </c>
      <c r="G448" s="5">
        <v>0</v>
      </c>
      <c r="H448" s="5">
        <v>0</v>
      </c>
      <c r="I448" s="5">
        <v>4530.4896732026145</v>
      </c>
      <c r="J448" s="5">
        <v>4155.5555555555557</v>
      </c>
      <c r="K448" s="5">
        <v>0</v>
      </c>
      <c r="L448" s="5">
        <v>0</v>
      </c>
      <c r="M448" s="5">
        <v>33729.363137254899</v>
      </c>
      <c r="N448" s="5">
        <v>31891.455555555556</v>
      </c>
      <c r="O448" s="5">
        <v>27166.946928104579</v>
      </c>
      <c r="P448" s="5">
        <v>26604.174509803925</v>
      </c>
      <c r="Q448" s="5">
        <v>24990.86797385621</v>
      </c>
    </row>
    <row r="449" spans="1:17" x14ac:dyDescent="0.2">
      <c r="A449" s="3" t="s">
        <v>101</v>
      </c>
      <c r="B449" s="3" t="s">
        <v>533</v>
      </c>
      <c r="C449" s="5" t="s">
        <v>201</v>
      </c>
      <c r="D449" s="5" t="s">
        <v>683</v>
      </c>
      <c r="E449" s="14"/>
      <c r="F449" s="14">
        <v>81</v>
      </c>
      <c r="G449" s="5">
        <v>0</v>
      </c>
      <c r="H449" s="5">
        <v>0</v>
      </c>
      <c r="I449" s="5">
        <v>4278.7958024691361</v>
      </c>
      <c r="J449" s="5">
        <v>3924.6913580246915</v>
      </c>
      <c r="K449" s="5">
        <v>0</v>
      </c>
      <c r="L449" s="5">
        <v>0</v>
      </c>
      <c r="M449" s="5">
        <v>31855.509629629629</v>
      </c>
      <c r="N449" s="5">
        <v>30119.708024691357</v>
      </c>
      <c r="O449" s="5">
        <v>25657.672098765433</v>
      </c>
      <c r="P449" s="5">
        <v>25126.164814814816</v>
      </c>
      <c r="Q449" s="5">
        <v>23602.486419753088</v>
      </c>
    </row>
    <row r="450" spans="1:17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14"/>
      <c r="G450" s="14">
        <v>0</v>
      </c>
      <c r="H450" s="14">
        <v>0</v>
      </c>
      <c r="I450" s="14">
        <v>13.431886201843458</v>
      </c>
      <c r="J450" s="14">
        <v>13.030310103960275</v>
      </c>
      <c r="K450" s="14">
        <v>0</v>
      </c>
      <c r="L450" s="14">
        <v>0</v>
      </c>
      <c r="M450" s="14">
        <v>100</v>
      </c>
      <c r="N450" s="14">
        <v>100</v>
      </c>
      <c r="O450" s="14">
        <v>85.185660092494714</v>
      </c>
      <c r="P450" s="14">
        <v>83.421010569614538</v>
      </c>
      <c r="Q450" s="14">
        <v>78.362268320809676</v>
      </c>
    </row>
    <row r="451" spans="1:17" x14ac:dyDescent="0.2">
      <c r="A451" s="3" t="s">
        <v>101</v>
      </c>
      <c r="B451" s="3" t="s">
        <v>533</v>
      </c>
      <c r="C451" s="5"/>
      <c r="D451" s="5"/>
      <c r="E451" s="14"/>
      <c r="F451" s="1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15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pans="1:17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G453" s="13">
        <v>12034090</v>
      </c>
      <c r="H453" s="13">
        <v>17026456.989999998</v>
      </c>
      <c r="I453" s="13">
        <v>1101446.49</v>
      </c>
      <c r="J453" s="13">
        <v>1488515.25</v>
      </c>
      <c r="K453" s="13">
        <v>1245611.1500000069</v>
      </c>
      <c r="L453" s="13">
        <v>917609.4700000044</v>
      </c>
      <c r="M453" s="13">
        <v>21544584.160000004</v>
      </c>
      <c r="N453" s="13">
        <v>27072919.949999999</v>
      </c>
      <c r="O453" s="13">
        <v>8462500.7899999954</v>
      </c>
      <c r="P453" s="13">
        <v>8089967.5099999961</v>
      </c>
      <c r="Q453" s="13">
        <v>8246857.6599999955</v>
      </c>
    </row>
    <row r="454" spans="1:17" x14ac:dyDescent="0.2">
      <c r="A454" s="3" t="s">
        <v>32</v>
      </c>
      <c r="B454" s="3" t="s">
        <v>534</v>
      </c>
      <c r="C454" s="5" t="s">
        <v>201</v>
      </c>
      <c r="D454" s="5" t="s">
        <v>682</v>
      </c>
      <c r="E454" s="14"/>
      <c r="F454" s="14">
        <v>508.6</v>
      </c>
      <c r="G454" s="5">
        <v>23661.207235548565</v>
      </c>
      <c r="H454" s="5">
        <v>33477.107727093979</v>
      </c>
      <c r="I454" s="5">
        <v>2165.643904836807</v>
      </c>
      <c r="J454" s="5">
        <v>2926.6914077860793</v>
      </c>
      <c r="K454" s="5">
        <v>2449.0978175383539</v>
      </c>
      <c r="L454" s="5">
        <v>1804.1869248918686</v>
      </c>
      <c r="M454" s="5">
        <v>42360.566574911529</v>
      </c>
      <c r="N454" s="5">
        <v>53230.279099488791</v>
      </c>
      <c r="O454" s="5">
        <v>16638.813979551702</v>
      </c>
      <c r="P454" s="5">
        <v>15906.345871018473</v>
      </c>
      <c r="Q454" s="5">
        <v>16214.820408965779</v>
      </c>
    </row>
    <row r="455" spans="1:17" x14ac:dyDescent="0.2">
      <c r="A455" s="3" t="s">
        <v>32</v>
      </c>
      <c r="B455" s="3" t="s">
        <v>534</v>
      </c>
      <c r="C455" s="5" t="s">
        <v>201</v>
      </c>
      <c r="D455" s="5" t="s">
        <v>683</v>
      </c>
      <c r="E455" s="14"/>
      <c r="F455" s="14">
        <v>491</v>
      </c>
      <c r="G455" s="5">
        <v>24509.348268839105</v>
      </c>
      <c r="H455" s="5">
        <v>34677.10181262729</v>
      </c>
      <c r="I455" s="5">
        <v>2243.2718737270875</v>
      </c>
      <c r="J455" s="5">
        <v>3031.5992871690428</v>
      </c>
      <c r="K455" s="5">
        <v>2536.8862525458389</v>
      </c>
      <c r="L455" s="5">
        <v>1868.8583910387056</v>
      </c>
      <c r="M455" s="5">
        <v>43878.990142566203</v>
      </c>
      <c r="N455" s="5">
        <v>55138.329837067206</v>
      </c>
      <c r="O455" s="5">
        <v>17235.235824847241</v>
      </c>
      <c r="P455" s="5">
        <v>16476.512240325857</v>
      </c>
      <c r="Q455" s="5">
        <v>16796.044114052944</v>
      </c>
    </row>
    <row r="456" spans="1:17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14"/>
      <c r="G456" s="14">
        <v>55.8566826383341</v>
      </c>
      <c r="H456" s="14">
        <v>62.891099376962465</v>
      </c>
      <c r="I456" s="14">
        <v>5.1124054278335151</v>
      </c>
      <c r="J456" s="14">
        <v>5.4981703220379821</v>
      </c>
      <c r="K456" s="14">
        <v>5.7815511348444915</v>
      </c>
      <c r="L456" s="14">
        <v>3.3893997089885546</v>
      </c>
      <c r="M456" s="14">
        <v>100</v>
      </c>
      <c r="N456" s="14">
        <v>100</v>
      </c>
      <c r="O456" s="14">
        <v>31.258175348758403</v>
      </c>
      <c r="P456" s="14">
        <v>29.882138775355838</v>
      </c>
      <c r="Q456" s="14">
        <v>30.461648301072881</v>
      </c>
    </row>
    <row r="457" spans="1:17" x14ac:dyDescent="0.2">
      <c r="A457" s="3" t="s">
        <v>32</v>
      </c>
      <c r="B457" s="3" t="s">
        <v>534</v>
      </c>
      <c r="C457" s="5"/>
      <c r="D457" s="5"/>
      <c r="E457" s="14"/>
      <c r="F457" s="1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15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pans="1:17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G459" s="13">
        <v>0</v>
      </c>
      <c r="H459" s="13">
        <v>0</v>
      </c>
      <c r="I459" s="13">
        <v>521717.03</v>
      </c>
      <c r="J459" s="13">
        <v>417200</v>
      </c>
      <c r="K459" s="13">
        <v>498231.41999999899</v>
      </c>
      <c r="L459" s="13">
        <v>494039.72000000253</v>
      </c>
      <c r="M459" s="13">
        <v>5799276.5700000003</v>
      </c>
      <c r="N459" s="13">
        <v>5333037.5400000047</v>
      </c>
      <c r="O459" s="13">
        <v>4693330.3700000048</v>
      </c>
      <c r="P459" s="13">
        <v>4581120.0200000042</v>
      </c>
      <c r="Q459" s="13">
        <v>4473688.9800000051</v>
      </c>
    </row>
    <row r="460" spans="1:17" x14ac:dyDescent="0.2">
      <c r="A460" s="3" t="s">
        <v>35</v>
      </c>
      <c r="B460" s="3" t="s">
        <v>535</v>
      </c>
      <c r="C460" s="5" t="s">
        <v>201</v>
      </c>
      <c r="D460" s="5" t="s">
        <v>682</v>
      </c>
      <c r="E460" s="14"/>
      <c r="F460" s="14">
        <v>231.5</v>
      </c>
      <c r="G460" s="5">
        <v>0</v>
      </c>
      <c r="H460" s="5">
        <v>0</v>
      </c>
      <c r="I460" s="5">
        <v>2253.6372786177108</v>
      </c>
      <c r="J460" s="5">
        <v>1802.1598272138228</v>
      </c>
      <c r="K460" s="5">
        <v>2152.1875593952441</v>
      </c>
      <c r="L460" s="5">
        <v>2134.0808639308966</v>
      </c>
      <c r="M460" s="5">
        <v>25050.870712742981</v>
      </c>
      <c r="N460" s="5">
        <v>23036.879222462223</v>
      </c>
      <c r="O460" s="5">
        <v>20273.565313174968</v>
      </c>
      <c r="P460" s="5">
        <v>19788.85537796978</v>
      </c>
      <c r="Q460" s="5">
        <v>19324.790410367194</v>
      </c>
    </row>
    <row r="461" spans="1:17" x14ac:dyDescent="0.2">
      <c r="A461" s="3" t="s">
        <v>35</v>
      </c>
      <c r="B461" s="3" t="s">
        <v>535</v>
      </c>
      <c r="C461" s="5" t="s">
        <v>201</v>
      </c>
      <c r="D461" s="5" t="s">
        <v>683</v>
      </c>
      <c r="E461" s="14"/>
      <c r="F461" s="14">
        <v>238</v>
      </c>
      <c r="G461" s="5">
        <v>0</v>
      </c>
      <c r="H461" s="5">
        <v>0</v>
      </c>
      <c r="I461" s="5">
        <v>2192.088361344538</v>
      </c>
      <c r="J461" s="5">
        <v>1752.9411764705883</v>
      </c>
      <c r="K461" s="5">
        <v>2093.4093277310881</v>
      </c>
      <c r="L461" s="5">
        <v>2075.7971428571536</v>
      </c>
      <c r="M461" s="5">
        <v>24366.708277310925</v>
      </c>
      <c r="N461" s="5">
        <v>22407.72075630254</v>
      </c>
      <c r="O461" s="5">
        <v>19719.8755042017</v>
      </c>
      <c r="P461" s="5">
        <v>19248.403445378168</v>
      </c>
      <c r="Q461" s="5">
        <v>18797.012521008426</v>
      </c>
    </row>
    <row r="462" spans="1:17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14"/>
      <c r="G462" s="14">
        <v>0</v>
      </c>
      <c r="H462" s="14">
        <v>0</v>
      </c>
      <c r="I462" s="14">
        <v>8.9962433021193196</v>
      </c>
      <c r="J462" s="14">
        <v>7.8229338696910737</v>
      </c>
      <c r="K462" s="14">
        <v>8.5912684795441461</v>
      </c>
      <c r="L462" s="14">
        <v>9.2637585296277916</v>
      </c>
      <c r="M462" s="14">
        <v>100</v>
      </c>
      <c r="N462" s="14">
        <v>100</v>
      </c>
      <c r="O462" s="14">
        <v>88.004825295116902</v>
      </c>
      <c r="P462" s="14">
        <v>85.900764538777281</v>
      </c>
      <c r="Q462" s="14">
        <v>83.88632081521034</v>
      </c>
    </row>
    <row r="463" spans="1:17" x14ac:dyDescent="0.2">
      <c r="A463" s="3" t="s">
        <v>35</v>
      </c>
      <c r="B463" s="3" t="s">
        <v>535</v>
      </c>
      <c r="C463" s="5"/>
      <c r="D463" s="5"/>
      <c r="E463" s="14"/>
      <c r="F463" s="1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15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pans="1:17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G465" s="13">
        <v>0</v>
      </c>
      <c r="H465" s="13">
        <v>0</v>
      </c>
      <c r="I465" s="13">
        <v>0</v>
      </c>
      <c r="J465" s="13">
        <v>0</v>
      </c>
      <c r="K465" s="13">
        <v>2570</v>
      </c>
      <c r="L465" s="13">
        <v>15500</v>
      </c>
      <c r="M465" s="13">
        <v>4546987.879999999</v>
      </c>
      <c r="N465" s="13">
        <v>3994162.6499999985</v>
      </c>
      <c r="O465" s="13">
        <v>3567440.5299999989</v>
      </c>
      <c r="P465" s="13">
        <v>3473321.6899999985</v>
      </c>
      <c r="Q465" s="13">
        <v>2962130.2499999991</v>
      </c>
    </row>
    <row r="466" spans="1:17" x14ac:dyDescent="0.2">
      <c r="A466" s="3" t="s">
        <v>43</v>
      </c>
      <c r="B466" s="3" t="s">
        <v>536</v>
      </c>
      <c r="C466" s="5" t="s">
        <v>201</v>
      </c>
      <c r="D466" s="5" t="s">
        <v>682</v>
      </c>
      <c r="E466" s="14"/>
      <c r="F466" s="14">
        <v>172.5</v>
      </c>
      <c r="G466" s="5">
        <v>0</v>
      </c>
      <c r="H466" s="5">
        <v>0</v>
      </c>
      <c r="I466" s="5">
        <v>0</v>
      </c>
      <c r="J466" s="5">
        <v>0</v>
      </c>
      <c r="K466" s="5">
        <v>14.898550724637682</v>
      </c>
      <c r="L466" s="5">
        <v>89.85507246376811</v>
      </c>
      <c r="M466" s="5">
        <v>26359.3500289855</v>
      </c>
      <c r="N466" s="5">
        <v>23154.566086956514</v>
      </c>
      <c r="O466" s="5">
        <v>20680.814666666662</v>
      </c>
      <c r="P466" s="5">
        <v>20135.198202898544</v>
      </c>
      <c r="Q466" s="5">
        <v>17171.769565217386</v>
      </c>
    </row>
    <row r="467" spans="1:17" x14ac:dyDescent="0.2">
      <c r="A467" s="3" t="s">
        <v>43</v>
      </c>
      <c r="B467" s="3" t="s">
        <v>536</v>
      </c>
      <c r="C467" s="5" t="s">
        <v>201</v>
      </c>
      <c r="D467" s="5" t="s">
        <v>683</v>
      </c>
      <c r="E467" s="14"/>
      <c r="F467" s="14">
        <v>186</v>
      </c>
      <c r="G467" s="5">
        <v>0</v>
      </c>
      <c r="H467" s="5">
        <v>0</v>
      </c>
      <c r="I467" s="5">
        <v>0</v>
      </c>
      <c r="J467" s="5">
        <v>0</v>
      </c>
      <c r="K467" s="5">
        <v>13.817204301075268</v>
      </c>
      <c r="L467" s="5">
        <v>83.333333333333329</v>
      </c>
      <c r="M467" s="5">
        <v>24446.171397849455</v>
      </c>
      <c r="N467" s="5">
        <v>21473.992741935475</v>
      </c>
      <c r="O467" s="5">
        <v>19179.787795698918</v>
      </c>
      <c r="P467" s="5">
        <v>18673.772526881712</v>
      </c>
      <c r="Q467" s="5">
        <v>15925.431451612898</v>
      </c>
    </row>
    <row r="468" spans="1:17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14"/>
      <c r="G468" s="14">
        <v>0</v>
      </c>
      <c r="H468" s="14">
        <v>0</v>
      </c>
      <c r="I468" s="14">
        <v>0</v>
      </c>
      <c r="J468" s="14">
        <v>0</v>
      </c>
      <c r="K468" s="14">
        <v>5.6520933589996734E-2</v>
      </c>
      <c r="L468" s="14">
        <v>0.38806631973287331</v>
      </c>
      <c r="M468" s="14">
        <v>100</v>
      </c>
      <c r="N468" s="14">
        <v>100</v>
      </c>
      <c r="O468" s="14">
        <v>89.316355957612288</v>
      </c>
      <c r="P468" s="14">
        <v>86.959946160429894</v>
      </c>
      <c r="Q468" s="14">
        <v>74.161482883026807</v>
      </c>
    </row>
    <row r="469" spans="1:17" x14ac:dyDescent="0.2">
      <c r="A469" s="3" t="s">
        <v>43</v>
      </c>
      <c r="B469" s="3" t="s">
        <v>536</v>
      </c>
      <c r="C469" s="5"/>
      <c r="D469" s="5"/>
      <c r="E469" s="14"/>
      <c r="F469" s="1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15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1:17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G471" s="13">
        <v>3656645.2899999982</v>
      </c>
      <c r="H471" s="13">
        <v>111426500.44999996</v>
      </c>
      <c r="I471" s="13">
        <v>68816194.419999987</v>
      </c>
      <c r="J471" s="13">
        <v>68005757.5</v>
      </c>
      <c r="K471" s="13">
        <v>104867338.74999917</v>
      </c>
      <c r="L471" s="13">
        <v>189707013.27001059</v>
      </c>
      <c r="M471" s="13">
        <v>1238707843.4199991</v>
      </c>
      <c r="N471" s="13">
        <v>1383022206.0900068</v>
      </c>
      <c r="O471" s="13">
        <v>1092686771.5000024</v>
      </c>
      <c r="P471" s="13">
        <v>1064293523.4399977</v>
      </c>
      <c r="Q471" s="13">
        <v>1020100055.7000024</v>
      </c>
    </row>
    <row r="472" spans="1:17" x14ac:dyDescent="0.2">
      <c r="A472" s="3" t="s">
        <v>164</v>
      </c>
      <c r="B472" s="3" t="s">
        <v>537</v>
      </c>
      <c r="C472" s="5" t="s">
        <v>201</v>
      </c>
      <c r="D472" s="5" t="s">
        <v>682</v>
      </c>
      <c r="E472" s="14"/>
      <c r="F472" s="14">
        <v>78417.8</v>
      </c>
      <c r="G472" s="5">
        <v>46.630296820364741</v>
      </c>
      <c r="H472" s="5">
        <v>1420.9337733269736</v>
      </c>
      <c r="I472" s="5">
        <v>877.55834032579321</v>
      </c>
      <c r="J472" s="5">
        <v>867.2234811484127</v>
      </c>
      <c r="K472" s="5">
        <v>1337.289987094756</v>
      </c>
      <c r="L472" s="5">
        <v>2419.1830588209641</v>
      </c>
      <c r="M472" s="5">
        <v>15796.258546146399</v>
      </c>
      <c r="N472" s="5">
        <v>17636.585138705839</v>
      </c>
      <c r="O472" s="5">
        <v>13934.167644335883</v>
      </c>
      <c r="P472" s="5">
        <v>13572.091074220363</v>
      </c>
      <c r="Q472" s="5">
        <v>13008.526835743956</v>
      </c>
    </row>
    <row r="473" spans="1:17" x14ac:dyDescent="0.2">
      <c r="A473" s="3" t="s">
        <v>164</v>
      </c>
      <c r="B473" s="3" t="s">
        <v>537</v>
      </c>
      <c r="C473" s="5" t="s">
        <v>201</v>
      </c>
      <c r="D473" s="5" t="s">
        <v>683</v>
      </c>
      <c r="E473" s="14"/>
      <c r="F473" s="14">
        <v>77078</v>
      </c>
      <c r="G473" s="5">
        <v>47.440842912374457</v>
      </c>
      <c r="H473" s="5">
        <v>1445.6330009860137</v>
      </c>
      <c r="I473" s="5">
        <v>892.81240327979435</v>
      </c>
      <c r="J473" s="5">
        <v>882.29789953034583</v>
      </c>
      <c r="K473" s="5">
        <v>1360.5352856846202</v>
      </c>
      <c r="L473" s="5">
        <v>2461.2342467372091</v>
      </c>
      <c r="M473" s="5">
        <v>16070.835302161435</v>
      </c>
      <c r="N473" s="5">
        <v>17943.151172708254</v>
      </c>
      <c r="O473" s="5">
        <v>14176.376806611515</v>
      </c>
      <c r="P473" s="5">
        <v>13808.006479669915</v>
      </c>
      <c r="Q473" s="5">
        <v>13234.646146760457</v>
      </c>
    </row>
    <row r="474" spans="1:17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14"/>
      <c r="G474" s="14">
        <v>0.29519836411984096</v>
      </c>
      <c r="H474" s="14">
        <v>8.0567397948741508</v>
      </c>
      <c r="I474" s="14">
        <v>5.55548225399159</v>
      </c>
      <c r="J474" s="14">
        <v>4.917184785648641</v>
      </c>
      <c r="K474" s="14">
        <v>8.4658654021651021</v>
      </c>
      <c r="L474" s="14">
        <v>13.716845068333233</v>
      </c>
      <c r="M474" s="14">
        <v>100</v>
      </c>
      <c r="N474" s="14">
        <v>100</v>
      </c>
      <c r="O474" s="14">
        <v>79.007174771920504</v>
      </c>
      <c r="P474" s="14">
        <v>76.95418907617551</v>
      </c>
      <c r="Q474" s="14">
        <v>73.758761877292272</v>
      </c>
    </row>
    <row r="475" spans="1:17" x14ac:dyDescent="0.2">
      <c r="A475" s="3" t="s">
        <v>164</v>
      </c>
      <c r="B475" s="3" t="s">
        <v>537</v>
      </c>
      <c r="C475" s="5"/>
      <c r="D475" s="5"/>
      <c r="E475" s="14"/>
      <c r="F475" s="1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15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pans="1:17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4003999.75</v>
      </c>
      <c r="N477" s="13">
        <v>3953726.2700000005</v>
      </c>
      <c r="O477" s="13">
        <v>3061026.3100000005</v>
      </c>
      <c r="P477" s="13">
        <v>2916893.4700000007</v>
      </c>
      <c r="Q477" s="13">
        <v>2770018.9000000004</v>
      </c>
    </row>
    <row r="478" spans="1:17" x14ac:dyDescent="0.2">
      <c r="A478" s="3" t="s">
        <v>181</v>
      </c>
      <c r="B478" s="3" t="s">
        <v>538</v>
      </c>
      <c r="C478" s="5" t="s">
        <v>201</v>
      </c>
      <c r="D478" s="5" t="s">
        <v>682</v>
      </c>
      <c r="E478" s="14"/>
      <c r="F478" s="14">
        <v>193.5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20692.505167958658</v>
      </c>
      <c r="N478" s="5">
        <v>20432.693901808787</v>
      </c>
      <c r="O478" s="5">
        <v>15819.257416020675</v>
      </c>
      <c r="P478" s="5">
        <v>15074.384857881141</v>
      </c>
      <c r="Q478" s="5">
        <v>14315.343152454783</v>
      </c>
    </row>
    <row r="479" spans="1:17" x14ac:dyDescent="0.2">
      <c r="A479" s="3" t="s">
        <v>181</v>
      </c>
      <c r="B479" s="3" t="s">
        <v>538</v>
      </c>
      <c r="C479" s="5" t="s">
        <v>201</v>
      </c>
      <c r="D479" s="5" t="s">
        <v>683</v>
      </c>
      <c r="E479" s="14"/>
      <c r="F479" s="14">
        <v>211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18976.302132701421</v>
      </c>
      <c r="N479" s="5">
        <v>18738.039194312798</v>
      </c>
      <c r="O479" s="5">
        <v>14507.233696682468</v>
      </c>
      <c r="P479" s="5">
        <v>13824.139668246449</v>
      </c>
      <c r="Q479" s="5">
        <v>13128.051658767774</v>
      </c>
    </row>
    <row r="480" spans="1:17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14"/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100</v>
      </c>
      <c r="N480" s="14">
        <v>100</v>
      </c>
      <c r="O480" s="14">
        <v>77.421300842862848</v>
      </c>
      <c r="P480" s="14">
        <v>73.775807195676208</v>
      </c>
      <c r="Q480" s="14">
        <v>70.060968080119522</v>
      </c>
    </row>
    <row r="481" spans="1:17" x14ac:dyDescent="0.2">
      <c r="A481" s="3" t="s">
        <v>181</v>
      </c>
      <c r="B481" s="3" t="s">
        <v>538</v>
      </c>
      <c r="C481" s="5"/>
      <c r="D481" s="5"/>
      <c r="E481" s="14"/>
      <c r="F481" s="1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15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pans="1:17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3249576.6199999996</v>
      </c>
      <c r="N483" s="13">
        <v>2910228.4400000018</v>
      </c>
      <c r="O483" s="13">
        <v>2744362.6200000015</v>
      </c>
      <c r="P483" s="13">
        <v>2689037.9000000013</v>
      </c>
      <c r="Q483" s="13">
        <v>2670776.4600000014</v>
      </c>
    </row>
    <row r="484" spans="1:17" x14ac:dyDescent="0.2">
      <c r="A484" s="3" t="s">
        <v>61</v>
      </c>
      <c r="B484" s="3" t="s">
        <v>539</v>
      </c>
      <c r="C484" s="5" t="s">
        <v>201</v>
      </c>
      <c r="D484" s="5" t="s">
        <v>682</v>
      </c>
      <c r="E484" s="14"/>
      <c r="F484" s="14">
        <v>234.6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13851.562745098037</v>
      </c>
      <c r="N484" s="5">
        <v>12405.065814151756</v>
      </c>
      <c r="O484" s="5">
        <v>11698.05038363172</v>
      </c>
      <c r="P484" s="5">
        <v>11462.224637681165</v>
      </c>
      <c r="Q484" s="5">
        <v>11384.383887468037</v>
      </c>
    </row>
    <row r="485" spans="1:17" x14ac:dyDescent="0.2">
      <c r="A485" s="3" t="s">
        <v>61</v>
      </c>
      <c r="B485" s="3" t="s">
        <v>539</v>
      </c>
      <c r="C485" s="5" t="s">
        <v>201</v>
      </c>
      <c r="D485" s="5" t="s">
        <v>683</v>
      </c>
      <c r="E485" s="14"/>
      <c r="F485" s="14">
        <v>419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7755.5527923627678</v>
      </c>
      <c r="N485" s="5">
        <v>6945.6526014319852</v>
      </c>
      <c r="O485" s="5">
        <v>6549.7914558472594</v>
      </c>
      <c r="P485" s="5">
        <v>6417.7515513126518</v>
      </c>
      <c r="Q485" s="5">
        <v>6374.1681622911728</v>
      </c>
    </row>
    <row r="486" spans="1:17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14"/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100</v>
      </c>
      <c r="N486" s="14">
        <v>100</v>
      </c>
      <c r="O486" s="14">
        <v>94.300591056006581</v>
      </c>
      <c r="P486" s="14">
        <v>92.399547164070725</v>
      </c>
      <c r="Q486" s="14">
        <v>91.772055529771393</v>
      </c>
    </row>
    <row r="487" spans="1:17" x14ac:dyDescent="0.2">
      <c r="A487" s="3" t="s">
        <v>61</v>
      </c>
      <c r="B487" s="3" t="s">
        <v>539</v>
      </c>
      <c r="C487" s="5"/>
      <c r="D487" s="5"/>
      <c r="E487" s="14"/>
      <c r="F487" s="1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15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pans="1:17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4021902.5900000003</v>
      </c>
      <c r="N489" s="13">
        <v>3908751.2999999993</v>
      </c>
      <c r="O489" s="13">
        <v>3277578.71</v>
      </c>
      <c r="P489" s="13">
        <v>3093100.2600000012</v>
      </c>
      <c r="Q489" s="13">
        <v>2591204.0300000003</v>
      </c>
    </row>
    <row r="490" spans="1:17" x14ac:dyDescent="0.2">
      <c r="A490" s="3" t="s">
        <v>113</v>
      </c>
      <c r="B490" s="3" t="s">
        <v>540</v>
      </c>
      <c r="C490" s="5" t="s">
        <v>201</v>
      </c>
      <c r="D490" s="5" t="s">
        <v>682</v>
      </c>
      <c r="E490" s="14"/>
      <c r="F490" s="14">
        <v>164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24523.796280487808</v>
      </c>
      <c r="N490" s="5">
        <v>23833.849390243897</v>
      </c>
      <c r="O490" s="5">
        <v>19985.236036585367</v>
      </c>
      <c r="P490" s="5">
        <v>18860.367439024398</v>
      </c>
      <c r="Q490" s="5">
        <v>15800.024573170733</v>
      </c>
    </row>
    <row r="491" spans="1:17" x14ac:dyDescent="0.2">
      <c r="A491" s="3" t="s">
        <v>113</v>
      </c>
      <c r="B491" s="3" t="s">
        <v>540</v>
      </c>
      <c r="C491" s="5" t="s">
        <v>201</v>
      </c>
      <c r="D491" s="5" t="s">
        <v>683</v>
      </c>
      <c r="E491" s="14"/>
      <c r="F491" s="14">
        <v>172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23383.154593023257</v>
      </c>
      <c r="N491" s="5">
        <v>22725.298255813948</v>
      </c>
      <c r="O491" s="5">
        <v>19055.690174418603</v>
      </c>
      <c r="P491" s="5">
        <v>17983.141046511635</v>
      </c>
      <c r="Q491" s="5">
        <v>15065.139709302328</v>
      </c>
    </row>
    <row r="492" spans="1:17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14"/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100</v>
      </c>
      <c r="N492" s="14">
        <v>100</v>
      </c>
      <c r="O492" s="14">
        <v>83.852321584133549</v>
      </c>
      <c r="P492" s="14">
        <v>79.132695395585841</v>
      </c>
      <c r="Q492" s="14">
        <v>66.292373986546565</v>
      </c>
    </row>
    <row r="493" spans="1:17" x14ac:dyDescent="0.2">
      <c r="A493" s="3" t="s">
        <v>113</v>
      </c>
      <c r="B493" s="3" t="s">
        <v>540</v>
      </c>
      <c r="C493" s="5"/>
      <c r="D493" s="5"/>
      <c r="E493" s="14"/>
      <c r="F493" s="1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15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pans="1:17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G495" s="13">
        <v>0</v>
      </c>
      <c r="H495" s="13">
        <v>0</v>
      </c>
      <c r="I495" s="13">
        <v>180275.54</v>
      </c>
      <c r="J495" s="13">
        <v>194308.52</v>
      </c>
      <c r="K495" s="13">
        <v>0</v>
      </c>
      <c r="L495" s="13">
        <v>0</v>
      </c>
      <c r="M495" s="13">
        <v>3108005.6900000004</v>
      </c>
      <c r="N495" s="13">
        <v>3223567.489999996</v>
      </c>
      <c r="O495" s="13">
        <v>3013865.449999996</v>
      </c>
      <c r="P495" s="13">
        <v>2852043.5599999959</v>
      </c>
      <c r="Q495" s="13">
        <v>2886291.719999996</v>
      </c>
    </row>
    <row r="496" spans="1:17" x14ac:dyDescent="0.2">
      <c r="A496" s="3" t="s">
        <v>82</v>
      </c>
      <c r="B496" s="3" t="s">
        <v>541</v>
      </c>
      <c r="C496" s="5" t="s">
        <v>201</v>
      </c>
      <c r="D496" s="5" t="s">
        <v>682</v>
      </c>
      <c r="E496" s="14"/>
      <c r="F496" s="14">
        <v>136.5</v>
      </c>
      <c r="G496" s="5">
        <v>0</v>
      </c>
      <c r="H496" s="5">
        <v>0</v>
      </c>
      <c r="I496" s="5">
        <v>1320.6999267399267</v>
      </c>
      <c r="J496" s="5">
        <v>1423.5056410256409</v>
      </c>
      <c r="K496" s="5">
        <v>0</v>
      </c>
      <c r="L496" s="5">
        <v>0</v>
      </c>
      <c r="M496" s="5">
        <v>22769.272454212456</v>
      </c>
      <c r="N496" s="5">
        <v>23615.879047619019</v>
      </c>
      <c r="O496" s="5">
        <v>22079.600366300336</v>
      </c>
      <c r="P496" s="5">
        <v>20894.092014651986</v>
      </c>
      <c r="Q496" s="5">
        <v>21144.994285714256</v>
      </c>
    </row>
    <row r="497" spans="1:17" x14ac:dyDescent="0.2">
      <c r="A497" s="3" t="s">
        <v>82</v>
      </c>
      <c r="B497" s="3" t="s">
        <v>541</v>
      </c>
      <c r="C497" s="5" t="s">
        <v>201</v>
      </c>
      <c r="D497" s="5" t="s">
        <v>683</v>
      </c>
      <c r="E497" s="14"/>
      <c r="F497" s="14">
        <v>129</v>
      </c>
      <c r="G497" s="5">
        <v>0</v>
      </c>
      <c r="H497" s="5">
        <v>0</v>
      </c>
      <c r="I497" s="5">
        <v>1397.4848062015506</v>
      </c>
      <c r="J497" s="5">
        <v>1506.2675968992248</v>
      </c>
      <c r="K497" s="5">
        <v>0</v>
      </c>
      <c r="L497" s="5">
        <v>0</v>
      </c>
      <c r="M497" s="5">
        <v>24093.067364341088</v>
      </c>
      <c r="N497" s="5">
        <v>24988.895271317801</v>
      </c>
      <c r="O497" s="5">
        <v>23363.298062015474</v>
      </c>
      <c r="P497" s="5">
        <v>22108.86480620152</v>
      </c>
      <c r="Q497" s="5">
        <v>22374.35441860462</v>
      </c>
    </row>
    <row r="498" spans="1:17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14"/>
      <c r="G498" s="14">
        <v>0</v>
      </c>
      <c r="H498" s="14">
        <v>0</v>
      </c>
      <c r="I498" s="14">
        <v>5.8003606808068611</v>
      </c>
      <c r="J498" s="14">
        <v>6.0277478477734689</v>
      </c>
      <c r="K498" s="14">
        <v>0</v>
      </c>
      <c r="L498" s="14">
        <v>0</v>
      </c>
      <c r="M498" s="14">
        <v>100</v>
      </c>
      <c r="N498" s="14">
        <v>100</v>
      </c>
      <c r="O498" s="14">
        <v>93.494721588720324</v>
      </c>
      <c r="P498" s="14">
        <v>88.474758752452843</v>
      </c>
      <c r="Q498" s="14">
        <v>89.537189122105204</v>
      </c>
    </row>
    <row r="499" spans="1:17" x14ac:dyDescent="0.2">
      <c r="A499" s="3" t="s">
        <v>82</v>
      </c>
      <c r="B499" s="3" t="s">
        <v>541</v>
      </c>
      <c r="C499" s="5"/>
      <c r="D499" s="5"/>
      <c r="E499" s="14"/>
      <c r="F499" s="1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15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pans="1:17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G501" s="13">
        <v>0</v>
      </c>
      <c r="H501" s="13">
        <v>0</v>
      </c>
      <c r="I501" s="13">
        <v>0</v>
      </c>
      <c r="J501" s="13">
        <v>0</v>
      </c>
      <c r="K501" s="13">
        <v>122.14999999944121</v>
      </c>
      <c r="L501" s="13">
        <v>40</v>
      </c>
      <c r="M501" s="13">
        <v>4266622.2</v>
      </c>
      <c r="N501" s="13">
        <v>3702797.4700000007</v>
      </c>
      <c r="O501" s="13">
        <v>3536689.1500000004</v>
      </c>
      <c r="P501" s="13">
        <v>3394490.2800000007</v>
      </c>
      <c r="Q501" s="13">
        <v>3204866.3800000004</v>
      </c>
    </row>
    <row r="502" spans="1:17" x14ac:dyDescent="0.2">
      <c r="A502" s="3" t="s">
        <v>96</v>
      </c>
      <c r="B502" s="3" t="s">
        <v>542</v>
      </c>
      <c r="C502" s="5" t="s">
        <v>201</v>
      </c>
      <c r="D502" s="5" t="s">
        <v>682</v>
      </c>
      <c r="E502" s="14"/>
      <c r="F502" s="14">
        <v>211.4</v>
      </c>
      <c r="G502" s="5">
        <v>0</v>
      </c>
      <c r="H502" s="5">
        <v>0</v>
      </c>
      <c r="I502" s="5">
        <v>0</v>
      </c>
      <c r="J502" s="5">
        <v>0</v>
      </c>
      <c r="K502" s="5">
        <v>0.57781456953378052</v>
      </c>
      <c r="L502" s="5">
        <v>0.1892147587511826</v>
      </c>
      <c r="M502" s="5">
        <v>20182.697256386</v>
      </c>
      <c r="N502" s="5">
        <v>17515.598249763483</v>
      </c>
      <c r="O502" s="5">
        <v>16729.844607379378</v>
      </c>
      <c r="P502" s="5">
        <v>16057.191485335859</v>
      </c>
      <c r="Q502" s="5">
        <v>15160.200473036899</v>
      </c>
    </row>
    <row r="503" spans="1:17" x14ac:dyDescent="0.2">
      <c r="A503" s="3" t="s">
        <v>96</v>
      </c>
      <c r="B503" s="3" t="s">
        <v>542</v>
      </c>
      <c r="C503" s="5" t="s">
        <v>201</v>
      </c>
      <c r="D503" s="5" t="s">
        <v>683</v>
      </c>
      <c r="E503" s="14"/>
      <c r="F503" s="14">
        <v>222</v>
      </c>
      <c r="G503" s="5">
        <v>0</v>
      </c>
      <c r="H503" s="5">
        <v>0</v>
      </c>
      <c r="I503" s="5">
        <v>0</v>
      </c>
      <c r="J503" s="5">
        <v>0</v>
      </c>
      <c r="K503" s="5">
        <v>0.55022522522270811</v>
      </c>
      <c r="L503" s="5">
        <v>0.18018018018018017</v>
      </c>
      <c r="M503" s="5">
        <v>19219.018918918919</v>
      </c>
      <c r="N503" s="5">
        <v>16679.267882882887</v>
      </c>
      <c r="O503" s="5">
        <v>15931.032207207209</v>
      </c>
      <c r="P503" s="5">
        <v>15290.49675675676</v>
      </c>
      <c r="Q503" s="5">
        <v>14436.335045045047</v>
      </c>
    </row>
    <row r="504" spans="1:17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14"/>
      <c r="G504" s="14">
        <v>0</v>
      </c>
      <c r="H504" s="14">
        <v>0</v>
      </c>
      <c r="I504" s="14">
        <v>0</v>
      </c>
      <c r="J504" s="14">
        <v>0</v>
      </c>
      <c r="K504" s="14">
        <v>2.8629204619860927E-3</v>
      </c>
      <c r="L504" s="14">
        <v>1.0802643224232299E-3</v>
      </c>
      <c r="M504" s="14">
        <v>100</v>
      </c>
      <c r="N504" s="14">
        <v>100</v>
      </c>
      <c r="O504" s="14">
        <v>95.513977706158471</v>
      </c>
      <c r="P504" s="14">
        <v>91.673668557411006</v>
      </c>
      <c r="Q504" s="14">
        <v>86.552570211192233</v>
      </c>
    </row>
    <row r="505" spans="1:17" x14ac:dyDescent="0.2">
      <c r="A505" s="3" t="s">
        <v>96</v>
      </c>
      <c r="B505" s="3" t="s">
        <v>542</v>
      </c>
      <c r="C505" s="5"/>
      <c r="D505" s="5"/>
      <c r="E505" s="14"/>
      <c r="F505" s="1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15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pans="1:17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3236075.12</v>
      </c>
      <c r="N507" s="13">
        <v>3340876.9400000004</v>
      </c>
      <c r="O507" s="13">
        <v>2756757.1200000006</v>
      </c>
      <c r="P507" s="13">
        <v>2697159.65</v>
      </c>
      <c r="Q507" s="13">
        <v>2610253.9200000004</v>
      </c>
    </row>
    <row r="508" spans="1:17" x14ac:dyDescent="0.2">
      <c r="A508" s="3" t="s">
        <v>41</v>
      </c>
      <c r="B508" s="3" t="s">
        <v>543</v>
      </c>
      <c r="C508" s="5" t="s">
        <v>201</v>
      </c>
      <c r="D508" s="5" t="s">
        <v>682</v>
      </c>
      <c r="E508" s="14"/>
      <c r="F508" s="14">
        <v>108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29963.658518518521</v>
      </c>
      <c r="N508" s="5">
        <v>30934.045740740745</v>
      </c>
      <c r="O508" s="5">
        <v>25525.528888888894</v>
      </c>
      <c r="P508" s="5">
        <v>24973.700462962963</v>
      </c>
      <c r="Q508" s="5">
        <v>24169.017777777783</v>
      </c>
    </row>
    <row r="509" spans="1:17" x14ac:dyDescent="0.2">
      <c r="A509" s="3" t="s">
        <v>41</v>
      </c>
      <c r="B509" s="3" t="s">
        <v>543</v>
      </c>
      <c r="C509" s="5" t="s">
        <v>201</v>
      </c>
      <c r="D509" s="5" t="s">
        <v>683</v>
      </c>
      <c r="E509" s="14"/>
      <c r="F509" s="14">
        <v>108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29963.658518518521</v>
      </c>
      <c r="N509" s="5">
        <v>30934.045740740745</v>
      </c>
      <c r="O509" s="5">
        <v>25525.528888888894</v>
      </c>
      <c r="P509" s="5">
        <v>24973.700462962963</v>
      </c>
      <c r="Q509" s="5">
        <v>24169.017777777783</v>
      </c>
    </row>
    <row r="510" spans="1:17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14"/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100</v>
      </c>
      <c r="N510" s="14">
        <v>100</v>
      </c>
      <c r="O510" s="14">
        <v>82.51597318636945</v>
      </c>
      <c r="P510" s="14">
        <v>80.732086168968536</v>
      </c>
      <c r="Q510" s="14">
        <v>78.130801190180918</v>
      </c>
    </row>
    <row r="511" spans="1:17" x14ac:dyDescent="0.2">
      <c r="A511" s="3" t="s">
        <v>41</v>
      </c>
      <c r="B511" s="3" t="s">
        <v>543</v>
      </c>
      <c r="C511" s="5"/>
      <c r="D511" s="5"/>
      <c r="E511" s="14"/>
      <c r="F511" s="1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15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pans="1:17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10685627.76</v>
      </c>
      <c r="N513" s="13">
        <v>9194828.950000003</v>
      </c>
      <c r="O513" s="13">
        <v>8650635.5600000005</v>
      </c>
      <c r="P513" s="13">
        <v>8315303.8099999987</v>
      </c>
      <c r="Q513" s="13">
        <v>8190740.4400000004</v>
      </c>
    </row>
    <row r="514" spans="1:17" x14ac:dyDescent="0.2">
      <c r="A514" s="3" t="s">
        <v>5</v>
      </c>
      <c r="B514" s="3" t="s">
        <v>544</v>
      </c>
      <c r="C514" s="5" t="s">
        <v>201</v>
      </c>
      <c r="D514" s="5" t="s">
        <v>682</v>
      </c>
      <c r="E514" s="14"/>
      <c r="F514" s="14">
        <v>725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14738.796910344827</v>
      </c>
      <c r="N514" s="5">
        <v>12682.522689655176</v>
      </c>
      <c r="O514" s="5">
        <v>11931.91111724138</v>
      </c>
      <c r="P514" s="5">
        <v>11469.384565517239</v>
      </c>
      <c r="Q514" s="5">
        <v>11297.573020689655</v>
      </c>
    </row>
    <row r="515" spans="1:17" x14ac:dyDescent="0.2">
      <c r="A515" s="3" t="s">
        <v>5</v>
      </c>
      <c r="B515" s="3" t="s">
        <v>544</v>
      </c>
      <c r="C515" s="5" t="s">
        <v>201</v>
      </c>
      <c r="D515" s="5" t="s">
        <v>683</v>
      </c>
      <c r="E515" s="14"/>
      <c r="F515" s="14">
        <v>762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14023.133543307087</v>
      </c>
      <c r="N515" s="5">
        <v>12066.704658792654</v>
      </c>
      <c r="O515" s="5">
        <v>11352.540104986878</v>
      </c>
      <c r="P515" s="5">
        <v>10912.472191601048</v>
      </c>
      <c r="Q515" s="5">
        <v>10749.003202099739</v>
      </c>
    </row>
    <row r="516" spans="1:17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14"/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100</v>
      </c>
      <c r="N516" s="14">
        <v>100</v>
      </c>
      <c r="O516" s="14">
        <v>94.08152785702444</v>
      </c>
      <c r="P516" s="14">
        <v>90.434567681653249</v>
      </c>
      <c r="Q516" s="14">
        <v>89.079856564379028</v>
      </c>
    </row>
    <row r="517" spans="1:17" x14ac:dyDescent="0.2">
      <c r="A517" s="3" t="s">
        <v>5</v>
      </c>
      <c r="B517" s="3" t="s">
        <v>544</v>
      </c>
      <c r="C517" s="5"/>
      <c r="D517" s="5"/>
      <c r="E517" s="14"/>
      <c r="F517" s="1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15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pans="1:17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G519" s="13">
        <v>1108779.8899999999</v>
      </c>
      <c r="H519" s="13">
        <v>1462634.7200000002</v>
      </c>
      <c r="I519" s="13">
        <v>1972732.02</v>
      </c>
      <c r="J519" s="13">
        <v>1677590.7000000002</v>
      </c>
      <c r="K519" s="13">
        <v>5749153.1399999894</v>
      </c>
      <c r="L519" s="13">
        <v>7614175.8599999882</v>
      </c>
      <c r="M519" s="13">
        <v>22833391.589999989</v>
      </c>
      <c r="N519" s="13">
        <v>25586638.429999992</v>
      </c>
      <c r="O519" s="13">
        <v>19145492.879999988</v>
      </c>
      <c r="P519" s="13">
        <v>18590895.929999981</v>
      </c>
      <c r="Q519" s="13">
        <v>17261213.889999989</v>
      </c>
    </row>
    <row r="520" spans="1:17" x14ac:dyDescent="0.2">
      <c r="A520" s="3" t="s">
        <v>133</v>
      </c>
      <c r="B520" s="3" t="s">
        <v>545</v>
      </c>
      <c r="C520" s="5" t="s">
        <v>201</v>
      </c>
      <c r="D520" s="5" t="s">
        <v>682</v>
      </c>
      <c r="E520" s="14"/>
      <c r="F520" s="14">
        <v>978.9</v>
      </c>
      <c r="G520" s="5">
        <v>1132.6794258861987</v>
      </c>
      <c r="H520" s="5">
        <v>1494.1615282459907</v>
      </c>
      <c r="I520" s="5">
        <v>2015.2538768004904</v>
      </c>
      <c r="J520" s="5">
        <v>1713.7508427827156</v>
      </c>
      <c r="K520" s="5">
        <v>5873.0750229849727</v>
      </c>
      <c r="L520" s="5">
        <v>7778.2979466748275</v>
      </c>
      <c r="M520" s="5">
        <v>23325.560925528644</v>
      </c>
      <c r="N520" s="5">
        <v>26138.15346817856</v>
      </c>
      <c r="O520" s="5">
        <v>19558.17027275512</v>
      </c>
      <c r="P520" s="5">
        <v>18991.619092859313</v>
      </c>
      <c r="Q520" s="5">
        <v>17633.276013893133</v>
      </c>
    </row>
    <row r="521" spans="1:17" x14ac:dyDescent="0.2">
      <c r="A521" s="3" t="s">
        <v>133</v>
      </c>
      <c r="B521" s="3" t="s">
        <v>545</v>
      </c>
      <c r="C521" s="5" t="s">
        <v>201</v>
      </c>
      <c r="D521" s="5" t="s">
        <v>683</v>
      </c>
      <c r="E521" s="14"/>
      <c r="F521" s="14">
        <v>982</v>
      </c>
      <c r="G521" s="5">
        <v>1129.1037576374745</v>
      </c>
      <c r="H521" s="5">
        <v>1489.4447250509168</v>
      </c>
      <c r="I521" s="5">
        <v>2008.8920773930754</v>
      </c>
      <c r="J521" s="5">
        <v>1708.3408350305501</v>
      </c>
      <c r="K521" s="5">
        <v>5854.534765784103</v>
      </c>
      <c r="L521" s="5">
        <v>7753.7432382891939</v>
      </c>
      <c r="M521" s="5">
        <v>23251.926262729114</v>
      </c>
      <c r="N521" s="5">
        <v>26055.639949083496</v>
      </c>
      <c r="O521" s="5">
        <v>19496.42859470467</v>
      </c>
      <c r="P521" s="5">
        <v>18931.665916496924</v>
      </c>
      <c r="Q521" s="5">
        <v>17577.610885947037</v>
      </c>
    </row>
    <row r="522" spans="1:17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14"/>
      <c r="G522" s="14">
        <v>4.855957931740619</v>
      </c>
      <c r="H522" s="14">
        <v>5.7164004720724879</v>
      </c>
      <c r="I522" s="14">
        <v>8.6396802342056329</v>
      </c>
      <c r="J522" s="14">
        <v>6.5565107530227467</v>
      </c>
      <c r="K522" s="14">
        <v>25.178708635285979</v>
      </c>
      <c r="L522" s="14">
        <v>29.75840644651651</v>
      </c>
      <c r="M522" s="14">
        <v>100</v>
      </c>
      <c r="N522" s="14">
        <v>100</v>
      </c>
      <c r="O522" s="14">
        <v>74.826136041193095</v>
      </c>
      <c r="P522" s="14">
        <v>72.658610394878622</v>
      </c>
      <c r="Q522" s="14">
        <v>67.461827536365419</v>
      </c>
    </row>
    <row r="523" spans="1:17" x14ac:dyDescent="0.2">
      <c r="A523" s="3" t="s">
        <v>133</v>
      </c>
      <c r="B523" s="3" t="s">
        <v>545</v>
      </c>
      <c r="C523" s="5"/>
      <c r="D523" s="5"/>
      <c r="E523" s="14"/>
      <c r="F523" s="1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15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pans="1:17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G525" s="13">
        <v>2551760.88</v>
      </c>
      <c r="H525" s="13">
        <v>24409145.09</v>
      </c>
      <c r="I525" s="13">
        <v>8524915.7899999991</v>
      </c>
      <c r="J525" s="13">
        <v>10296850</v>
      </c>
      <c r="K525" s="13">
        <v>11450467.020000011</v>
      </c>
      <c r="L525" s="13">
        <v>11135011.230000034</v>
      </c>
      <c r="M525" s="13">
        <v>101210014.90000001</v>
      </c>
      <c r="N525" s="13">
        <v>120161506.37000006</v>
      </c>
      <c r="O525" s="13">
        <v>80388220.670000076</v>
      </c>
      <c r="P525" s="13">
        <v>77860013.150000066</v>
      </c>
      <c r="Q525" s="13">
        <v>75400351.140000075</v>
      </c>
    </row>
    <row r="526" spans="1:17" x14ac:dyDescent="0.2">
      <c r="A526" s="3" t="s">
        <v>70</v>
      </c>
      <c r="B526" s="3" t="s">
        <v>546</v>
      </c>
      <c r="C526" s="5" t="s">
        <v>201</v>
      </c>
      <c r="D526" s="5" t="s">
        <v>682</v>
      </c>
      <c r="E526" s="14"/>
      <c r="F526" s="14">
        <v>5493.02</v>
      </c>
      <c r="G526" s="5">
        <v>464.5460748367928</v>
      </c>
      <c r="H526" s="5">
        <v>4443.6657958645692</v>
      </c>
      <c r="I526" s="5">
        <v>1551.9542601337694</v>
      </c>
      <c r="J526" s="5">
        <v>1874.5334988767561</v>
      </c>
      <c r="K526" s="5">
        <v>2084.5485761930613</v>
      </c>
      <c r="L526" s="5">
        <v>2027.120096049174</v>
      </c>
      <c r="M526" s="5">
        <v>18425.204149993991</v>
      </c>
      <c r="N526" s="5">
        <v>21875.308367710306</v>
      </c>
      <c r="O526" s="5">
        <v>14634.612775850092</v>
      </c>
      <c r="P526" s="5">
        <v>14174.354571802043</v>
      </c>
      <c r="Q526" s="5">
        <v>13726.575024303584</v>
      </c>
    </row>
    <row r="527" spans="1:17" x14ac:dyDescent="0.2">
      <c r="A527" s="3" t="s">
        <v>70</v>
      </c>
      <c r="B527" s="3" t="s">
        <v>546</v>
      </c>
      <c r="C527" s="5" t="s">
        <v>201</v>
      </c>
      <c r="D527" s="5" t="s">
        <v>683</v>
      </c>
      <c r="E527" s="14"/>
      <c r="F527" s="14">
        <v>5595</v>
      </c>
      <c r="G527" s="5">
        <v>456.07879892761395</v>
      </c>
      <c r="H527" s="5">
        <v>4362.6711510277037</v>
      </c>
      <c r="I527" s="5">
        <v>1523.6668078641642</v>
      </c>
      <c r="J527" s="5">
        <v>1840.3663985701519</v>
      </c>
      <c r="K527" s="5">
        <v>2046.5535335120662</v>
      </c>
      <c r="L527" s="5">
        <v>1990.1718016085852</v>
      </c>
      <c r="M527" s="5">
        <v>18089.36816800715</v>
      </c>
      <c r="N527" s="5">
        <v>21476.587376228788</v>
      </c>
      <c r="O527" s="5">
        <v>14367.867858802516</v>
      </c>
      <c r="P527" s="5">
        <v>13915.998775692595</v>
      </c>
      <c r="Q527" s="5">
        <v>13476.380900804303</v>
      </c>
    </row>
    <row r="528" spans="1:17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14"/>
      <c r="G528" s="14">
        <v>2.5212533389321732</v>
      </c>
      <c r="H528" s="14">
        <v>20.31361442394007</v>
      </c>
      <c r="I528" s="14">
        <v>8.4229962799857248</v>
      </c>
      <c r="J528" s="14">
        <v>8.5691751968338732</v>
      </c>
      <c r="K528" s="14">
        <v>11.313571123681369</v>
      </c>
      <c r="L528" s="14">
        <v>9.266704093832864</v>
      </c>
      <c r="M528" s="14">
        <v>100</v>
      </c>
      <c r="N528" s="14">
        <v>100</v>
      </c>
      <c r="O528" s="14">
        <v>66.900143896723051</v>
      </c>
      <c r="P528" s="14">
        <v>64.796136052301406</v>
      </c>
      <c r="Q528" s="14">
        <v>62.749172690818391</v>
      </c>
    </row>
    <row r="529" spans="1:17" x14ac:dyDescent="0.2">
      <c r="A529" s="3" t="s">
        <v>70</v>
      </c>
      <c r="B529" s="3" t="s">
        <v>546</v>
      </c>
      <c r="C529" s="5"/>
      <c r="D529" s="5"/>
      <c r="E529" s="14"/>
      <c r="F529" s="1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15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pans="1:17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G531" s="13">
        <v>0</v>
      </c>
      <c r="H531" s="13">
        <v>0</v>
      </c>
      <c r="I531" s="13">
        <v>3437677.02</v>
      </c>
      <c r="J531" s="13">
        <v>3255600</v>
      </c>
      <c r="K531" s="13">
        <v>417361.96999999508</v>
      </c>
      <c r="L531" s="13">
        <v>417361.96999999881</v>
      </c>
      <c r="M531" s="13">
        <v>23029165.099999994</v>
      </c>
      <c r="N531" s="13">
        <v>23113084.399999991</v>
      </c>
      <c r="O531" s="13">
        <v>18501484.189999998</v>
      </c>
      <c r="P531" s="13">
        <v>17815237.159999993</v>
      </c>
      <c r="Q531" s="13">
        <v>17849037.609999999</v>
      </c>
    </row>
    <row r="532" spans="1:17" x14ac:dyDescent="0.2">
      <c r="A532" s="3" t="s">
        <v>120</v>
      </c>
      <c r="B532" s="3" t="s">
        <v>547</v>
      </c>
      <c r="C532" s="5" t="s">
        <v>201</v>
      </c>
      <c r="D532" s="5" t="s">
        <v>682</v>
      </c>
      <c r="E532" s="14"/>
      <c r="F532" s="14">
        <v>1364.3</v>
      </c>
      <c r="G532" s="5">
        <v>0</v>
      </c>
      <c r="H532" s="5">
        <v>0</v>
      </c>
      <c r="I532" s="5">
        <v>2519.7368760536538</v>
      </c>
      <c r="J532" s="5">
        <v>2386.278677710181</v>
      </c>
      <c r="K532" s="5">
        <v>305.91656527156425</v>
      </c>
      <c r="L532" s="5">
        <v>305.91656527156698</v>
      </c>
      <c r="M532" s="5">
        <v>16879.839551418307</v>
      </c>
      <c r="N532" s="5">
        <v>16941.350436121083</v>
      </c>
      <c r="O532" s="5">
        <v>13561.155310415597</v>
      </c>
      <c r="P532" s="5">
        <v>13058.15228322216</v>
      </c>
      <c r="Q532" s="5">
        <v>13082.927222751594</v>
      </c>
    </row>
    <row r="533" spans="1:17" x14ac:dyDescent="0.2">
      <c r="A533" s="3" t="s">
        <v>120</v>
      </c>
      <c r="B533" s="3" t="s">
        <v>547</v>
      </c>
      <c r="C533" s="5" t="s">
        <v>201</v>
      </c>
      <c r="D533" s="5" t="s">
        <v>683</v>
      </c>
      <c r="E533" s="14"/>
      <c r="F533" s="14">
        <v>1281</v>
      </c>
      <c r="G533" s="5">
        <v>0</v>
      </c>
      <c r="H533" s="5">
        <v>0</v>
      </c>
      <c r="I533" s="5">
        <v>2683.5886182669788</v>
      </c>
      <c r="J533" s="5">
        <v>2541.4519906323185</v>
      </c>
      <c r="K533" s="5">
        <v>325.8095003903162</v>
      </c>
      <c r="L533" s="5">
        <v>325.80950039031916</v>
      </c>
      <c r="M533" s="5">
        <v>17977.490320062447</v>
      </c>
      <c r="N533" s="5">
        <v>18043.001092896167</v>
      </c>
      <c r="O533" s="5">
        <v>14443.000928961746</v>
      </c>
      <c r="P533" s="5">
        <v>13907.288961748629</v>
      </c>
      <c r="Q533" s="5">
        <v>13933.674949258391</v>
      </c>
    </row>
    <row r="534" spans="1:17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14"/>
      <c r="G534" s="14">
        <v>0</v>
      </c>
      <c r="H534" s="14">
        <v>0</v>
      </c>
      <c r="I534" s="14">
        <v>14.927493050974745</v>
      </c>
      <c r="J534" s="14">
        <v>14.085528108918261</v>
      </c>
      <c r="K534" s="14">
        <v>1.8123191535067644</v>
      </c>
      <c r="L534" s="14">
        <v>1.805738960569014</v>
      </c>
      <c r="M534" s="14">
        <v>100</v>
      </c>
      <c r="N534" s="14">
        <v>100</v>
      </c>
      <c r="O534" s="14">
        <v>80.047664213954945</v>
      </c>
      <c r="P534" s="14">
        <v>77.07857961181503</v>
      </c>
      <c r="Q534" s="14">
        <v>77.224819072611567</v>
      </c>
    </row>
    <row r="535" spans="1:17" x14ac:dyDescent="0.2">
      <c r="A535" s="3" t="s">
        <v>120</v>
      </c>
      <c r="B535" s="3" t="s">
        <v>547</v>
      </c>
      <c r="C535" s="5"/>
      <c r="D535" s="5"/>
      <c r="E535" s="14"/>
      <c r="F535" s="1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15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pans="1:17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G537" s="13">
        <v>0</v>
      </c>
      <c r="H537" s="13">
        <v>0</v>
      </c>
      <c r="I537" s="13">
        <v>4073513.9400000004</v>
      </c>
      <c r="J537" s="13">
        <v>3109402</v>
      </c>
      <c r="K537" s="13">
        <v>1518628.9499999993</v>
      </c>
      <c r="L537" s="13">
        <v>1551583.1099999975</v>
      </c>
      <c r="M537" s="13">
        <v>19461832.920000002</v>
      </c>
      <c r="N537" s="13">
        <v>17028735.180000003</v>
      </c>
      <c r="O537" s="13">
        <v>13365376.190000001</v>
      </c>
      <c r="P537" s="13">
        <v>12642880.329999998</v>
      </c>
      <c r="Q537" s="13">
        <v>12907636.650000002</v>
      </c>
    </row>
    <row r="538" spans="1:17" x14ac:dyDescent="0.2">
      <c r="A538" s="3" t="s">
        <v>168</v>
      </c>
      <c r="B538" s="3" t="s">
        <v>548</v>
      </c>
      <c r="C538" s="5" t="s">
        <v>201</v>
      </c>
      <c r="D538" s="5" t="s">
        <v>682</v>
      </c>
      <c r="E538" s="14"/>
      <c r="F538" s="14">
        <v>784.7</v>
      </c>
      <c r="G538" s="5">
        <v>0</v>
      </c>
      <c r="H538" s="5">
        <v>0</v>
      </c>
      <c r="I538" s="5">
        <v>5191.173620491908</v>
      </c>
      <c r="J538" s="5">
        <v>3962.5360010194977</v>
      </c>
      <c r="K538" s="5">
        <v>1935.2987766025221</v>
      </c>
      <c r="L538" s="5">
        <v>1977.294647636036</v>
      </c>
      <c r="M538" s="5">
        <v>24801.622174079268</v>
      </c>
      <c r="N538" s="5">
        <v>21700.949636803878</v>
      </c>
      <c r="O538" s="5">
        <v>17032.466152669811</v>
      </c>
      <c r="P538" s="5">
        <v>16111.73739008538</v>
      </c>
      <c r="Q538" s="5">
        <v>16449.135529501724</v>
      </c>
    </row>
    <row r="539" spans="1:17" x14ac:dyDescent="0.2">
      <c r="A539" s="3" t="s">
        <v>168</v>
      </c>
      <c r="B539" s="3" t="s">
        <v>548</v>
      </c>
      <c r="C539" s="5" t="s">
        <v>201</v>
      </c>
      <c r="D539" s="5" t="s">
        <v>683</v>
      </c>
      <c r="E539" s="14"/>
      <c r="F539" s="14">
        <v>641</v>
      </c>
      <c r="G539" s="5">
        <v>0</v>
      </c>
      <c r="H539" s="5">
        <v>0</v>
      </c>
      <c r="I539" s="5">
        <v>6354.9359438377542</v>
      </c>
      <c r="J539" s="5">
        <v>4850.8611544461783</v>
      </c>
      <c r="K539" s="5">
        <v>2369.1559282371281</v>
      </c>
      <c r="L539" s="5">
        <v>2420.5664742589665</v>
      </c>
      <c r="M539" s="5">
        <v>30361.67382215289</v>
      </c>
      <c r="N539" s="5">
        <v>26565.889516380659</v>
      </c>
      <c r="O539" s="5">
        <v>20850.820889235572</v>
      </c>
      <c r="P539" s="5">
        <v>19723.682262090482</v>
      </c>
      <c r="Q539" s="5">
        <v>20136.718642745713</v>
      </c>
    </row>
    <row r="540" spans="1:17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14"/>
      <c r="G540" s="14">
        <v>0</v>
      </c>
      <c r="H540" s="14">
        <v>0</v>
      </c>
      <c r="I540" s="14">
        <v>20.930782607910707</v>
      </c>
      <c r="J540" s="14">
        <v>18.259735483184603</v>
      </c>
      <c r="K540" s="14">
        <v>7.8031136956240976</v>
      </c>
      <c r="L540" s="14">
        <v>9.1115581609508425</v>
      </c>
      <c r="M540" s="14">
        <v>100</v>
      </c>
      <c r="N540" s="14">
        <v>100</v>
      </c>
      <c r="O540" s="14">
        <v>78.487192670054768</v>
      </c>
      <c r="P540" s="14">
        <v>74.244388654589415</v>
      </c>
      <c r="Q540" s="14">
        <v>75.79915075054916</v>
      </c>
    </row>
    <row r="541" spans="1:17" x14ac:dyDescent="0.2">
      <c r="A541" s="3" t="s">
        <v>168</v>
      </c>
      <c r="B541" s="3" t="s">
        <v>548</v>
      </c>
      <c r="C541" s="5"/>
      <c r="D541" s="5"/>
      <c r="E541" s="14"/>
      <c r="F541" s="1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15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pans="1:17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G543" s="13">
        <v>3755755.35</v>
      </c>
      <c r="H543" s="13">
        <v>29091573.890000008</v>
      </c>
      <c r="I543" s="13">
        <v>50636905.009999998</v>
      </c>
      <c r="J543" s="13">
        <v>48753765.450000003</v>
      </c>
      <c r="K543" s="13">
        <v>33201214.759999871</v>
      </c>
      <c r="L543" s="13">
        <v>60550575.689999461</v>
      </c>
      <c r="M543" s="13">
        <v>509022847.16999978</v>
      </c>
      <c r="N543" s="13">
        <v>572152427.66999841</v>
      </c>
      <c r="O543" s="13">
        <v>451718079.61999905</v>
      </c>
      <c r="P543" s="13">
        <v>437922908.75999945</v>
      </c>
      <c r="Q543" s="13">
        <v>421684776.48999906</v>
      </c>
    </row>
    <row r="544" spans="1:17" x14ac:dyDescent="0.2">
      <c r="A544" s="3" t="s">
        <v>102</v>
      </c>
      <c r="B544" s="3" t="s">
        <v>549</v>
      </c>
      <c r="C544" s="5" t="s">
        <v>201</v>
      </c>
      <c r="D544" s="5" t="s">
        <v>682</v>
      </c>
      <c r="E544" s="14"/>
      <c r="F544" s="14">
        <v>29393.82</v>
      </c>
      <c r="G544" s="5">
        <v>127.77363915271987</v>
      </c>
      <c r="H544" s="5">
        <v>989.71735861483842</v>
      </c>
      <c r="I544" s="5">
        <v>1722.7058276195471</v>
      </c>
      <c r="J544" s="5">
        <v>1658.6399947335869</v>
      </c>
      <c r="K544" s="5">
        <v>1129.5304509587345</v>
      </c>
      <c r="L544" s="5">
        <v>2059.976406264972</v>
      </c>
      <c r="M544" s="5">
        <v>17317.342460762153</v>
      </c>
      <c r="N544" s="5">
        <v>19465.058562309983</v>
      </c>
      <c r="O544" s="5">
        <v>15367.790903666113</v>
      </c>
      <c r="P544" s="5">
        <v>14898.468751594704</v>
      </c>
      <c r="Q544" s="5">
        <v>14346.035203658425</v>
      </c>
    </row>
    <row r="545" spans="1:17" x14ac:dyDescent="0.2">
      <c r="A545" s="3" t="s">
        <v>102</v>
      </c>
      <c r="B545" s="3" t="s">
        <v>549</v>
      </c>
      <c r="C545" s="5" t="s">
        <v>201</v>
      </c>
      <c r="D545" s="5" t="s">
        <v>683</v>
      </c>
      <c r="E545" s="14"/>
      <c r="F545" s="14">
        <v>30105</v>
      </c>
      <c r="G545" s="5">
        <v>124.75520179372198</v>
      </c>
      <c r="H545" s="5">
        <v>966.33695034047525</v>
      </c>
      <c r="I545" s="5">
        <v>1682.0097993688755</v>
      </c>
      <c r="J545" s="5">
        <v>1619.4574140508223</v>
      </c>
      <c r="K545" s="5">
        <v>1102.8471934894494</v>
      </c>
      <c r="L545" s="5">
        <v>2011.3129277528471</v>
      </c>
      <c r="M545" s="5">
        <v>16908.249366218228</v>
      </c>
      <c r="N545" s="5">
        <v>19005.229286497208</v>
      </c>
      <c r="O545" s="5">
        <v>15004.752686264708</v>
      </c>
      <c r="P545" s="5">
        <v>14546.517480817121</v>
      </c>
      <c r="Q545" s="5">
        <v>14007.134246470654</v>
      </c>
    </row>
    <row r="546" spans="1:17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14"/>
      <c r="G546" s="14">
        <v>0.73783630162786773</v>
      </c>
      <c r="H546" s="14">
        <v>5.0845845413032515</v>
      </c>
      <c r="I546" s="14">
        <v>9.9478648731632777</v>
      </c>
      <c r="J546" s="14">
        <v>8.5211148449622272</v>
      </c>
      <c r="K546" s="14">
        <v>6.522539203218038</v>
      </c>
      <c r="L546" s="14">
        <v>10.582944817097474</v>
      </c>
      <c r="M546" s="14">
        <v>100</v>
      </c>
      <c r="N546" s="14">
        <v>100</v>
      </c>
      <c r="O546" s="14">
        <v>78.950653317954192</v>
      </c>
      <c r="P546" s="14">
        <v>76.539552675389714</v>
      </c>
      <c r="Q546" s="14">
        <v>73.701474658989838</v>
      </c>
    </row>
    <row r="547" spans="1:17" x14ac:dyDescent="0.2">
      <c r="A547" s="3" t="s">
        <v>102</v>
      </c>
      <c r="B547" s="3" t="s">
        <v>549</v>
      </c>
      <c r="C547" s="5"/>
      <c r="D547" s="5"/>
      <c r="E547" s="14"/>
      <c r="F547" s="1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15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pans="1:17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G549" s="13">
        <v>773083.89999999991</v>
      </c>
      <c r="H549" s="13">
        <v>33911911.480000004</v>
      </c>
      <c r="I549" s="13">
        <v>19709202.240000002</v>
      </c>
      <c r="J549" s="13">
        <v>18878018.75</v>
      </c>
      <c r="K549" s="13">
        <v>30726204.849999785</v>
      </c>
      <c r="L549" s="13">
        <v>27424707.740000695</v>
      </c>
      <c r="M549" s="13">
        <v>257602940.25999981</v>
      </c>
      <c r="N549" s="13">
        <v>286269288.66000044</v>
      </c>
      <c r="O549" s="13">
        <v>222109983.31000045</v>
      </c>
      <c r="P549" s="13">
        <v>215375703.00000048</v>
      </c>
      <c r="Q549" s="13">
        <v>215237055.58000046</v>
      </c>
    </row>
    <row r="550" spans="1:17" x14ac:dyDescent="0.2">
      <c r="A550" s="3" t="s">
        <v>98</v>
      </c>
      <c r="B550" s="3" t="s">
        <v>550</v>
      </c>
      <c r="C550" s="5" t="s">
        <v>201</v>
      </c>
      <c r="D550" s="5" t="s">
        <v>682</v>
      </c>
      <c r="E550" s="14"/>
      <c r="F550" s="14">
        <v>15007.4</v>
      </c>
      <c r="G550" s="5">
        <v>51.513513333422175</v>
      </c>
      <c r="H550" s="5">
        <v>2259.6793235337236</v>
      </c>
      <c r="I550" s="5">
        <v>1313.2989218652133</v>
      </c>
      <c r="J550" s="5">
        <v>1257.9140124205392</v>
      </c>
      <c r="K550" s="5">
        <v>2047.4036042219029</v>
      </c>
      <c r="L550" s="5">
        <v>1827.4123259192595</v>
      </c>
      <c r="M550" s="5">
        <v>17165.061253781456</v>
      </c>
      <c r="N550" s="5">
        <v>19075.208807654919</v>
      </c>
      <c r="O550" s="5">
        <v>14800.030872103127</v>
      </c>
      <c r="P550" s="5">
        <v>14351.300225222256</v>
      </c>
      <c r="Q550" s="5">
        <v>14342.061621600042</v>
      </c>
    </row>
    <row r="551" spans="1:17" x14ac:dyDescent="0.2">
      <c r="A551" s="3" t="s">
        <v>98</v>
      </c>
      <c r="B551" s="3" t="s">
        <v>550</v>
      </c>
      <c r="C551" s="5" t="s">
        <v>201</v>
      </c>
      <c r="D551" s="5" t="s">
        <v>683</v>
      </c>
      <c r="E551" s="14"/>
      <c r="F551" s="14">
        <v>15212</v>
      </c>
      <c r="G551" s="5">
        <v>50.820661320010515</v>
      </c>
      <c r="H551" s="5">
        <v>2229.2868445963713</v>
      </c>
      <c r="I551" s="5">
        <v>1295.6351722324482</v>
      </c>
      <c r="J551" s="5">
        <v>1240.9951847225875</v>
      </c>
      <c r="K551" s="5">
        <v>2019.8662141730072</v>
      </c>
      <c r="L551" s="5">
        <v>1802.8337983171637</v>
      </c>
      <c r="M551" s="5">
        <v>16934.192759663412</v>
      </c>
      <c r="N551" s="5">
        <v>18818.649004733135</v>
      </c>
      <c r="O551" s="5">
        <v>14600.971818958746</v>
      </c>
      <c r="P551" s="5">
        <v>14158.276557980573</v>
      </c>
      <c r="Q551" s="5">
        <v>14149.162212726826</v>
      </c>
    </row>
    <row r="552" spans="1:17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14"/>
      <c r="G552" s="14">
        <v>0.30010678419265047</v>
      </c>
      <c r="H552" s="14">
        <v>11.846157734466894</v>
      </c>
      <c r="I552" s="14">
        <v>7.651000497163353</v>
      </c>
      <c r="J552" s="14">
        <v>6.5944966847006974</v>
      </c>
      <c r="K552" s="14">
        <v>11.927738409735419</v>
      </c>
      <c r="L552" s="14">
        <v>9.5800383856658762</v>
      </c>
      <c r="M552" s="14">
        <v>100</v>
      </c>
      <c r="N552" s="14">
        <v>100</v>
      </c>
      <c r="O552" s="14">
        <v>77.587779097672808</v>
      </c>
      <c r="P552" s="14">
        <v>75.235350605771885</v>
      </c>
      <c r="Q552" s="14">
        <v>75.186918089434201</v>
      </c>
    </row>
    <row r="553" spans="1:17" x14ac:dyDescent="0.2">
      <c r="A553" s="3" t="s">
        <v>98</v>
      </c>
      <c r="B553" s="3" t="s">
        <v>550</v>
      </c>
      <c r="C553" s="5"/>
      <c r="D553" s="5"/>
      <c r="E553" s="14"/>
      <c r="F553" s="1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15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pans="1:17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G555" s="13">
        <v>0</v>
      </c>
      <c r="H555" s="13">
        <v>0</v>
      </c>
      <c r="I555" s="13">
        <v>1739396.6700000002</v>
      </c>
      <c r="J555" s="13">
        <v>1668938.65</v>
      </c>
      <c r="K555" s="13">
        <v>1451618.5699999947</v>
      </c>
      <c r="L555" s="13">
        <v>1451865.1099999975</v>
      </c>
      <c r="M555" s="13">
        <v>19643315.809999991</v>
      </c>
      <c r="N555" s="13">
        <v>19472397.879999999</v>
      </c>
      <c r="O555" s="13">
        <v>17329002.02</v>
      </c>
      <c r="P555" s="13">
        <v>16772821.490000002</v>
      </c>
      <c r="Q555" s="13">
        <v>16539407.23</v>
      </c>
    </row>
    <row r="556" spans="1:17" x14ac:dyDescent="0.2">
      <c r="A556" s="16" t="s">
        <v>143</v>
      </c>
      <c r="B556" s="3" t="s">
        <v>551</v>
      </c>
      <c r="C556" s="5" t="s">
        <v>201</v>
      </c>
      <c r="D556" s="5" t="s">
        <v>682</v>
      </c>
      <c r="E556" s="14"/>
      <c r="F556" s="14">
        <v>1049.0999999999999</v>
      </c>
      <c r="G556" s="5">
        <v>0</v>
      </c>
      <c r="H556" s="5">
        <v>0</v>
      </c>
      <c r="I556" s="5">
        <v>1657.9893909064915</v>
      </c>
      <c r="J556" s="5">
        <v>1590.828948622629</v>
      </c>
      <c r="K556" s="5">
        <v>1383.6798875226336</v>
      </c>
      <c r="L556" s="5">
        <v>1383.9148889524331</v>
      </c>
      <c r="M556" s="5">
        <v>18723.968935277851</v>
      </c>
      <c r="N556" s="5">
        <v>18561.050309789345</v>
      </c>
      <c r="O556" s="5">
        <v>16517.969707368222</v>
      </c>
      <c r="P556" s="5">
        <v>15987.819550090557</v>
      </c>
      <c r="Q556" s="5">
        <v>15765.329549137357</v>
      </c>
    </row>
    <row r="557" spans="1:17" x14ac:dyDescent="0.2">
      <c r="A557" s="3" t="s">
        <v>143</v>
      </c>
      <c r="B557" s="3" t="s">
        <v>551</v>
      </c>
      <c r="C557" s="5" t="s">
        <v>201</v>
      </c>
      <c r="D557" s="5" t="s">
        <v>683</v>
      </c>
      <c r="E557" s="14"/>
      <c r="F557" s="14">
        <v>1061</v>
      </c>
      <c r="G557" s="5">
        <v>0</v>
      </c>
      <c r="H557" s="5">
        <v>0</v>
      </c>
      <c r="I557" s="5">
        <v>1639.3936569274272</v>
      </c>
      <c r="J557" s="5">
        <v>1572.9864750235627</v>
      </c>
      <c r="K557" s="5">
        <v>1368.1607634307206</v>
      </c>
      <c r="L557" s="5">
        <v>1368.393129123466</v>
      </c>
      <c r="M557" s="5">
        <v>18513.964005655034</v>
      </c>
      <c r="N557" s="5">
        <v>18352.872648444863</v>
      </c>
      <c r="O557" s="5">
        <v>16332.706899151743</v>
      </c>
      <c r="P557" s="5">
        <v>15808.502818096138</v>
      </c>
      <c r="Q557" s="5">
        <v>15588.508228086712</v>
      </c>
    </row>
    <row r="558" spans="1:17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14"/>
      <c r="G558" s="14">
        <v>0</v>
      </c>
      <c r="H558" s="14">
        <v>0</v>
      </c>
      <c r="I558" s="14">
        <v>8.8549035551040252</v>
      </c>
      <c r="J558" s="14">
        <v>8.5707916420204135</v>
      </c>
      <c r="K558" s="14">
        <v>7.3898856182977353</v>
      </c>
      <c r="L558" s="14">
        <v>7.4560160435669864</v>
      </c>
      <c r="M558" s="14">
        <v>100</v>
      </c>
      <c r="N558" s="14">
        <v>100</v>
      </c>
      <c r="O558" s="14">
        <v>88.992645522093255</v>
      </c>
      <c r="P558" s="14">
        <v>86.136394671902636</v>
      </c>
      <c r="Q558" s="14">
        <v>84.937701724899227</v>
      </c>
    </row>
    <row r="559" spans="1:17" x14ac:dyDescent="0.2">
      <c r="A559" s="16" t="s">
        <v>143</v>
      </c>
      <c r="B559" s="3" t="s">
        <v>551</v>
      </c>
      <c r="C559" s="5"/>
      <c r="D559" s="5"/>
      <c r="E559" s="14"/>
      <c r="F559" s="1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15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pans="1:17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G561" s="13">
        <v>672340.65</v>
      </c>
      <c r="H561" s="13">
        <v>831137</v>
      </c>
      <c r="I561" s="13">
        <v>579169.33000000007</v>
      </c>
      <c r="J561" s="13">
        <v>559500</v>
      </c>
      <c r="K561" s="13">
        <v>1816938.2599999998</v>
      </c>
      <c r="L561" s="13">
        <v>1757294.929999996</v>
      </c>
      <c r="M561" s="13">
        <v>15446022.26</v>
      </c>
      <c r="N561" s="13">
        <v>14377099.589999996</v>
      </c>
      <c r="O561" s="13">
        <v>11798148.159999995</v>
      </c>
      <c r="P561" s="13">
        <v>11434461.52</v>
      </c>
      <c r="Q561" s="13">
        <v>11573431.919999994</v>
      </c>
    </row>
    <row r="562" spans="1:17" x14ac:dyDescent="0.2">
      <c r="A562" s="3" t="s">
        <v>89</v>
      </c>
      <c r="B562" s="3" t="s">
        <v>552</v>
      </c>
      <c r="C562" s="5" t="s">
        <v>201</v>
      </c>
      <c r="D562" s="5" t="s">
        <v>682</v>
      </c>
      <c r="E562" s="14"/>
      <c r="F562" s="14">
        <v>898.5</v>
      </c>
      <c r="G562" s="5">
        <v>748.29232053422368</v>
      </c>
      <c r="H562" s="5">
        <v>925.02726766833609</v>
      </c>
      <c r="I562" s="5">
        <v>644.59580411797447</v>
      </c>
      <c r="J562" s="5">
        <v>622.70450751252088</v>
      </c>
      <c r="K562" s="5">
        <v>2022.1906065664996</v>
      </c>
      <c r="L562" s="5">
        <v>1955.8096048970463</v>
      </c>
      <c r="M562" s="5">
        <v>17190.898452977184</v>
      </c>
      <c r="N562" s="5">
        <v>16001.223806343902</v>
      </c>
      <c r="O562" s="5">
        <v>13130.938408458536</v>
      </c>
      <c r="P562" s="5">
        <v>12726.167523650529</v>
      </c>
      <c r="Q562" s="5">
        <v>12880.83686143572</v>
      </c>
    </row>
    <row r="563" spans="1:17" x14ac:dyDescent="0.2">
      <c r="A563" s="3" t="s">
        <v>89</v>
      </c>
      <c r="B563" s="3" t="s">
        <v>552</v>
      </c>
      <c r="C563" s="5" t="s">
        <v>201</v>
      </c>
      <c r="D563" s="5" t="s">
        <v>683</v>
      </c>
      <c r="E563" s="14"/>
      <c r="F563" s="14">
        <v>796</v>
      </c>
      <c r="G563" s="5">
        <v>844.64905778894479</v>
      </c>
      <c r="H563" s="5">
        <v>1044.141959798995</v>
      </c>
      <c r="I563" s="5">
        <v>727.59966080402023</v>
      </c>
      <c r="J563" s="5">
        <v>702.8894472361809</v>
      </c>
      <c r="K563" s="5">
        <v>2282.5857537688439</v>
      </c>
      <c r="L563" s="5">
        <v>2207.6569472361757</v>
      </c>
      <c r="M563" s="5">
        <v>19404.550577889448</v>
      </c>
      <c r="N563" s="5">
        <v>18061.682902010045</v>
      </c>
      <c r="O563" s="5">
        <v>14821.794170854264</v>
      </c>
      <c r="P563" s="5">
        <v>14364.901407035175</v>
      </c>
      <c r="Q563" s="5">
        <v>14539.487336683411</v>
      </c>
    </row>
    <row r="564" spans="1:17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14"/>
      <c r="G564" s="14">
        <v>4.3528400948970276</v>
      </c>
      <c r="H564" s="14">
        <v>5.7809782480612295</v>
      </c>
      <c r="I564" s="14">
        <v>3.7496341792789836</v>
      </c>
      <c r="J564" s="14">
        <v>3.8916055112337173</v>
      </c>
      <c r="K564" s="14">
        <v>11.763146714512114</v>
      </c>
      <c r="L564" s="14">
        <v>12.222875128598846</v>
      </c>
      <c r="M564" s="14">
        <v>100</v>
      </c>
      <c r="N564" s="14">
        <v>100</v>
      </c>
      <c r="O564" s="14">
        <v>82.062088296350169</v>
      </c>
      <c r="P564" s="14">
        <v>79.532463751960435</v>
      </c>
      <c r="Q564" s="14">
        <v>80.499073179196074</v>
      </c>
    </row>
    <row r="565" spans="1:17" x14ac:dyDescent="0.2">
      <c r="A565" s="3" t="s">
        <v>89</v>
      </c>
      <c r="B565" s="3" t="s">
        <v>552</v>
      </c>
      <c r="C565" s="5"/>
      <c r="D565" s="5"/>
      <c r="E565" s="14"/>
      <c r="F565" s="1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15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pans="1:17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G567" s="13">
        <v>619.73</v>
      </c>
      <c r="H567" s="13">
        <v>46456.66</v>
      </c>
      <c r="I567" s="13">
        <v>956115.4</v>
      </c>
      <c r="J567" s="13">
        <v>927748.83000000007</v>
      </c>
      <c r="K567" s="13">
        <v>398299.95999999903</v>
      </c>
      <c r="L567" s="13">
        <v>456995.1500000013</v>
      </c>
      <c r="M567" s="13">
        <v>7035816.2600000007</v>
      </c>
      <c r="N567" s="13">
        <v>6665878.4800000004</v>
      </c>
      <c r="O567" s="13">
        <v>4780446.6899999995</v>
      </c>
      <c r="P567" s="13">
        <v>4559818.28</v>
      </c>
      <c r="Q567" s="13">
        <v>4529985.1399999997</v>
      </c>
    </row>
    <row r="568" spans="1:17" x14ac:dyDescent="0.2">
      <c r="A568" s="3" t="s">
        <v>67</v>
      </c>
      <c r="B568" s="3" t="s">
        <v>553</v>
      </c>
      <c r="C568" s="5" t="s">
        <v>201</v>
      </c>
      <c r="D568" s="5" t="s">
        <v>682</v>
      </c>
      <c r="E568" s="14"/>
      <c r="F568" s="14">
        <v>244</v>
      </c>
      <c r="G568" s="5">
        <v>2.539877049180328</v>
      </c>
      <c r="H568" s="5">
        <v>190.39614754098363</v>
      </c>
      <c r="I568" s="5">
        <v>3918.5057377049179</v>
      </c>
      <c r="J568" s="5">
        <v>3802.2493032786888</v>
      </c>
      <c r="K568" s="5">
        <v>1632.3768852458977</v>
      </c>
      <c r="L568" s="5">
        <v>1872.9309426229561</v>
      </c>
      <c r="M568" s="5">
        <v>28835.31254098361</v>
      </c>
      <c r="N568" s="5">
        <v>27319.174098360658</v>
      </c>
      <c r="O568" s="5">
        <v>19591.99463114754</v>
      </c>
      <c r="P568" s="5">
        <v>18687.779836065576</v>
      </c>
      <c r="Q568" s="5">
        <v>18565.512868852456</v>
      </c>
    </row>
    <row r="569" spans="1:17" x14ac:dyDescent="0.2">
      <c r="A569" s="3" t="s">
        <v>67</v>
      </c>
      <c r="B569" s="3" t="s">
        <v>553</v>
      </c>
      <c r="C569" s="5" t="s">
        <v>201</v>
      </c>
      <c r="D569" s="5" t="s">
        <v>683</v>
      </c>
      <c r="E569" s="14"/>
      <c r="F569" s="14">
        <v>259</v>
      </c>
      <c r="G569" s="5">
        <v>2.3927799227799227</v>
      </c>
      <c r="H569" s="5">
        <v>179.36934362934363</v>
      </c>
      <c r="I569" s="5">
        <v>3691.5652509652509</v>
      </c>
      <c r="J569" s="5">
        <v>3582.0418146718148</v>
      </c>
      <c r="K569" s="5">
        <v>1537.8376833976797</v>
      </c>
      <c r="L569" s="5">
        <v>1764.4600386100437</v>
      </c>
      <c r="M569" s="5">
        <v>27165.313745173749</v>
      </c>
      <c r="N569" s="5">
        <v>25736.982548262549</v>
      </c>
      <c r="O569" s="5">
        <v>18457.323127413125</v>
      </c>
      <c r="P569" s="5">
        <v>17605.475984555986</v>
      </c>
      <c r="Q569" s="5">
        <v>17490.290115830114</v>
      </c>
    </row>
    <row r="570" spans="1:17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14"/>
      <c r="G570" s="14">
        <v>8.8082175130593868E-3</v>
      </c>
      <c r="H570" s="14">
        <v>0.69693229691159919</v>
      </c>
      <c r="I570" s="14">
        <v>13.589260501808498</v>
      </c>
      <c r="J570" s="14">
        <v>13.917877932872248</v>
      </c>
      <c r="K570" s="14">
        <v>5.6610341328043576</v>
      </c>
      <c r="L570" s="14">
        <v>6.855737790167475</v>
      </c>
      <c r="M570" s="14">
        <v>100</v>
      </c>
      <c r="N570" s="14">
        <v>100</v>
      </c>
      <c r="O570" s="14">
        <v>71.715179092193708</v>
      </c>
      <c r="P570" s="14">
        <v>68.405361629094685</v>
      </c>
      <c r="Q570" s="14">
        <v>67.957811616151744</v>
      </c>
    </row>
    <row r="571" spans="1:17" x14ac:dyDescent="0.2">
      <c r="A571" s="3" t="s">
        <v>67</v>
      </c>
      <c r="B571" s="3" t="s">
        <v>553</v>
      </c>
      <c r="C571" s="5"/>
      <c r="D571" s="5"/>
      <c r="E571" s="14"/>
      <c r="F571" s="1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15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pans="1:17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G573" s="13">
        <v>0</v>
      </c>
      <c r="H573" s="13">
        <v>0</v>
      </c>
      <c r="I573" s="13">
        <v>245282.42</v>
      </c>
      <c r="J573" s="13">
        <v>224533.07</v>
      </c>
      <c r="K573" s="13">
        <v>0</v>
      </c>
      <c r="L573" s="13">
        <v>0</v>
      </c>
      <c r="M573" s="13">
        <v>5486236.8099999996</v>
      </c>
      <c r="N573" s="13">
        <v>5022964.72</v>
      </c>
      <c r="O573" s="13">
        <v>4243935.0999999996</v>
      </c>
      <c r="P573" s="13">
        <v>4037971.33</v>
      </c>
      <c r="Q573" s="13">
        <v>4133662.7699999996</v>
      </c>
    </row>
    <row r="574" spans="1:17" x14ac:dyDescent="0.2">
      <c r="A574" s="3" t="s">
        <v>10</v>
      </c>
      <c r="B574" s="3" t="s">
        <v>554</v>
      </c>
      <c r="C574" s="5" t="s">
        <v>201</v>
      </c>
      <c r="D574" s="5" t="s">
        <v>682</v>
      </c>
      <c r="E574" s="14"/>
      <c r="F574" s="14">
        <v>340.8</v>
      </c>
      <c r="G574" s="5">
        <v>0</v>
      </c>
      <c r="H574" s="5">
        <v>0</v>
      </c>
      <c r="I574" s="5">
        <v>719.72541079812208</v>
      </c>
      <c r="J574" s="5">
        <v>658.84116784037553</v>
      </c>
      <c r="K574" s="5">
        <v>0</v>
      </c>
      <c r="L574" s="5">
        <v>0</v>
      </c>
      <c r="M574" s="5">
        <v>16098.112705399059</v>
      </c>
      <c r="N574" s="5">
        <v>14738.746244131455</v>
      </c>
      <c r="O574" s="5">
        <v>12452.861208920187</v>
      </c>
      <c r="P574" s="5">
        <v>11848.507423708919</v>
      </c>
      <c r="Q574" s="5">
        <v>12129.292165492956</v>
      </c>
    </row>
    <row r="575" spans="1:17" x14ac:dyDescent="0.2">
      <c r="A575" s="3" t="s">
        <v>10</v>
      </c>
      <c r="B575" s="3" t="s">
        <v>554</v>
      </c>
      <c r="C575" s="5" t="s">
        <v>201</v>
      </c>
      <c r="D575" s="5" t="s">
        <v>683</v>
      </c>
      <c r="E575" s="14"/>
      <c r="F575" s="14">
        <v>319</v>
      </c>
      <c r="G575" s="5">
        <v>0</v>
      </c>
      <c r="H575" s="5">
        <v>0</v>
      </c>
      <c r="I575" s="5">
        <v>768.91040752351103</v>
      </c>
      <c r="J575" s="5">
        <v>703.86542319749219</v>
      </c>
      <c r="K575" s="5">
        <v>0</v>
      </c>
      <c r="L575" s="5">
        <v>0</v>
      </c>
      <c r="M575" s="5">
        <v>17198.234514106582</v>
      </c>
      <c r="N575" s="5">
        <v>15745.970909090909</v>
      </c>
      <c r="O575" s="5">
        <v>13303.871786833855</v>
      </c>
      <c r="P575" s="5">
        <v>12658.217335423198</v>
      </c>
      <c r="Q575" s="5">
        <v>12958.190501567396</v>
      </c>
    </row>
    <row r="576" spans="1:17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14"/>
      <c r="G576" s="14">
        <v>0</v>
      </c>
      <c r="H576" s="14">
        <v>0</v>
      </c>
      <c r="I576" s="14">
        <v>4.4708682562319071</v>
      </c>
      <c r="J576" s="14">
        <v>4.4701303416680185</v>
      </c>
      <c r="K576" s="14">
        <v>0</v>
      </c>
      <c r="L576" s="14">
        <v>0</v>
      </c>
      <c r="M576" s="14">
        <v>100</v>
      </c>
      <c r="N576" s="14">
        <v>100</v>
      </c>
      <c r="O576" s="14">
        <v>84.490641216369127</v>
      </c>
      <c r="P576" s="14">
        <v>80.390198918219752</v>
      </c>
      <c r="Q576" s="14">
        <v>82.295277797611121</v>
      </c>
    </row>
    <row r="577" spans="1:17" x14ac:dyDescent="0.2">
      <c r="A577" s="3" t="s">
        <v>10</v>
      </c>
      <c r="B577" s="3" t="s">
        <v>554</v>
      </c>
      <c r="C577" s="5"/>
      <c r="D577" s="5"/>
      <c r="E577" s="14"/>
      <c r="F577" s="1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15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pans="1:17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3082680.8299999996</v>
      </c>
      <c r="N579" s="13">
        <v>3002896.8399999971</v>
      </c>
      <c r="O579" s="13">
        <v>2902373.779999997</v>
      </c>
      <c r="P579" s="13">
        <v>2786643.0799999973</v>
      </c>
      <c r="Q579" s="13">
        <v>2847841.6099999971</v>
      </c>
    </row>
    <row r="580" spans="1:17" x14ac:dyDescent="0.2">
      <c r="A580" s="3" t="s">
        <v>114</v>
      </c>
      <c r="B580" s="3" t="s">
        <v>555</v>
      </c>
      <c r="C580" s="5" t="s">
        <v>201</v>
      </c>
      <c r="D580" s="5" t="s">
        <v>682</v>
      </c>
      <c r="E580" s="14"/>
      <c r="F580" s="14">
        <v>112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27523.935982142855</v>
      </c>
      <c r="N580" s="5">
        <v>26811.578928571402</v>
      </c>
      <c r="O580" s="5">
        <v>25914.051607142832</v>
      </c>
      <c r="P580" s="5">
        <v>24880.741785714261</v>
      </c>
      <c r="Q580" s="5">
        <v>25427.157232142832</v>
      </c>
    </row>
    <row r="581" spans="1:17" x14ac:dyDescent="0.2">
      <c r="A581" s="3" t="s">
        <v>114</v>
      </c>
      <c r="B581" s="3" t="s">
        <v>555</v>
      </c>
      <c r="C581" s="5" t="s">
        <v>201</v>
      </c>
      <c r="D581" s="5" t="s">
        <v>683</v>
      </c>
      <c r="E581" s="14"/>
      <c r="F581" s="14">
        <v>119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25904.880924369743</v>
      </c>
      <c r="N581" s="5">
        <v>25234.42722689073</v>
      </c>
      <c r="O581" s="5">
        <v>24389.695630252074</v>
      </c>
      <c r="P581" s="5">
        <v>23417.168739495777</v>
      </c>
      <c r="Q581" s="5">
        <v>23931.442100840311</v>
      </c>
    </row>
    <row r="582" spans="1:17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14"/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0</v>
      </c>
      <c r="M582" s="14">
        <v>100</v>
      </c>
      <c r="N582" s="14">
        <v>100</v>
      </c>
      <c r="O582" s="14">
        <v>96.652463758961488</v>
      </c>
      <c r="P582" s="14">
        <v>92.798495202385979</v>
      </c>
      <c r="Q582" s="14">
        <v>94.836478298735031</v>
      </c>
    </row>
    <row r="583" spans="1:17" x14ac:dyDescent="0.2">
      <c r="A583" s="3" t="s">
        <v>114</v>
      </c>
      <c r="B583" s="3" t="s">
        <v>555</v>
      </c>
      <c r="C583" s="5"/>
      <c r="D583" s="5"/>
      <c r="E583" s="14"/>
      <c r="F583" s="1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15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pans="1:17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G585" s="13">
        <v>0</v>
      </c>
      <c r="H585" s="13">
        <v>0</v>
      </c>
      <c r="I585" s="13">
        <v>0</v>
      </c>
      <c r="J585" s="13">
        <v>0</v>
      </c>
      <c r="K585" s="13">
        <v>182356.41999999806</v>
      </c>
      <c r="L585" s="13">
        <v>182356.41999999806</v>
      </c>
      <c r="M585" s="13">
        <v>5213395.2699999986</v>
      </c>
      <c r="N585" s="13">
        <v>4864102.93</v>
      </c>
      <c r="O585" s="13">
        <v>4577368.13</v>
      </c>
      <c r="P585" s="13">
        <v>4438111.1000000006</v>
      </c>
      <c r="Q585" s="13">
        <v>4471038.74</v>
      </c>
    </row>
    <row r="586" spans="1:17" x14ac:dyDescent="0.2">
      <c r="A586" s="3" t="s">
        <v>80</v>
      </c>
      <c r="B586" s="3" t="s">
        <v>556</v>
      </c>
      <c r="C586" s="5" t="s">
        <v>201</v>
      </c>
      <c r="D586" s="5" t="s">
        <v>682</v>
      </c>
      <c r="E586" s="14"/>
      <c r="F586" s="14">
        <v>449</v>
      </c>
      <c r="G586" s="5">
        <v>0</v>
      </c>
      <c r="H586" s="5">
        <v>0</v>
      </c>
      <c r="I586" s="5">
        <v>0</v>
      </c>
      <c r="J586" s="5">
        <v>0</v>
      </c>
      <c r="K586" s="5">
        <v>406.13902004453911</v>
      </c>
      <c r="L586" s="5">
        <v>406.13902004453911</v>
      </c>
      <c r="M586" s="5">
        <v>11611.125322939863</v>
      </c>
      <c r="N586" s="5">
        <v>10833.191380846325</v>
      </c>
      <c r="O586" s="5">
        <v>10194.583808463251</v>
      </c>
      <c r="P586" s="5">
        <v>9884.4345211581312</v>
      </c>
      <c r="Q586" s="5">
        <v>9957.7700222717158</v>
      </c>
    </row>
    <row r="587" spans="1:17" x14ac:dyDescent="0.2">
      <c r="A587" s="3" t="s">
        <v>80</v>
      </c>
      <c r="B587" s="3" t="s">
        <v>556</v>
      </c>
      <c r="C587" s="5" t="s">
        <v>201</v>
      </c>
      <c r="D587" s="5" t="s">
        <v>683</v>
      </c>
      <c r="E587" s="14"/>
      <c r="F587" s="14">
        <v>442</v>
      </c>
      <c r="G587" s="5">
        <v>0</v>
      </c>
      <c r="H587" s="5">
        <v>0</v>
      </c>
      <c r="I587" s="5">
        <v>0</v>
      </c>
      <c r="J587" s="5">
        <v>0</v>
      </c>
      <c r="K587" s="5">
        <v>412.57108597284628</v>
      </c>
      <c r="L587" s="5">
        <v>412.57108597284628</v>
      </c>
      <c r="M587" s="5">
        <v>11795.01192307692</v>
      </c>
      <c r="N587" s="5">
        <v>11004.757760180995</v>
      </c>
      <c r="O587" s="5">
        <v>10356.036493212669</v>
      </c>
      <c r="P587" s="5">
        <v>10040.975339366518</v>
      </c>
      <c r="Q587" s="5">
        <v>10115.47226244344</v>
      </c>
    </row>
    <row r="588" spans="1:17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14"/>
      <c r="G588" s="14">
        <v>0</v>
      </c>
      <c r="H588" s="14">
        <v>0</v>
      </c>
      <c r="I588" s="14">
        <v>0</v>
      </c>
      <c r="J588" s="14">
        <v>0</v>
      </c>
      <c r="K588" s="14">
        <v>3.4978437382131995</v>
      </c>
      <c r="L588" s="14">
        <v>3.7490246942615184</v>
      </c>
      <c r="M588" s="14">
        <v>100</v>
      </c>
      <c r="N588" s="14">
        <v>100</v>
      </c>
      <c r="O588" s="14">
        <v>94.105083627414103</v>
      </c>
      <c r="P588" s="14">
        <v>91.242129615049095</v>
      </c>
      <c r="Q588" s="14">
        <v>91.919081572560401</v>
      </c>
    </row>
    <row r="589" spans="1:17" x14ac:dyDescent="0.2">
      <c r="A589" s="3" t="s">
        <v>80</v>
      </c>
      <c r="B589" s="3" t="s">
        <v>556</v>
      </c>
      <c r="C589" s="5"/>
      <c r="D589" s="5"/>
      <c r="E589" s="14"/>
      <c r="F589" s="1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15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1:17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G591" s="13">
        <v>0</v>
      </c>
      <c r="H591" s="13">
        <v>0</v>
      </c>
      <c r="I591" s="13">
        <v>239592.61999999997</v>
      </c>
      <c r="J591" s="13">
        <v>201238.53</v>
      </c>
      <c r="K591" s="13">
        <v>0</v>
      </c>
      <c r="L591" s="13">
        <v>0</v>
      </c>
      <c r="M591" s="13">
        <v>1815419.6900000002</v>
      </c>
      <c r="N591" s="13">
        <v>1736417.2899999996</v>
      </c>
      <c r="O591" s="13">
        <v>1532406.9299999995</v>
      </c>
      <c r="P591" s="13">
        <v>1462206.5899999994</v>
      </c>
      <c r="Q591" s="13">
        <v>1455991.5799999994</v>
      </c>
    </row>
    <row r="592" spans="1:17" x14ac:dyDescent="0.2">
      <c r="A592" s="3" t="s">
        <v>188</v>
      </c>
      <c r="B592" s="3" t="s">
        <v>557</v>
      </c>
      <c r="C592" s="5" t="s">
        <v>201</v>
      </c>
      <c r="D592" s="5" t="s">
        <v>682</v>
      </c>
      <c r="E592" s="14"/>
      <c r="F592" s="14">
        <v>50</v>
      </c>
      <c r="G592" s="5">
        <v>0</v>
      </c>
      <c r="H592" s="5">
        <v>0</v>
      </c>
      <c r="I592" s="5">
        <v>4791.8523999999998</v>
      </c>
      <c r="J592" s="5">
        <v>4024.7705999999998</v>
      </c>
      <c r="K592" s="5">
        <v>0</v>
      </c>
      <c r="L592" s="5">
        <v>0</v>
      </c>
      <c r="M592" s="5">
        <v>36308.393800000005</v>
      </c>
      <c r="N592" s="5">
        <v>34728.345799999988</v>
      </c>
      <c r="O592" s="5">
        <v>30648.138599999991</v>
      </c>
      <c r="P592" s="5">
        <v>29244.131799999988</v>
      </c>
      <c r="Q592" s="5">
        <v>29119.831599999987</v>
      </c>
    </row>
    <row r="593" spans="1:17" x14ac:dyDescent="0.2">
      <c r="A593" s="3" t="s">
        <v>188</v>
      </c>
      <c r="B593" s="3" t="s">
        <v>557</v>
      </c>
      <c r="C593" s="5" t="s">
        <v>201</v>
      </c>
      <c r="D593" s="5" t="s">
        <v>683</v>
      </c>
      <c r="E593" s="14"/>
      <c r="F593" s="14">
        <v>33</v>
      </c>
      <c r="G593" s="5">
        <v>0</v>
      </c>
      <c r="H593" s="5">
        <v>0</v>
      </c>
      <c r="I593" s="5">
        <v>7260.3824242424234</v>
      </c>
      <c r="J593" s="5">
        <v>6098.1372727272728</v>
      </c>
      <c r="K593" s="5">
        <v>0</v>
      </c>
      <c r="L593" s="5">
        <v>0</v>
      </c>
      <c r="M593" s="5">
        <v>55012.717878787887</v>
      </c>
      <c r="N593" s="5">
        <v>52618.705757575743</v>
      </c>
      <c r="O593" s="5">
        <v>46436.573636363617</v>
      </c>
      <c r="P593" s="5">
        <v>44309.290606060589</v>
      </c>
      <c r="Q593" s="5">
        <v>44120.956969696948</v>
      </c>
    </row>
    <row r="594" spans="1:17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14"/>
      <c r="G594" s="14">
        <v>0</v>
      </c>
      <c r="H594" s="14">
        <v>0</v>
      </c>
      <c r="I594" s="14">
        <v>13.197643570782244</v>
      </c>
      <c r="J594" s="14">
        <v>11.589295450979991</v>
      </c>
      <c r="K594" s="14">
        <v>0</v>
      </c>
      <c r="L594" s="14">
        <v>0</v>
      </c>
      <c r="M594" s="14">
        <v>100</v>
      </c>
      <c r="N594" s="14">
        <v>100</v>
      </c>
      <c r="O594" s="14">
        <v>88.251075293082337</v>
      </c>
      <c r="P594" s="14">
        <v>84.20824869809951</v>
      </c>
      <c r="Q594" s="14">
        <v>83.850327244783401</v>
      </c>
    </row>
    <row r="595" spans="1:17" x14ac:dyDescent="0.2">
      <c r="A595" s="3" t="s">
        <v>188</v>
      </c>
      <c r="B595" s="3" t="s">
        <v>557</v>
      </c>
      <c r="C595" s="5"/>
      <c r="D595" s="5"/>
      <c r="E595" s="14"/>
      <c r="F595" s="1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15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pans="1:17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G597" s="13">
        <v>0</v>
      </c>
      <c r="H597" s="13">
        <v>0</v>
      </c>
      <c r="I597" s="13">
        <v>580964.06999999995</v>
      </c>
      <c r="J597" s="13">
        <v>439758.11</v>
      </c>
      <c r="K597" s="13">
        <v>0</v>
      </c>
      <c r="L597" s="13">
        <v>0</v>
      </c>
      <c r="M597" s="13">
        <v>4511986.57</v>
      </c>
      <c r="N597" s="13">
        <v>4340463.160000002</v>
      </c>
      <c r="O597" s="13">
        <v>3182708.450000002</v>
      </c>
      <c r="P597" s="13">
        <v>3041722.7100000014</v>
      </c>
      <c r="Q597" s="13">
        <v>3007588.600000002</v>
      </c>
    </row>
    <row r="598" spans="1:17" x14ac:dyDescent="0.2">
      <c r="A598" s="3" t="s">
        <v>161</v>
      </c>
      <c r="B598" s="3" t="s">
        <v>558</v>
      </c>
      <c r="C598" s="5" t="s">
        <v>201</v>
      </c>
      <c r="D598" s="5" t="s">
        <v>682</v>
      </c>
      <c r="E598" s="14"/>
      <c r="F598" s="14">
        <v>200.5</v>
      </c>
      <c r="G598" s="5">
        <v>0</v>
      </c>
      <c r="H598" s="5">
        <v>0</v>
      </c>
      <c r="I598" s="5">
        <v>2897.5764089775557</v>
      </c>
      <c r="J598" s="5">
        <v>2193.3072817955112</v>
      </c>
      <c r="K598" s="5">
        <v>0</v>
      </c>
      <c r="L598" s="5">
        <v>0</v>
      </c>
      <c r="M598" s="5">
        <v>22503.673665835413</v>
      </c>
      <c r="N598" s="5">
        <v>21648.195311720709</v>
      </c>
      <c r="O598" s="5">
        <v>15873.857605985047</v>
      </c>
      <c r="P598" s="5">
        <v>15170.686832917712</v>
      </c>
      <c r="Q598" s="5">
        <v>15000.441895261854</v>
      </c>
    </row>
    <row r="599" spans="1:17" x14ac:dyDescent="0.2">
      <c r="A599" s="3" t="s">
        <v>161</v>
      </c>
      <c r="B599" s="3" t="s">
        <v>558</v>
      </c>
      <c r="C599" s="5" t="s">
        <v>201</v>
      </c>
      <c r="D599" s="5" t="s">
        <v>683</v>
      </c>
      <c r="E599" s="14"/>
      <c r="F599" s="14">
        <v>224</v>
      </c>
      <c r="G599" s="5">
        <v>0</v>
      </c>
      <c r="H599" s="5">
        <v>0</v>
      </c>
      <c r="I599" s="5">
        <v>2593.5895982142856</v>
      </c>
      <c r="J599" s="5">
        <v>1963.2058482142857</v>
      </c>
      <c r="K599" s="5">
        <v>0</v>
      </c>
      <c r="L599" s="5">
        <v>0</v>
      </c>
      <c r="M599" s="5">
        <v>20142.7971875</v>
      </c>
      <c r="N599" s="5">
        <v>19377.067678571439</v>
      </c>
      <c r="O599" s="5">
        <v>14208.519866071438</v>
      </c>
      <c r="P599" s="5">
        <v>13579.119241071434</v>
      </c>
      <c r="Q599" s="5">
        <v>13426.734821428579</v>
      </c>
    </row>
    <row r="600" spans="1:17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14"/>
      <c r="G600" s="14">
        <v>0</v>
      </c>
      <c r="H600" s="14">
        <v>0</v>
      </c>
      <c r="I600" s="14">
        <v>12.876015054273532</v>
      </c>
      <c r="J600" s="14">
        <v>10.131594113103814</v>
      </c>
      <c r="K600" s="14">
        <v>0</v>
      </c>
      <c r="L600" s="14">
        <v>0</v>
      </c>
      <c r="M600" s="14">
        <v>100</v>
      </c>
      <c r="N600" s="14">
        <v>100</v>
      </c>
      <c r="O600" s="14">
        <v>73.326470763087883</v>
      </c>
      <c r="P600" s="14">
        <v>70.078298049648694</v>
      </c>
      <c r="Q600" s="14">
        <v>69.291881744712242</v>
      </c>
    </row>
    <row r="601" spans="1:17" x14ac:dyDescent="0.2">
      <c r="A601" s="3" t="s">
        <v>161</v>
      </c>
      <c r="B601" s="3" t="s">
        <v>558</v>
      </c>
      <c r="C601" s="5"/>
      <c r="D601" s="5"/>
      <c r="E601" s="14"/>
      <c r="F601" s="1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15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pans="1:17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G603" s="13">
        <v>0</v>
      </c>
      <c r="H603" s="13">
        <v>0</v>
      </c>
      <c r="I603" s="13">
        <v>546000.83000000007</v>
      </c>
      <c r="J603" s="13">
        <v>687988.49</v>
      </c>
      <c r="K603" s="13">
        <v>0</v>
      </c>
      <c r="L603" s="13">
        <v>0</v>
      </c>
      <c r="M603" s="13">
        <v>7887706.6700000009</v>
      </c>
      <c r="N603" s="13">
        <v>7612899.0899999999</v>
      </c>
      <c r="O603" s="13">
        <v>6784345.2899999991</v>
      </c>
      <c r="P603" s="13">
        <v>6532448.1899999976</v>
      </c>
      <c r="Q603" s="13">
        <v>6225041.7799999993</v>
      </c>
    </row>
    <row r="604" spans="1:17" x14ac:dyDescent="0.2">
      <c r="A604" s="3" t="s">
        <v>115</v>
      </c>
      <c r="B604" s="3" t="s">
        <v>559</v>
      </c>
      <c r="C604" s="5" t="s">
        <v>201</v>
      </c>
      <c r="D604" s="5" t="s">
        <v>682</v>
      </c>
      <c r="E604" s="14"/>
      <c r="F604" s="14">
        <v>483.5</v>
      </c>
      <c r="G604" s="5">
        <v>0</v>
      </c>
      <c r="H604" s="5">
        <v>0</v>
      </c>
      <c r="I604" s="5">
        <v>1129.2674870734231</v>
      </c>
      <c r="J604" s="5">
        <v>1422.9337952430196</v>
      </c>
      <c r="K604" s="5">
        <v>0</v>
      </c>
      <c r="L604" s="5">
        <v>0</v>
      </c>
      <c r="M604" s="5">
        <v>16313.767673216134</v>
      </c>
      <c r="N604" s="5">
        <v>15745.396256463288</v>
      </c>
      <c r="O604" s="5">
        <v>14031.737931747672</v>
      </c>
      <c r="P604" s="5">
        <v>13510.75116856256</v>
      </c>
      <c r="Q604" s="5">
        <v>12874.957145811788</v>
      </c>
    </row>
    <row r="605" spans="1:17" x14ac:dyDescent="0.2">
      <c r="A605" s="3" t="s">
        <v>115</v>
      </c>
      <c r="B605" s="3" t="s">
        <v>559</v>
      </c>
      <c r="C605" s="5" t="s">
        <v>201</v>
      </c>
      <c r="D605" s="5" t="s">
        <v>683</v>
      </c>
      <c r="E605" s="14"/>
      <c r="F605" s="14">
        <v>457</v>
      </c>
      <c r="G605" s="5">
        <v>0</v>
      </c>
      <c r="H605" s="5">
        <v>0</v>
      </c>
      <c r="I605" s="5">
        <v>1194.7501750547049</v>
      </c>
      <c r="J605" s="5">
        <v>1505.4452735229759</v>
      </c>
      <c r="K605" s="5">
        <v>0</v>
      </c>
      <c r="L605" s="5">
        <v>0</v>
      </c>
      <c r="M605" s="5">
        <v>17259.752013129106</v>
      </c>
      <c r="N605" s="5">
        <v>16658.422516411378</v>
      </c>
      <c r="O605" s="5">
        <v>14845.394507658641</v>
      </c>
      <c r="P605" s="5">
        <v>14294.197352297588</v>
      </c>
      <c r="Q605" s="5">
        <v>13621.535623632384</v>
      </c>
    </row>
    <row r="606" spans="1:17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14"/>
      <c r="G606" s="14">
        <v>0</v>
      </c>
      <c r="H606" s="14">
        <v>0</v>
      </c>
      <c r="I606" s="14">
        <v>6.9221746300056068</v>
      </c>
      <c r="J606" s="14">
        <v>9.0371418544574453</v>
      </c>
      <c r="K606" s="14">
        <v>0</v>
      </c>
      <c r="L606" s="14">
        <v>0</v>
      </c>
      <c r="M606" s="14">
        <v>100</v>
      </c>
      <c r="N606" s="14">
        <v>100</v>
      </c>
      <c r="O606" s="14">
        <v>89.116448409406132</v>
      </c>
      <c r="P606" s="14">
        <v>85.807628772864746</v>
      </c>
      <c r="Q606" s="14">
        <v>81.769661024102703</v>
      </c>
    </row>
    <row r="607" spans="1:17" x14ac:dyDescent="0.2">
      <c r="A607" s="3" t="s">
        <v>115</v>
      </c>
      <c r="B607" s="3" t="s">
        <v>559</v>
      </c>
      <c r="C607" s="5"/>
      <c r="D607" s="5"/>
      <c r="E607" s="14"/>
      <c r="F607" s="1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15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pans="1:17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1502736.3399999999</v>
      </c>
      <c r="N609" s="13">
        <v>1325201.0000000002</v>
      </c>
      <c r="O609" s="13">
        <v>1292602.8100000003</v>
      </c>
      <c r="P609" s="13">
        <v>1207905.55</v>
      </c>
      <c r="Q609" s="13">
        <v>1049263.9600000004</v>
      </c>
    </row>
    <row r="610" spans="1:17" x14ac:dyDescent="0.2">
      <c r="A610" s="3" t="s">
        <v>105</v>
      </c>
      <c r="B610" s="3" t="s">
        <v>560</v>
      </c>
      <c r="C610" s="5" t="s">
        <v>201</v>
      </c>
      <c r="D610" s="5" t="s">
        <v>682</v>
      </c>
      <c r="E610" s="14"/>
      <c r="F610" s="14">
        <v>50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30054.726799999997</v>
      </c>
      <c r="N610" s="5">
        <v>26504.020000000004</v>
      </c>
      <c r="O610" s="5">
        <v>25852.056200000006</v>
      </c>
      <c r="P610" s="5">
        <v>24158.111000000001</v>
      </c>
      <c r="Q610" s="5">
        <v>20985.279200000008</v>
      </c>
    </row>
    <row r="611" spans="1:17" x14ac:dyDescent="0.2">
      <c r="A611" s="3" t="s">
        <v>105</v>
      </c>
      <c r="B611" s="3" t="s">
        <v>560</v>
      </c>
      <c r="C611" s="5" t="s">
        <v>201</v>
      </c>
      <c r="D611" s="5" t="s">
        <v>683</v>
      </c>
      <c r="E611" s="14"/>
      <c r="F611" s="14">
        <v>40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37568.408499999998</v>
      </c>
      <c r="N611" s="5">
        <v>33130.025000000009</v>
      </c>
      <c r="O611" s="5">
        <v>32315.070250000008</v>
      </c>
      <c r="P611" s="5">
        <v>30197.638750000002</v>
      </c>
      <c r="Q611" s="5">
        <v>26231.599000000009</v>
      </c>
    </row>
    <row r="612" spans="1:17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14"/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100</v>
      </c>
      <c r="N612" s="14">
        <v>100</v>
      </c>
      <c r="O612" s="14">
        <v>97.540132402556296</v>
      </c>
      <c r="P612" s="14">
        <v>91.148855909405427</v>
      </c>
      <c r="Q612" s="14">
        <v>79.17772171919583</v>
      </c>
    </row>
    <row r="613" spans="1:17" x14ac:dyDescent="0.2">
      <c r="A613" s="3" t="s">
        <v>105</v>
      </c>
      <c r="B613" s="3" t="s">
        <v>560</v>
      </c>
      <c r="C613" s="5"/>
      <c r="D613" s="5"/>
      <c r="E613" s="14"/>
      <c r="F613" s="1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15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pans="1:17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G615" s="13">
        <v>0</v>
      </c>
      <c r="H615" s="13">
        <v>0</v>
      </c>
      <c r="I615" s="13">
        <v>2081931.97</v>
      </c>
      <c r="J615" s="13">
        <v>1518375</v>
      </c>
      <c r="K615" s="13">
        <v>2236840.0699999966</v>
      </c>
      <c r="L615" s="13">
        <v>2245587.5699999854</v>
      </c>
      <c r="M615" s="13">
        <v>29161965.09999999</v>
      </c>
      <c r="N615" s="13">
        <v>27165227.209999979</v>
      </c>
      <c r="O615" s="13">
        <v>24787834.12999998</v>
      </c>
      <c r="P615" s="13">
        <v>24005447.139999978</v>
      </c>
      <c r="Q615" s="13">
        <v>23433508.139999982</v>
      </c>
    </row>
    <row r="616" spans="1:17" x14ac:dyDescent="0.2">
      <c r="A616" s="3" t="s">
        <v>137</v>
      </c>
      <c r="B616" s="3" t="s">
        <v>561</v>
      </c>
      <c r="C616" s="5" t="s">
        <v>201</v>
      </c>
      <c r="D616" s="5" t="s">
        <v>682</v>
      </c>
      <c r="E616" s="14"/>
      <c r="F616" s="14">
        <v>2047.5</v>
      </c>
      <c r="G616" s="5">
        <v>0</v>
      </c>
      <c r="H616" s="5">
        <v>0</v>
      </c>
      <c r="I616" s="5">
        <v>1016.816590964591</v>
      </c>
      <c r="J616" s="5">
        <v>741.57509157509162</v>
      </c>
      <c r="K616" s="5">
        <v>1092.4737826617809</v>
      </c>
      <c r="L616" s="5">
        <v>1096.7460659340588</v>
      </c>
      <c r="M616" s="5">
        <v>14242.717997557993</v>
      </c>
      <c r="N616" s="5">
        <v>13267.510236874226</v>
      </c>
      <c r="O616" s="5">
        <v>12106.390295482286</v>
      </c>
      <c r="P616" s="5">
        <v>11724.272107448096</v>
      </c>
      <c r="Q616" s="5">
        <v>11444.936820512812</v>
      </c>
    </row>
    <row r="617" spans="1:17" x14ac:dyDescent="0.2">
      <c r="A617" s="3" t="s">
        <v>137</v>
      </c>
      <c r="B617" s="3" t="s">
        <v>561</v>
      </c>
      <c r="C617" s="5" t="s">
        <v>201</v>
      </c>
      <c r="D617" s="5" t="s">
        <v>683</v>
      </c>
      <c r="E617" s="14"/>
      <c r="F617" s="14">
        <v>1972</v>
      </c>
      <c r="G617" s="5">
        <v>0</v>
      </c>
      <c r="H617" s="5">
        <v>0</v>
      </c>
      <c r="I617" s="5">
        <v>1055.7464350912778</v>
      </c>
      <c r="J617" s="5">
        <v>769.96703853955376</v>
      </c>
      <c r="K617" s="5">
        <v>1134.3002383367123</v>
      </c>
      <c r="L617" s="5">
        <v>1138.7360902636842</v>
      </c>
      <c r="M617" s="5">
        <v>14788.014756592287</v>
      </c>
      <c r="N617" s="5">
        <v>13775.470187626765</v>
      </c>
      <c r="O617" s="5">
        <v>12569.895603448265</v>
      </c>
      <c r="P617" s="5">
        <v>12173.147636916825</v>
      </c>
      <c r="Q617" s="5">
        <v>11883.117718052728</v>
      </c>
    </row>
    <row r="618" spans="1:17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14"/>
      <c r="G618" s="14">
        <v>0</v>
      </c>
      <c r="H618" s="14">
        <v>0</v>
      </c>
      <c r="I618" s="14">
        <v>7.1392032836634893</v>
      </c>
      <c r="J618" s="14">
        <v>5.58940659049986</v>
      </c>
      <c r="K618" s="14">
        <v>7.6704023968535555</v>
      </c>
      <c r="L618" s="14">
        <v>8.2664045201629932</v>
      </c>
      <c r="M618" s="14">
        <v>100</v>
      </c>
      <c r="N618" s="14">
        <v>100</v>
      </c>
      <c r="O618" s="14">
        <v>91.248396114556186</v>
      </c>
      <c r="P618" s="14">
        <v>88.368291398509513</v>
      </c>
      <c r="Q618" s="14">
        <v>86.262882908535772</v>
      </c>
    </row>
    <row r="619" spans="1:17" x14ac:dyDescent="0.2">
      <c r="A619" s="3" t="s">
        <v>137</v>
      </c>
      <c r="B619" s="3" t="s">
        <v>561</v>
      </c>
      <c r="C619" s="5"/>
      <c r="D619" s="5"/>
      <c r="E619" s="14"/>
      <c r="F619" s="1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15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3960127.9200000004</v>
      </c>
      <c r="N621" s="13">
        <v>3742041.6200000006</v>
      </c>
      <c r="O621" s="13">
        <v>3558243.89</v>
      </c>
      <c r="P621" s="13">
        <v>3371767.63</v>
      </c>
      <c r="Q621" s="13">
        <v>3266071.56</v>
      </c>
    </row>
    <row r="622" spans="1:17" x14ac:dyDescent="0.2">
      <c r="A622" s="3" t="s">
        <v>77</v>
      </c>
      <c r="B622" s="3" t="s">
        <v>562</v>
      </c>
      <c r="C622" s="5" t="s">
        <v>201</v>
      </c>
      <c r="D622" s="5" t="s">
        <v>682</v>
      </c>
      <c r="E622" s="14"/>
      <c r="F622" s="14">
        <v>211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18768.378767772512</v>
      </c>
      <c r="N622" s="5">
        <v>17734.79440758294</v>
      </c>
      <c r="O622" s="5">
        <v>16863.715118483415</v>
      </c>
      <c r="P622" s="5">
        <v>15979.941374407583</v>
      </c>
      <c r="Q622" s="5">
        <v>15479.012132701422</v>
      </c>
    </row>
    <row r="623" spans="1:17" x14ac:dyDescent="0.2">
      <c r="A623" s="3" t="s">
        <v>77</v>
      </c>
      <c r="B623" s="3" t="s">
        <v>562</v>
      </c>
      <c r="C623" s="5" t="s">
        <v>201</v>
      </c>
      <c r="D623" s="5" t="s">
        <v>683</v>
      </c>
      <c r="E623" s="14"/>
      <c r="F623" s="14">
        <v>221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17919.13085972851</v>
      </c>
      <c r="N623" s="5">
        <v>16932.315022624436</v>
      </c>
      <c r="O623" s="5">
        <v>16100.651085972851</v>
      </c>
      <c r="P623" s="5">
        <v>15256.867104072398</v>
      </c>
      <c r="Q623" s="5">
        <v>14778.604343891402</v>
      </c>
    </row>
    <row r="624" spans="1:17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14"/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100</v>
      </c>
      <c r="N624" s="14">
        <v>100</v>
      </c>
      <c r="O624" s="14">
        <v>95.088303427261181</v>
      </c>
      <c r="P624" s="14">
        <v>90.105027479624866</v>
      </c>
      <c r="Q624" s="14">
        <v>87.280471241792327</v>
      </c>
    </row>
    <row r="625" spans="1:17" x14ac:dyDescent="0.2">
      <c r="A625" s="3" t="s">
        <v>77</v>
      </c>
      <c r="B625" s="3" t="s">
        <v>562</v>
      </c>
      <c r="C625" s="5"/>
      <c r="D625" s="5"/>
      <c r="E625" s="14"/>
      <c r="F625" s="1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15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pans="1:17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G627" s="13">
        <v>0</v>
      </c>
      <c r="H627" s="13">
        <v>0</v>
      </c>
      <c r="I627" s="13">
        <v>167718.45000000001</v>
      </c>
      <c r="J627" s="13">
        <v>156600</v>
      </c>
      <c r="K627" s="13">
        <v>0</v>
      </c>
      <c r="L627" s="13">
        <v>0</v>
      </c>
      <c r="M627" s="13">
        <v>8079979.2700000005</v>
      </c>
      <c r="N627" s="13">
        <v>5497257.6799999969</v>
      </c>
      <c r="O627" s="13">
        <v>4882785.549999997</v>
      </c>
      <c r="P627" s="13">
        <v>4644207.9099999964</v>
      </c>
      <c r="Q627" s="13">
        <v>4456276.9999999972</v>
      </c>
    </row>
    <row r="628" spans="1:17" x14ac:dyDescent="0.2">
      <c r="A628" s="3" t="s">
        <v>104</v>
      </c>
      <c r="B628" s="3" t="s">
        <v>563</v>
      </c>
      <c r="C628" s="5" t="s">
        <v>201</v>
      </c>
      <c r="D628" s="5" t="s">
        <v>682</v>
      </c>
      <c r="E628" s="14"/>
      <c r="F628" s="14">
        <v>319.5</v>
      </c>
      <c r="G628" s="5">
        <v>0</v>
      </c>
      <c r="H628" s="5">
        <v>0</v>
      </c>
      <c r="I628" s="5">
        <v>524.94037558685454</v>
      </c>
      <c r="J628" s="5">
        <v>490.14084507042253</v>
      </c>
      <c r="K628" s="5">
        <v>0</v>
      </c>
      <c r="L628" s="5">
        <v>0</v>
      </c>
      <c r="M628" s="5">
        <v>25289.449984350551</v>
      </c>
      <c r="N628" s="5">
        <v>17205.81433489827</v>
      </c>
      <c r="O628" s="5">
        <v>15282.583881064153</v>
      </c>
      <c r="P628" s="5">
        <v>14535.86200312988</v>
      </c>
      <c r="Q628" s="5">
        <v>13947.658841940523</v>
      </c>
    </row>
    <row r="629" spans="1:17" x14ac:dyDescent="0.2">
      <c r="A629" s="3" t="s">
        <v>104</v>
      </c>
      <c r="B629" s="3" t="s">
        <v>563</v>
      </c>
      <c r="C629" s="5" t="s">
        <v>201</v>
      </c>
      <c r="D629" s="5" t="s">
        <v>683</v>
      </c>
      <c r="E629" s="14"/>
      <c r="F629" s="14">
        <v>314</v>
      </c>
      <c r="G629" s="5">
        <v>0</v>
      </c>
      <c r="H629" s="5">
        <v>0</v>
      </c>
      <c r="I629" s="5">
        <v>534.13519108280263</v>
      </c>
      <c r="J629" s="5">
        <v>498.72611464968151</v>
      </c>
      <c r="K629" s="5">
        <v>0</v>
      </c>
      <c r="L629" s="5">
        <v>0</v>
      </c>
      <c r="M629" s="5">
        <v>25732.418057324841</v>
      </c>
      <c r="N629" s="5">
        <v>17507.190063694259</v>
      </c>
      <c r="O629" s="5">
        <v>15550.27245222929</v>
      </c>
      <c r="P629" s="5">
        <v>14790.471050955402</v>
      </c>
      <c r="Q629" s="5">
        <v>14191.964968152857</v>
      </c>
    </row>
    <row r="630" spans="1:17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14"/>
      <c r="G630" s="14">
        <v>0</v>
      </c>
      <c r="H630" s="14">
        <v>0</v>
      </c>
      <c r="I630" s="14">
        <v>2.0757287165663731</v>
      </c>
      <c r="J630" s="14">
        <v>2.8486930960092831</v>
      </c>
      <c r="K630" s="14">
        <v>0</v>
      </c>
      <c r="L630" s="14">
        <v>0</v>
      </c>
      <c r="M630" s="14">
        <v>100</v>
      </c>
      <c r="N630" s="14">
        <v>100</v>
      </c>
      <c r="O630" s="14">
        <v>88.822206165893249</v>
      </c>
      <c r="P630" s="14">
        <v>84.482266983708115</v>
      </c>
      <c r="Q630" s="14">
        <v>81.063636805906455</v>
      </c>
    </row>
    <row r="631" spans="1:17" x14ac:dyDescent="0.2">
      <c r="A631" s="3" t="s">
        <v>104</v>
      </c>
      <c r="B631" s="3" t="s">
        <v>563</v>
      </c>
      <c r="C631" s="5"/>
      <c r="D631" s="5"/>
      <c r="E631" s="14"/>
      <c r="F631" s="1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15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pans="1:17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G633" s="13">
        <v>14350955.42</v>
      </c>
      <c r="H633" s="13">
        <v>2972708.01</v>
      </c>
      <c r="I633" s="13">
        <v>866276.9</v>
      </c>
      <c r="J633" s="13">
        <v>226886.25</v>
      </c>
      <c r="K633" s="13">
        <v>0</v>
      </c>
      <c r="L633" s="13">
        <v>798.54999999934807</v>
      </c>
      <c r="M633" s="13">
        <v>19258369.960000001</v>
      </c>
      <c r="N633" s="13">
        <v>7084250.5799999991</v>
      </c>
      <c r="O633" s="13">
        <v>3631722.4499999997</v>
      </c>
      <c r="P633" s="13">
        <v>3368685.92</v>
      </c>
      <c r="Q633" s="13">
        <v>3332974.13</v>
      </c>
    </row>
    <row r="634" spans="1:17" x14ac:dyDescent="0.2">
      <c r="A634" s="3" t="s">
        <v>72</v>
      </c>
      <c r="B634" s="3" t="s">
        <v>564</v>
      </c>
      <c r="C634" s="5" t="s">
        <v>201</v>
      </c>
      <c r="D634" s="5" t="s">
        <v>682</v>
      </c>
      <c r="E634" s="14"/>
      <c r="F634" s="14">
        <v>165</v>
      </c>
      <c r="G634" s="5">
        <v>86975.487393939387</v>
      </c>
      <c r="H634" s="5">
        <v>18016.412181818181</v>
      </c>
      <c r="I634" s="5">
        <v>5250.1630303030306</v>
      </c>
      <c r="J634" s="5">
        <v>1375.0681818181818</v>
      </c>
      <c r="K634" s="5">
        <v>0</v>
      </c>
      <c r="L634" s="5">
        <v>4.8396969696930183</v>
      </c>
      <c r="M634" s="5">
        <v>116717.3936969697</v>
      </c>
      <c r="N634" s="5">
        <v>42934.851999999992</v>
      </c>
      <c r="O634" s="5">
        <v>22010.439090909091</v>
      </c>
      <c r="P634" s="5">
        <v>20416.278303030304</v>
      </c>
      <c r="Q634" s="5">
        <v>20199.84321212121</v>
      </c>
    </row>
    <row r="635" spans="1:17" x14ac:dyDescent="0.2">
      <c r="A635" s="3" t="s">
        <v>72</v>
      </c>
      <c r="B635" s="3" t="s">
        <v>564</v>
      </c>
      <c r="C635" s="5" t="s">
        <v>201</v>
      </c>
      <c r="D635" s="5" t="s">
        <v>683</v>
      </c>
      <c r="E635" s="14"/>
      <c r="F635" s="14">
        <v>178</v>
      </c>
      <c r="G635" s="5">
        <v>80623.34505617978</v>
      </c>
      <c r="H635" s="5">
        <v>16700.606797752807</v>
      </c>
      <c r="I635" s="5">
        <v>4866.7241573033707</v>
      </c>
      <c r="J635" s="5">
        <v>1274.6418539325844</v>
      </c>
      <c r="K635" s="5">
        <v>0</v>
      </c>
      <c r="L635" s="5">
        <v>4.4862359550525177</v>
      </c>
      <c r="M635" s="5">
        <v>108193.08966292135</v>
      </c>
      <c r="N635" s="5">
        <v>39799.160561797748</v>
      </c>
      <c r="O635" s="5">
        <v>20402.935112359548</v>
      </c>
      <c r="P635" s="5">
        <v>18925.201797752808</v>
      </c>
      <c r="Q635" s="5">
        <v>18724.573764044944</v>
      </c>
    </row>
    <row r="636" spans="1:17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14"/>
      <c r="G636" s="14">
        <v>74.518017100134671</v>
      </c>
      <c r="H636" s="14">
        <v>41.96220865468031</v>
      </c>
      <c r="I636" s="14">
        <v>4.4981839158728052</v>
      </c>
      <c r="J636" s="14">
        <v>3.2026852726036692</v>
      </c>
      <c r="K636" s="14">
        <v>0</v>
      </c>
      <c r="L636" s="14">
        <v>1.1272187382159881E-2</v>
      </c>
      <c r="M636" s="14">
        <v>100</v>
      </c>
      <c r="N636" s="14">
        <v>100</v>
      </c>
      <c r="O636" s="14">
        <v>51.264737306906504</v>
      </c>
      <c r="P636" s="14">
        <v>47.551761219603847</v>
      </c>
      <c r="Q636" s="14">
        <v>47.047660050443902</v>
      </c>
    </row>
    <row r="637" spans="1:17" x14ac:dyDescent="0.2">
      <c r="A637" s="3" t="s">
        <v>72</v>
      </c>
      <c r="B637" s="3" t="s">
        <v>564</v>
      </c>
      <c r="C637" s="5"/>
      <c r="D637" s="5"/>
      <c r="E637" s="14"/>
      <c r="F637" s="1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15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pans="1:17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G639" s="13">
        <v>0</v>
      </c>
      <c r="H639" s="13">
        <v>0</v>
      </c>
      <c r="I639" s="13">
        <v>1262305.3500000001</v>
      </c>
      <c r="J639" s="13">
        <v>1087800</v>
      </c>
      <c r="K639" s="13">
        <v>0</v>
      </c>
      <c r="L639" s="13">
        <v>0</v>
      </c>
      <c r="M639" s="13">
        <v>4619684.9300000006</v>
      </c>
      <c r="N639" s="13">
        <v>4542755.72</v>
      </c>
      <c r="O639" s="13">
        <v>3109447.76</v>
      </c>
      <c r="P639" s="13">
        <v>3031799.6900000004</v>
      </c>
      <c r="Q639" s="13">
        <v>3027640.1399999997</v>
      </c>
    </row>
    <row r="640" spans="1:17" x14ac:dyDescent="0.2">
      <c r="A640" s="3" t="s">
        <v>158</v>
      </c>
      <c r="B640" s="3" t="s">
        <v>565</v>
      </c>
      <c r="C640" s="5" t="s">
        <v>201</v>
      </c>
      <c r="D640" s="5" t="s">
        <v>682</v>
      </c>
      <c r="E640" s="14"/>
      <c r="F640" s="14">
        <v>163.30000000000001</v>
      </c>
      <c r="G640" s="5">
        <v>0</v>
      </c>
      <c r="H640" s="5">
        <v>0</v>
      </c>
      <c r="I640" s="5">
        <v>7729.9776484996937</v>
      </c>
      <c r="J640" s="5">
        <v>6661.3594611145127</v>
      </c>
      <c r="K640" s="5">
        <v>0</v>
      </c>
      <c r="L640" s="5">
        <v>0</v>
      </c>
      <c r="M640" s="5">
        <v>28289.558665033681</v>
      </c>
      <c r="N640" s="5">
        <v>27818.467360685852</v>
      </c>
      <c r="O640" s="5">
        <v>19041.321249234534</v>
      </c>
      <c r="P640" s="5">
        <v>18565.827862829148</v>
      </c>
      <c r="Q640" s="5">
        <v>18540.356031843228</v>
      </c>
    </row>
    <row r="641" spans="1:17" x14ac:dyDescent="0.2">
      <c r="A641" s="3" t="s">
        <v>158</v>
      </c>
      <c r="B641" s="3" t="s">
        <v>565</v>
      </c>
      <c r="C641" s="5" t="s">
        <v>201</v>
      </c>
      <c r="D641" s="5" t="s">
        <v>683</v>
      </c>
      <c r="E641" s="14"/>
      <c r="F641" s="14">
        <v>170</v>
      </c>
      <c r="G641" s="5">
        <v>0</v>
      </c>
      <c r="H641" s="5">
        <v>0</v>
      </c>
      <c r="I641" s="5">
        <v>7425.3255882352951</v>
      </c>
      <c r="J641" s="5">
        <v>6398.8235294117649</v>
      </c>
      <c r="K641" s="5">
        <v>0</v>
      </c>
      <c r="L641" s="5">
        <v>0</v>
      </c>
      <c r="M641" s="5">
        <v>27174.617235294121</v>
      </c>
      <c r="N641" s="5">
        <v>26722.092470588235</v>
      </c>
      <c r="O641" s="5">
        <v>18290.869176470587</v>
      </c>
      <c r="P641" s="5">
        <v>17834.115823529413</v>
      </c>
      <c r="Q641" s="5">
        <v>17809.64788235294</v>
      </c>
    </row>
    <row r="642" spans="1:17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14"/>
      <c r="G642" s="14">
        <v>0</v>
      </c>
      <c r="H642" s="14">
        <v>0</v>
      </c>
      <c r="I642" s="14">
        <v>27.324490070797964</v>
      </c>
      <c r="J642" s="14">
        <v>23.945817628071801</v>
      </c>
      <c r="K642" s="14">
        <v>0</v>
      </c>
      <c r="L642" s="14">
        <v>0</v>
      </c>
      <c r="M642" s="14">
        <v>100</v>
      </c>
      <c r="N642" s="14">
        <v>100</v>
      </c>
      <c r="O642" s="14">
        <v>68.448491436823289</v>
      </c>
      <c r="P642" s="14">
        <v>66.739219030690037</v>
      </c>
      <c r="Q642" s="14">
        <v>66.647654565057707</v>
      </c>
    </row>
    <row r="643" spans="1:17" x14ac:dyDescent="0.2">
      <c r="A643" s="3" t="s">
        <v>158</v>
      </c>
      <c r="B643" s="3" t="s">
        <v>565</v>
      </c>
      <c r="C643" s="5"/>
      <c r="D643" s="5"/>
      <c r="E643" s="14"/>
      <c r="F643" s="1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15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1:17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G645" s="13">
        <v>0</v>
      </c>
      <c r="H645" s="13">
        <v>0</v>
      </c>
      <c r="I645" s="13">
        <v>47.35</v>
      </c>
      <c r="J645" s="13">
        <v>281900</v>
      </c>
      <c r="K645" s="13">
        <v>0</v>
      </c>
      <c r="L645" s="13">
        <v>0</v>
      </c>
      <c r="M645" s="13">
        <v>5769441.6599999983</v>
      </c>
      <c r="N645" s="13">
        <v>5773447.8500000052</v>
      </c>
      <c r="O645" s="13">
        <v>5436582.1800000053</v>
      </c>
      <c r="P645" s="13">
        <v>5222667.1600000048</v>
      </c>
      <c r="Q645" s="13">
        <v>5180557.4200000055</v>
      </c>
    </row>
    <row r="646" spans="1:17" x14ac:dyDescent="0.2">
      <c r="A646" s="3" t="s">
        <v>40</v>
      </c>
      <c r="B646" s="3" t="s">
        <v>566</v>
      </c>
      <c r="C646" s="5" t="s">
        <v>201</v>
      </c>
      <c r="D646" s="5" t="s">
        <v>682</v>
      </c>
      <c r="E646" s="14"/>
      <c r="F646" s="14">
        <v>355</v>
      </c>
      <c r="G646" s="5">
        <v>0</v>
      </c>
      <c r="H646" s="5">
        <v>0</v>
      </c>
      <c r="I646" s="5">
        <v>0.13338028169014085</v>
      </c>
      <c r="J646" s="5">
        <v>794.08450704225356</v>
      </c>
      <c r="K646" s="5">
        <v>0</v>
      </c>
      <c r="L646" s="5">
        <v>0</v>
      </c>
      <c r="M646" s="5">
        <v>16251.948338028164</v>
      </c>
      <c r="N646" s="5">
        <v>16263.233380281705</v>
      </c>
      <c r="O646" s="5">
        <v>15314.316000000015</v>
      </c>
      <c r="P646" s="5">
        <v>14711.738478873252</v>
      </c>
      <c r="Q646" s="5">
        <v>14593.119492957761</v>
      </c>
    </row>
    <row r="647" spans="1:17" x14ac:dyDescent="0.2">
      <c r="A647" s="3" t="s">
        <v>40</v>
      </c>
      <c r="B647" s="3" t="s">
        <v>566</v>
      </c>
      <c r="C647" s="5" t="s">
        <v>201</v>
      </c>
      <c r="D647" s="5" t="s">
        <v>683</v>
      </c>
      <c r="E647" s="14"/>
      <c r="F647" s="14">
        <v>314</v>
      </c>
      <c r="G647" s="5">
        <v>0</v>
      </c>
      <c r="H647" s="5">
        <v>0</v>
      </c>
      <c r="I647" s="5">
        <v>0.15079617834394904</v>
      </c>
      <c r="J647" s="5">
        <v>897.77070063694271</v>
      </c>
      <c r="K647" s="5">
        <v>0</v>
      </c>
      <c r="L647" s="5">
        <v>0</v>
      </c>
      <c r="M647" s="5">
        <v>18374.018025477701</v>
      </c>
      <c r="N647" s="5">
        <v>18386.776592356706</v>
      </c>
      <c r="O647" s="5">
        <v>17313.955987261164</v>
      </c>
      <c r="P647" s="5">
        <v>16632.697961783455</v>
      </c>
      <c r="Q647" s="5">
        <v>16498.590509554157</v>
      </c>
    </row>
    <row r="648" spans="1:17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14"/>
      <c r="G648" s="14">
        <v>0</v>
      </c>
      <c r="H648" s="14">
        <v>0</v>
      </c>
      <c r="I648" s="14">
        <v>8.2070333301541721E-4</v>
      </c>
      <c r="J648" s="14">
        <v>4.882697606768887</v>
      </c>
      <c r="K648" s="14">
        <v>0</v>
      </c>
      <c r="L648" s="14">
        <v>0</v>
      </c>
      <c r="M648" s="14">
        <v>100</v>
      </c>
      <c r="N648" s="14">
        <v>100</v>
      </c>
      <c r="O648" s="14">
        <v>94.165260018759852</v>
      </c>
      <c r="P648" s="14">
        <v>90.460107992488403</v>
      </c>
      <c r="Q648" s="14">
        <v>89.730738972553482</v>
      </c>
    </row>
    <row r="649" spans="1:17" x14ac:dyDescent="0.2">
      <c r="A649" s="3" t="s">
        <v>40</v>
      </c>
      <c r="B649" s="3" t="s">
        <v>566</v>
      </c>
      <c r="C649" s="5"/>
      <c r="D649" s="5"/>
      <c r="E649" s="14"/>
      <c r="F649" s="1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15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pans="1:17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G651" s="13">
        <v>4395808.3599999994</v>
      </c>
      <c r="H651" s="13">
        <v>48763600.440000005</v>
      </c>
      <c r="I651" s="13">
        <v>23243955.870000001</v>
      </c>
      <c r="J651" s="13">
        <v>21091512.5</v>
      </c>
      <c r="K651" s="13">
        <v>49012280.149999917</v>
      </c>
      <c r="L651" s="13">
        <v>69045941.500000477</v>
      </c>
      <c r="M651" s="13">
        <v>330884192.45000005</v>
      </c>
      <c r="N651" s="13">
        <v>384316955.77000082</v>
      </c>
      <c r="O651" s="13">
        <v>267470189.39000025</v>
      </c>
      <c r="P651" s="13">
        <v>259463415.41000029</v>
      </c>
      <c r="Q651" s="13">
        <v>255663769.96000025</v>
      </c>
    </row>
    <row r="652" spans="1:17" x14ac:dyDescent="0.2">
      <c r="A652" s="3" t="s">
        <v>36</v>
      </c>
      <c r="B652" s="3" t="s">
        <v>567</v>
      </c>
      <c r="C652" s="5" t="s">
        <v>201</v>
      </c>
      <c r="D652" s="5" t="s">
        <v>682</v>
      </c>
      <c r="E652" s="14"/>
      <c r="F652" s="14">
        <v>20845.22</v>
      </c>
      <c r="G652" s="5">
        <v>210.87848245305156</v>
      </c>
      <c r="H652" s="5">
        <v>2339.3180997849868</v>
      </c>
      <c r="I652" s="5">
        <v>1115.0736653295096</v>
      </c>
      <c r="J652" s="5">
        <v>1011.8152986631947</v>
      </c>
      <c r="K652" s="5">
        <v>2351.2479191872244</v>
      </c>
      <c r="L652" s="5">
        <v>3312.3153173725427</v>
      </c>
      <c r="M652" s="5">
        <v>15873.384519328652</v>
      </c>
      <c r="N652" s="5">
        <v>18436.694636468255</v>
      </c>
      <c r="O652" s="5">
        <v>12831.248093807608</v>
      </c>
      <c r="P652" s="5">
        <v>12447.142098284416</v>
      </c>
      <c r="Q652" s="5">
        <v>12264.863117779531</v>
      </c>
    </row>
    <row r="653" spans="1:17" x14ac:dyDescent="0.2">
      <c r="A653" s="3" t="s">
        <v>36</v>
      </c>
      <c r="B653" s="3" t="s">
        <v>567</v>
      </c>
      <c r="C653" s="5" t="s">
        <v>201</v>
      </c>
      <c r="D653" s="5" t="s">
        <v>683</v>
      </c>
      <c r="E653" s="14"/>
      <c r="F653" s="14">
        <v>20851</v>
      </c>
      <c r="G653" s="5">
        <v>210.82002589803844</v>
      </c>
      <c r="H653" s="5">
        <v>2338.6696292743754</v>
      </c>
      <c r="I653" s="5">
        <v>1114.7645614119228</v>
      </c>
      <c r="J653" s="5">
        <v>1011.5348184739341</v>
      </c>
      <c r="K653" s="5">
        <v>2350.5961416718583</v>
      </c>
      <c r="L653" s="5">
        <v>3311.3971272361268</v>
      </c>
      <c r="M653" s="5">
        <v>15868.984338880631</v>
      </c>
      <c r="N653" s="5">
        <v>18431.583893818082</v>
      </c>
      <c r="O653" s="5">
        <v>12827.691208575141</v>
      </c>
      <c r="P653" s="5">
        <v>12443.691689127634</v>
      </c>
      <c r="Q653" s="5">
        <v>12261.46323725482</v>
      </c>
    </row>
    <row r="654" spans="1:17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14"/>
      <c r="G654" s="14">
        <v>1.3285035853334852</v>
      </c>
      <c r="H654" s="14">
        <v>12.688381219688672</v>
      </c>
      <c r="I654" s="14">
        <v>7.0248009425570839</v>
      </c>
      <c r="J654" s="14">
        <v>5.4880515114775399</v>
      </c>
      <c r="K654" s="14">
        <v>14.812517874333381</v>
      </c>
      <c r="L654" s="14">
        <v>17.965884789460567</v>
      </c>
      <c r="M654" s="14">
        <v>100</v>
      </c>
      <c r="N654" s="14">
        <v>100</v>
      </c>
      <c r="O654" s="14">
        <v>69.596250015591579</v>
      </c>
      <c r="P654" s="14">
        <v>67.512872256742</v>
      </c>
      <c r="Q654" s="14">
        <v>66.524197312024242</v>
      </c>
    </row>
    <row r="655" spans="1:17" x14ac:dyDescent="0.2">
      <c r="A655" s="3" t="s">
        <v>36</v>
      </c>
      <c r="B655" s="3" t="s">
        <v>567</v>
      </c>
      <c r="C655" s="5"/>
      <c r="D655" s="5"/>
      <c r="E655" s="14"/>
      <c r="F655" s="1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15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pans="1:17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G657" s="13">
        <v>0</v>
      </c>
      <c r="H657" s="13">
        <v>0</v>
      </c>
      <c r="I657" s="13">
        <v>595356.21</v>
      </c>
      <c r="J657" s="13">
        <v>579225.93999999994</v>
      </c>
      <c r="K657" s="13">
        <v>0</v>
      </c>
      <c r="L657" s="13">
        <v>0</v>
      </c>
      <c r="M657" s="13">
        <v>3135121.0400000005</v>
      </c>
      <c r="N657" s="13">
        <v>3109880.2699999996</v>
      </c>
      <c r="O657" s="13">
        <v>2515578.1399999987</v>
      </c>
      <c r="P657" s="13">
        <v>2461851.2799999984</v>
      </c>
      <c r="Q657" s="13">
        <v>2446143.7099999986</v>
      </c>
    </row>
    <row r="658" spans="1:17" x14ac:dyDescent="0.2">
      <c r="A658" s="3" t="s">
        <v>130</v>
      </c>
      <c r="B658" s="3" t="s">
        <v>568</v>
      </c>
      <c r="C658" s="5" t="s">
        <v>201</v>
      </c>
      <c r="D658" s="5" t="s">
        <v>682</v>
      </c>
      <c r="E658" s="14"/>
      <c r="F658" s="14">
        <v>89.5</v>
      </c>
      <c r="G658" s="5">
        <v>0</v>
      </c>
      <c r="H658" s="5">
        <v>0</v>
      </c>
      <c r="I658" s="5">
        <v>6652.0246927374301</v>
      </c>
      <c r="J658" s="5">
        <v>6471.7982122905023</v>
      </c>
      <c r="K658" s="5">
        <v>0</v>
      </c>
      <c r="L658" s="5">
        <v>0</v>
      </c>
      <c r="M658" s="5">
        <v>35029.285363128496</v>
      </c>
      <c r="N658" s="5">
        <v>34747.265586592177</v>
      </c>
      <c r="O658" s="5">
        <v>28107.01832402233</v>
      </c>
      <c r="P658" s="5">
        <v>27506.718212290485</v>
      </c>
      <c r="Q658" s="5">
        <v>27331.214636871493</v>
      </c>
    </row>
    <row r="659" spans="1:17" x14ac:dyDescent="0.2">
      <c r="A659" s="3" t="s">
        <v>130</v>
      </c>
      <c r="B659" s="3" t="s">
        <v>568</v>
      </c>
      <c r="C659" s="5" t="s">
        <v>201</v>
      </c>
      <c r="D659" s="5" t="s">
        <v>683</v>
      </c>
      <c r="E659" s="14"/>
      <c r="F659" s="14">
        <v>86</v>
      </c>
      <c r="G659" s="5">
        <v>0</v>
      </c>
      <c r="H659" s="5">
        <v>0</v>
      </c>
      <c r="I659" s="5">
        <v>6922.7466279069768</v>
      </c>
      <c r="J659" s="5">
        <v>6735.1853488372089</v>
      </c>
      <c r="K659" s="5">
        <v>0</v>
      </c>
      <c r="L659" s="5">
        <v>0</v>
      </c>
      <c r="M659" s="5">
        <v>36454.895813953495</v>
      </c>
      <c r="N659" s="5">
        <v>36161.398488372091</v>
      </c>
      <c r="O659" s="5">
        <v>29250.908604651147</v>
      </c>
      <c r="P659" s="5">
        <v>28626.177674418585</v>
      </c>
      <c r="Q659" s="5">
        <v>28443.531511627891</v>
      </c>
    </row>
    <row r="660" spans="1:17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14"/>
      <c r="G660" s="14">
        <v>0</v>
      </c>
      <c r="H660" s="14">
        <v>0</v>
      </c>
      <c r="I660" s="14">
        <v>18.989895522502692</v>
      </c>
      <c r="J660" s="14">
        <v>18.625345341671306</v>
      </c>
      <c r="K660" s="14">
        <v>0</v>
      </c>
      <c r="L660" s="14">
        <v>0</v>
      </c>
      <c r="M660" s="14">
        <v>100</v>
      </c>
      <c r="N660" s="14">
        <v>100</v>
      </c>
      <c r="O660" s="14">
        <v>80.889871043170388</v>
      </c>
      <c r="P660" s="14">
        <v>79.162252764155411</v>
      </c>
      <c r="Q660" s="14">
        <v>78.657166759670744</v>
      </c>
    </row>
    <row r="661" spans="1:17" x14ac:dyDescent="0.2">
      <c r="A661" s="3" t="s">
        <v>130</v>
      </c>
      <c r="B661" s="3" t="s">
        <v>568</v>
      </c>
      <c r="C661" s="5"/>
      <c r="D661" s="5"/>
      <c r="E661" s="14"/>
      <c r="F661" s="1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15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1:17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G663" s="13">
        <v>0</v>
      </c>
      <c r="H663" s="13">
        <v>0</v>
      </c>
      <c r="I663" s="13">
        <v>2716012.8400000003</v>
      </c>
      <c r="J663" s="13">
        <v>2269674.63</v>
      </c>
      <c r="K663" s="13">
        <v>336532.37999998778</v>
      </c>
      <c r="L663" s="13">
        <v>3190004.5600000024</v>
      </c>
      <c r="M663" s="13">
        <v>30966216.839999996</v>
      </c>
      <c r="N663" s="13">
        <v>34010926.710000001</v>
      </c>
      <c r="O663" s="13">
        <v>27017133.070000004</v>
      </c>
      <c r="P663" s="13">
        <v>26229044.750000007</v>
      </c>
      <c r="Q663" s="13">
        <v>25391820.110000003</v>
      </c>
    </row>
    <row r="664" spans="1:17" x14ac:dyDescent="0.2">
      <c r="A664" s="3" t="s">
        <v>171</v>
      </c>
      <c r="B664" s="3" t="s">
        <v>569</v>
      </c>
      <c r="C664" s="5" t="s">
        <v>201</v>
      </c>
      <c r="D664" s="5" t="s">
        <v>682</v>
      </c>
      <c r="E664" s="14"/>
      <c r="F664" s="14">
        <v>2057</v>
      </c>
      <c r="G664" s="5">
        <v>0</v>
      </c>
      <c r="H664" s="5">
        <v>0</v>
      </c>
      <c r="I664" s="5">
        <v>1320.3757122022364</v>
      </c>
      <c r="J664" s="5">
        <v>1103.3906806028197</v>
      </c>
      <c r="K664" s="5">
        <v>163.60349052016906</v>
      </c>
      <c r="L664" s="5">
        <v>1550.8043558580468</v>
      </c>
      <c r="M664" s="5">
        <v>15054.067496353911</v>
      </c>
      <c r="N664" s="5">
        <v>16534.237583859991</v>
      </c>
      <c r="O664" s="5">
        <v>13134.240675741374</v>
      </c>
      <c r="P664" s="5">
        <v>12751.115580943124</v>
      </c>
      <c r="Q664" s="5">
        <v>12344.103116188626</v>
      </c>
    </row>
    <row r="665" spans="1:17" x14ac:dyDescent="0.2">
      <c r="A665" s="3" t="s">
        <v>171</v>
      </c>
      <c r="B665" s="3" t="s">
        <v>569</v>
      </c>
      <c r="C665" s="5" t="s">
        <v>201</v>
      </c>
      <c r="D665" s="5" t="s">
        <v>683</v>
      </c>
      <c r="E665" s="14"/>
      <c r="F665" s="14">
        <v>2121</v>
      </c>
      <c r="G665" s="5">
        <v>0</v>
      </c>
      <c r="H665" s="5">
        <v>0</v>
      </c>
      <c r="I665" s="5">
        <v>1280.5341065535126</v>
      </c>
      <c r="J665" s="5">
        <v>1070.0964780763791</v>
      </c>
      <c r="K665" s="5">
        <v>158.66684582743412</v>
      </c>
      <c r="L665" s="5">
        <v>1504.0096935407837</v>
      </c>
      <c r="M665" s="5">
        <v>14599.819349363506</v>
      </c>
      <c r="N665" s="5">
        <v>16035.32612446959</v>
      </c>
      <c r="O665" s="5">
        <v>12737.922239509668</v>
      </c>
      <c r="P665" s="5">
        <v>12366.357732201795</v>
      </c>
      <c r="Q665" s="5">
        <v>11971.626643092883</v>
      </c>
    </row>
    <row r="666" spans="1:17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14"/>
      <c r="G666" s="14">
        <v>0</v>
      </c>
      <c r="H666" s="14">
        <v>0</v>
      </c>
      <c r="I666" s="14">
        <v>8.7708900768648128</v>
      </c>
      <c r="J666" s="14">
        <v>6.6733689715448508</v>
      </c>
      <c r="K666" s="14">
        <v>1.0867726649943197</v>
      </c>
      <c r="L666" s="14">
        <v>9.379352074702707</v>
      </c>
      <c r="M666" s="14">
        <v>100</v>
      </c>
      <c r="N666" s="14">
        <v>100</v>
      </c>
      <c r="O666" s="14">
        <v>79.436627235612306</v>
      </c>
      <c r="P666" s="14">
        <v>77.119465087342249</v>
      </c>
      <c r="Q666" s="14">
        <v>74.657830780406869</v>
      </c>
    </row>
    <row r="667" spans="1:17" x14ac:dyDescent="0.2">
      <c r="A667" s="3" t="s">
        <v>171</v>
      </c>
      <c r="B667" s="3" t="s">
        <v>569</v>
      </c>
      <c r="C667" s="5"/>
      <c r="D667" s="5"/>
      <c r="E667" s="14"/>
      <c r="F667" s="1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15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G669" s="13">
        <v>0</v>
      </c>
      <c r="H669" s="13">
        <v>0</v>
      </c>
      <c r="I669" s="13">
        <v>1517935.17</v>
      </c>
      <c r="J669" s="13">
        <v>1410507.5</v>
      </c>
      <c r="K669" s="13">
        <v>7883980.5699999854</v>
      </c>
      <c r="L669" s="13">
        <v>9649228.6000000611</v>
      </c>
      <c r="M669" s="13">
        <v>39422892.179999992</v>
      </c>
      <c r="N669" s="13">
        <v>40469934.480000027</v>
      </c>
      <c r="O669" s="13">
        <v>34000709.229999967</v>
      </c>
      <c r="P669" s="13">
        <v>32449288.84999999</v>
      </c>
      <c r="Q669" s="13">
        <v>31593161.149999969</v>
      </c>
    </row>
    <row r="670" spans="1:17" x14ac:dyDescent="0.2">
      <c r="A670" s="3" t="s">
        <v>124</v>
      </c>
      <c r="B670" s="3" t="s">
        <v>570</v>
      </c>
      <c r="C670" s="5" t="s">
        <v>201</v>
      </c>
      <c r="D670" s="5" t="s">
        <v>682</v>
      </c>
      <c r="E670" s="14"/>
      <c r="F670" s="14">
        <v>2616.4</v>
      </c>
      <c r="G670" s="5">
        <v>0</v>
      </c>
      <c r="H670" s="5">
        <v>0</v>
      </c>
      <c r="I670" s="5">
        <v>580.16173750191092</v>
      </c>
      <c r="J670" s="5">
        <v>539.10239260051981</v>
      </c>
      <c r="K670" s="5">
        <v>3013.2932923100389</v>
      </c>
      <c r="L670" s="5">
        <v>3687.9791316312721</v>
      </c>
      <c r="M670" s="5">
        <v>15067.608997095242</v>
      </c>
      <c r="N670" s="5">
        <v>15467.793334352555</v>
      </c>
      <c r="O670" s="5">
        <v>12995.225970799558</v>
      </c>
      <c r="P670" s="5">
        <v>12402.266033481115</v>
      </c>
      <c r="Q670" s="5">
        <v>12075.050126127491</v>
      </c>
    </row>
    <row r="671" spans="1:17" x14ac:dyDescent="0.2">
      <c r="A671" s="3" t="s">
        <v>124</v>
      </c>
      <c r="B671" s="3" t="s">
        <v>570</v>
      </c>
      <c r="C671" s="5" t="s">
        <v>201</v>
      </c>
      <c r="D671" s="5" t="s">
        <v>683</v>
      </c>
      <c r="E671" s="14"/>
      <c r="F671" s="14">
        <v>2461</v>
      </c>
      <c r="G671" s="5">
        <v>0</v>
      </c>
      <c r="H671" s="5">
        <v>0</v>
      </c>
      <c r="I671" s="5">
        <v>616.79608695652166</v>
      </c>
      <c r="J671" s="5">
        <v>573.14404713531087</v>
      </c>
      <c r="K671" s="5">
        <v>3203.5678870377837</v>
      </c>
      <c r="L671" s="5">
        <v>3920.8568061763758</v>
      </c>
      <c r="M671" s="5">
        <v>16019.054116212919</v>
      </c>
      <c r="N671" s="5">
        <v>16444.508118650967</v>
      </c>
      <c r="O671" s="5">
        <v>13815.810333197873</v>
      </c>
      <c r="P671" s="5">
        <v>13185.407903291341</v>
      </c>
      <c r="Q671" s="5">
        <v>12837.529926858988</v>
      </c>
    </row>
    <row r="672" spans="1:17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14"/>
      <c r="G672" s="14">
        <v>0</v>
      </c>
      <c r="H672" s="14">
        <v>0</v>
      </c>
      <c r="I672" s="14">
        <v>3.8503901821035811</v>
      </c>
      <c r="J672" s="14">
        <v>3.4853219263230177</v>
      </c>
      <c r="K672" s="14">
        <v>19.998483454746843</v>
      </c>
      <c r="L672" s="14">
        <v>23.842955823831755</v>
      </c>
      <c r="M672" s="14">
        <v>100</v>
      </c>
      <c r="N672" s="14">
        <v>100</v>
      </c>
      <c r="O672" s="14">
        <v>84.014737525218607</v>
      </c>
      <c r="P672" s="14">
        <v>80.18122407891768</v>
      </c>
      <c r="Q672" s="14">
        <v>78.065758089163936</v>
      </c>
    </row>
    <row r="673" spans="1:17" x14ac:dyDescent="0.2">
      <c r="A673" s="3" t="s">
        <v>124</v>
      </c>
      <c r="B673" s="3" t="s">
        <v>570</v>
      </c>
      <c r="C673" s="5"/>
      <c r="D673" s="5"/>
      <c r="E673" s="14"/>
      <c r="F673" s="1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15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G675" s="13">
        <v>0</v>
      </c>
      <c r="H675" s="13">
        <v>0</v>
      </c>
      <c r="I675" s="13">
        <v>259046.56</v>
      </c>
      <c r="J675" s="13">
        <v>294275</v>
      </c>
      <c r="K675" s="13">
        <v>0</v>
      </c>
      <c r="L675" s="13">
        <v>0</v>
      </c>
      <c r="M675" s="13">
        <v>10080063.369999999</v>
      </c>
      <c r="N675" s="13">
        <v>9990897.1699999981</v>
      </c>
      <c r="O675" s="13">
        <v>9148814.2799999993</v>
      </c>
      <c r="P675" s="13">
        <v>8841563.4199999981</v>
      </c>
      <c r="Q675" s="13">
        <v>8526812.6600000001</v>
      </c>
    </row>
    <row r="676" spans="1:17" x14ac:dyDescent="0.2">
      <c r="A676" s="3" t="s">
        <v>157</v>
      </c>
      <c r="B676" s="3" t="s">
        <v>571</v>
      </c>
      <c r="C676" s="5" t="s">
        <v>201</v>
      </c>
      <c r="D676" s="5" t="s">
        <v>682</v>
      </c>
      <c r="E676" s="14"/>
      <c r="F676" s="14">
        <v>660</v>
      </c>
      <c r="G676" s="5">
        <v>0</v>
      </c>
      <c r="H676" s="5">
        <v>0</v>
      </c>
      <c r="I676" s="5">
        <v>392.49478787878786</v>
      </c>
      <c r="J676" s="5">
        <v>445.87121212121212</v>
      </c>
      <c r="K676" s="5">
        <v>0</v>
      </c>
      <c r="L676" s="5">
        <v>0</v>
      </c>
      <c r="M676" s="5">
        <v>15272.823287878786</v>
      </c>
      <c r="N676" s="5">
        <v>15137.722984848482</v>
      </c>
      <c r="O676" s="5">
        <v>13861.839818181817</v>
      </c>
      <c r="P676" s="5">
        <v>13396.30821212121</v>
      </c>
      <c r="Q676" s="5">
        <v>12919.413121212121</v>
      </c>
    </row>
    <row r="677" spans="1:17" x14ac:dyDescent="0.2">
      <c r="A677" s="3" t="s">
        <v>157</v>
      </c>
      <c r="B677" s="3" t="s">
        <v>571</v>
      </c>
      <c r="C677" s="5" t="s">
        <v>201</v>
      </c>
      <c r="D677" s="5" t="s">
        <v>683</v>
      </c>
      <c r="E677" s="14"/>
      <c r="F677" s="14">
        <v>683</v>
      </c>
      <c r="G677" s="5">
        <v>0</v>
      </c>
      <c r="H677" s="5">
        <v>0</v>
      </c>
      <c r="I677" s="5">
        <v>379.27754026354319</v>
      </c>
      <c r="J677" s="5">
        <v>430.85651537335286</v>
      </c>
      <c r="K677" s="5">
        <v>0</v>
      </c>
      <c r="L677" s="5">
        <v>0</v>
      </c>
      <c r="M677" s="5">
        <v>14758.511522693996</v>
      </c>
      <c r="N677" s="5">
        <v>14627.96071742313</v>
      </c>
      <c r="O677" s="5">
        <v>13395.042869692532</v>
      </c>
      <c r="P677" s="5">
        <v>12945.188023426059</v>
      </c>
      <c r="Q677" s="5">
        <v>12484.352357247439</v>
      </c>
    </row>
    <row r="678" spans="1:17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14"/>
      <c r="G678" s="14">
        <v>0</v>
      </c>
      <c r="H678" s="14">
        <v>0</v>
      </c>
      <c r="I678" s="14">
        <v>2.5698901930613558</v>
      </c>
      <c r="J678" s="14">
        <v>2.945431175927117</v>
      </c>
      <c r="K678" s="14">
        <v>0</v>
      </c>
      <c r="L678" s="14">
        <v>0</v>
      </c>
      <c r="M678" s="14">
        <v>100</v>
      </c>
      <c r="N678" s="14">
        <v>100</v>
      </c>
      <c r="O678" s="14">
        <v>91.571498778622711</v>
      </c>
      <c r="P678" s="14">
        <v>88.496190778029998</v>
      </c>
      <c r="Q678" s="14">
        <v>85.345815444920675</v>
      </c>
    </row>
    <row r="679" spans="1:17" x14ac:dyDescent="0.2">
      <c r="A679" s="3" t="s">
        <v>157</v>
      </c>
      <c r="B679" s="3" t="s">
        <v>571</v>
      </c>
      <c r="C679" s="5"/>
      <c r="D679" s="5"/>
      <c r="E679" s="14"/>
      <c r="F679" s="1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15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1:17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G681" s="13">
        <v>0</v>
      </c>
      <c r="H681" s="13">
        <v>0</v>
      </c>
      <c r="I681" s="13">
        <v>378139.6</v>
      </c>
      <c r="J681" s="13">
        <v>342445.04000000004</v>
      </c>
      <c r="K681" s="13">
        <v>0</v>
      </c>
      <c r="L681" s="13">
        <v>0</v>
      </c>
      <c r="M681" s="13">
        <v>7620148.2999999998</v>
      </c>
      <c r="N681" s="13">
        <v>7414387.5699999994</v>
      </c>
      <c r="O681" s="13">
        <v>7047078.919999999</v>
      </c>
      <c r="P681" s="13">
        <v>6799741.0500000007</v>
      </c>
      <c r="Q681" s="13">
        <v>6580882.0199999986</v>
      </c>
    </row>
    <row r="682" spans="1:17" x14ac:dyDescent="0.2">
      <c r="A682" s="3" t="s">
        <v>59</v>
      </c>
      <c r="B682" s="3" t="s">
        <v>572</v>
      </c>
      <c r="C682" s="5" t="s">
        <v>201</v>
      </c>
      <c r="D682" s="5" t="s">
        <v>682</v>
      </c>
      <c r="E682" s="14"/>
      <c r="F682" s="14">
        <v>480.5</v>
      </c>
      <c r="G682" s="5">
        <v>0</v>
      </c>
      <c r="H682" s="5">
        <v>0</v>
      </c>
      <c r="I682" s="5">
        <v>786.97107180020805</v>
      </c>
      <c r="J682" s="5">
        <v>712.68478668054115</v>
      </c>
      <c r="K682" s="5">
        <v>0</v>
      </c>
      <c r="L682" s="5">
        <v>0</v>
      </c>
      <c r="M682" s="5">
        <v>15858.789386056191</v>
      </c>
      <c r="N682" s="5">
        <v>15430.567263267429</v>
      </c>
      <c r="O682" s="5">
        <v>14666.137190426636</v>
      </c>
      <c r="P682" s="5">
        <v>14151.386160249742</v>
      </c>
      <c r="Q682" s="5">
        <v>13695.904308012485</v>
      </c>
    </row>
    <row r="683" spans="1:17" x14ac:dyDescent="0.2">
      <c r="A683" s="3" t="s">
        <v>59</v>
      </c>
      <c r="B683" s="3" t="s">
        <v>572</v>
      </c>
      <c r="C683" s="5" t="s">
        <v>201</v>
      </c>
      <c r="D683" s="5" t="s">
        <v>683</v>
      </c>
      <c r="E683" s="14"/>
      <c r="F683" s="14">
        <v>509</v>
      </c>
      <c r="G683" s="5">
        <v>0</v>
      </c>
      <c r="H683" s="5">
        <v>0</v>
      </c>
      <c r="I683" s="5">
        <v>742.90687622789778</v>
      </c>
      <c r="J683" s="5">
        <v>672.78003929273086</v>
      </c>
      <c r="K683" s="5">
        <v>0</v>
      </c>
      <c r="L683" s="5">
        <v>0</v>
      </c>
      <c r="M683" s="5">
        <v>14970.821807465618</v>
      </c>
      <c r="N683" s="5">
        <v>14566.576758349704</v>
      </c>
      <c r="O683" s="5">
        <v>13844.948762278977</v>
      </c>
      <c r="P683" s="5">
        <v>13359.019744597252</v>
      </c>
      <c r="Q683" s="5">
        <v>12929.041296660114</v>
      </c>
    </row>
    <row r="684" spans="1:17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14"/>
      <c r="G684" s="14">
        <v>0</v>
      </c>
      <c r="H684" s="14">
        <v>0</v>
      </c>
      <c r="I684" s="14">
        <v>4.9623653649890249</v>
      </c>
      <c r="J684" s="14">
        <v>4.6186557792796918</v>
      </c>
      <c r="K684" s="14">
        <v>0</v>
      </c>
      <c r="L684" s="14">
        <v>0</v>
      </c>
      <c r="M684" s="14">
        <v>100</v>
      </c>
      <c r="N684" s="14">
        <v>100</v>
      </c>
      <c r="O684" s="14">
        <v>95.046001486539495</v>
      </c>
      <c r="P684" s="14">
        <v>91.71008375004601</v>
      </c>
      <c r="Q684" s="14">
        <v>88.758268405437562</v>
      </c>
    </row>
    <row r="685" spans="1:17" x14ac:dyDescent="0.2">
      <c r="A685" s="3" t="s">
        <v>59</v>
      </c>
      <c r="B685" s="3" t="s">
        <v>572</v>
      </c>
      <c r="C685" s="5"/>
      <c r="D685" s="5"/>
      <c r="E685" s="14"/>
      <c r="F685" s="1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15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1:17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G687" s="13">
        <v>2682864.7199999997</v>
      </c>
      <c r="H687" s="13">
        <v>2910284.49</v>
      </c>
      <c r="I687" s="13">
        <v>2132339.4099999997</v>
      </c>
      <c r="J687" s="13">
        <v>2224366.5499999998</v>
      </c>
      <c r="K687" s="13">
        <v>12502948.259999946</v>
      </c>
      <c r="L687" s="13">
        <v>18613231.119999871</v>
      </c>
      <c r="M687" s="13">
        <v>84372257.569999933</v>
      </c>
      <c r="N687" s="13">
        <v>88091101.719999969</v>
      </c>
      <c r="O687" s="13">
        <v>71844153.299999908</v>
      </c>
      <c r="P687" s="13">
        <v>69475056.089999974</v>
      </c>
      <c r="Q687" s="13">
        <v>68962630.659999907</v>
      </c>
    </row>
    <row r="688" spans="1:17" x14ac:dyDescent="0.2">
      <c r="A688" s="3" t="s">
        <v>125</v>
      </c>
      <c r="B688" s="3" t="s">
        <v>573</v>
      </c>
      <c r="C688" s="5" t="s">
        <v>201</v>
      </c>
      <c r="D688" s="5" t="s">
        <v>682</v>
      </c>
      <c r="E688" s="14"/>
      <c r="F688" s="14">
        <v>5832.4</v>
      </c>
      <c r="G688" s="5">
        <v>459.99326520814759</v>
      </c>
      <c r="H688" s="5">
        <v>498.98575029147526</v>
      </c>
      <c r="I688" s="5">
        <v>365.60239524038127</v>
      </c>
      <c r="J688" s="5">
        <v>381.38100096015364</v>
      </c>
      <c r="K688" s="5">
        <v>2143.7055517454128</v>
      </c>
      <c r="L688" s="5">
        <v>3191.3502366092639</v>
      </c>
      <c r="M688" s="5">
        <v>14466.130164254842</v>
      </c>
      <c r="N688" s="5">
        <v>15103.748323160273</v>
      </c>
      <c r="O688" s="5">
        <v>12318.111463548439</v>
      </c>
      <c r="P688" s="5">
        <v>11911.915521912073</v>
      </c>
      <c r="Q688" s="5">
        <v>11824.057105136806</v>
      </c>
    </row>
    <row r="689" spans="1:17" x14ac:dyDescent="0.2">
      <c r="A689" s="3" t="s">
        <v>125</v>
      </c>
      <c r="B689" s="3" t="s">
        <v>573</v>
      </c>
      <c r="C689" s="5" t="s">
        <v>201</v>
      </c>
      <c r="D689" s="5" t="s">
        <v>683</v>
      </c>
      <c r="E689" s="14"/>
      <c r="F689" s="14">
        <v>6035</v>
      </c>
      <c r="G689" s="5">
        <v>444.55090637945312</v>
      </c>
      <c r="H689" s="5">
        <v>482.23438111019061</v>
      </c>
      <c r="I689" s="5">
        <v>353.3288169014084</v>
      </c>
      <c r="J689" s="5">
        <v>368.57772162386078</v>
      </c>
      <c r="K689" s="5">
        <v>2071.7395625517725</v>
      </c>
      <c r="L689" s="5">
        <v>3084.213938690948</v>
      </c>
      <c r="M689" s="5">
        <v>13980.490069594023</v>
      </c>
      <c r="N689" s="5">
        <v>14596.702853355422</v>
      </c>
      <c r="O689" s="5">
        <v>11904.582154101061</v>
      </c>
      <c r="P689" s="5">
        <v>11512.022550124271</v>
      </c>
      <c r="Q689" s="5">
        <v>11427.113613918791</v>
      </c>
    </row>
    <row r="690" spans="1:17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14"/>
      <c r="G690" s="14">
        <v>3.1797948724723231</v>
      </c>
      <c r="H690" s="14">
        <v>3.3037212989461988</v>
      </c>
      <c r="I690" s="14">
        <v>2.5272992230069131</v>
      </c>
      <c r="J690" s="14">
        <v>2.5250751853123727</v>
      </c>
      <c r="K690" s="14">
        <v>14.81879070217696</v>
      </c>
      <c r="L690" s="14">
        <v>21.129524726756792</v>
      </c>
      <c r="M690" s="14">
        <v>100</v>
      </c>
      <c r="N690" s="14">
        <v>100</v>
      </c>
      <c r="O690" s="14">
        <v>81.556652030937883</v>
      </c>
      <c r="P690" s="14">
        <v>78.86728027403764</v>
      </c>
      <c r="Q690" s="14">
        <v>78.285580851513885</v>
      </c>
    </row>
    <row r="691" spans="1:17" x14ac:dyDescent="0.2">
      <c r="A691" s="3" t="s">
        <v>125</v>
      </c>
      <c r="B691" s="3" t="s">
        <v>573</v>
      </c>
      <c r="C691" s="5"/>
      <c r="D691" s="5"/>
      <c r="E691" s="14"/>
      <c r="F691" s="1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15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1:17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G693" s="13">
        <v>20968327.010000002</v>
      </c>
      <c r="H693" s="13">
        <v>22301783.41</v>
      </c>
      <c r="I693" s="13">
        <v>93600.93</v>
      </c>
      <c r="J693" s="13">
        <v>42189.33</v>
      </c>
      <c r="K693" s="13">
        <v>123410.69999998715</v>
      </c>
      <c r="L693" s="13">
        <v>123410.70000000484</v>
      </c>
      <c r="M693" s="13">
        <v>26791587.589999989</v>
      </c>
      <c r="N693" s="13">
        <v>27164466.070000008</v>
      </c>
      <c r="O693" s="13">
        <v>4561197.1100000022</v>
      </c>
      <c r="P693" s="13">
        <v>4296477.1700000027</v>
      </c>
      <c r="Q693" s="13">
        <v>4285354.8500000024</v>
      </c>
    </row>
    <row r="694" spans="1:17" x14ac:dyDescent="0.2">
      <c r="A694" s="3" t="s">
        <v>153</v>
      </c>
      <c r="B694" s="3" t="s">
        <v>574</v>
      </c>
      <c r="C694" s="5" t="s">
        <v>201</v>
      </c>
      <c r="D694" s="5" t="s">
        <v>682</v>
      </c>
      <c r="E694" s="14"/>
      <c r="F694" s="14">
        <v>249.1</v>
      </c>
      <c r="G694" s="5">
        <v>84176.342874347654</v>
      </c>
      <c r="H694" s="5">
        <v>89529.439622641512</v>
      </c>
      <c r="I694" s="5">
        <v>375.75644319550378</v>
      </c>
      <c r="J694" s="5">
        <v>169.36704134885588</v>
      </c>
      <c r="K694" s="5">
        <v>495.42633480524751</v>
      </c>
      <c r="L694" s="5">
        <v>495.4263348053185</v>
      </c>
      <c r="M694" s="5">
        <v>107553.54311521474</v>
      </c>
      <c r="N694" s="5">
        <v>109050.44588518671</v>
      </c>
      <c r="O694" s="5">
        <v>18310.706985146538</v>
      </c>
      <c r="P694" s="5">
        <v>17248.00148534726</v>
      </c>
      <c r="Q694" s="5">
        <v>17203.351465275002</v>
      </c>
    </row>
    <row r="695" spans="1:17" x14ac:dyDescent="0.2">
      <c r="A695" s="3" t="s">
        <v>153</v>
      </c>
      <c r="B695" s="3" t="s">
        <v>574</v>
      </c>
      <c r="C695" s="5" t="s">
        <v>201</v>
      </c>
      <c r="D695" s="5" t="s">
        <v>683</v>
      </c>
      <c r="E695" s="14"/>
      <c r="F695" s="14">
        <v>260</v>
      </c>
      <c r="G695" s="5">
        <v>80647.411576923085</v>
      </c>
      <c r="H695" s="5">
        <v>85776.090038461538</v>
      </c>
      <c r="I695" s="5">
        <v>360.00357692307688</v>
      </c>
      <c r="J695" s="5">
        <v>162.26665384615384</v>
      </c>
      <c r="K695" s="5">
        <v>474.65653846148905</v>
      </c>
      <c r="L695" s="5">
        <v>474.65653846155709</v>
      </c>
      <c r="M695" s="5">
        <v>103044.56765384611</v>
      </c>
      <c r="N695" s="5">
        <v>104478.71565384619</v>
      </c>
      <c r="O695" s="5">
        <v>17543.065807692317</v>
      </c>
      <c r="P695" s="5">
        <v>16524.912192307704</v>
      </c>
      <c r="Q695" s="5">
        <v>16482.134038461547</v>
      </c>
    </row>
    <row r="696" spans="1:17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14"/>
      <c r="G696" s="14">
        <v>78.264593091252536</v>
      </c>
      <c r="H696" s="14">
        <v>82.099104589542165</v>
      </c>
      <c r="I696" s="14">
        <v>0.34936686631790614</v>
      </c>
      <c r="J696" s="14">
        <v>0.15531072796086801</v>
      </c>
      <c r="K696" s="14">
        <v>0.46063227714825838</v>
      </c>
      <c r="L696" s="14">
        <v>0.45430931600859853</v>
      </c>
      <c r="M696" s="14">
        <v>100</v>
      </c>
      <c r="N696" s="14">
        <v>100</v>
      </c>
      <c r="O696" s="14">
        <v>16.791042747706769</v>
      </c>
      <c r="P696" s="14">
        <v>15.816534582083916</v>
      </c>
      <c r="Q696" s="14">
        <v>15.775590210229378</v>
      </c>
    </row>
    <row r="697" spans="1:17" x14ac:dyDescent="0.2">
      <c r="A697" s="3" t="s">
        <v>153</v>
      </c>
      <c r="B697" s="3" t="s">
        <v>574</v>
      </c>
      <c r="C697" s="5"/>
      <c r="D697" s="5"/>
      <c r="E697" s="14"/>
      <c r="F697" s="1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15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pans="1:17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G699" s="13">
        <v>0</v>
      </c>
      <c r="H699" s="13">
        <v>0</v>
      </c>
      <c r="I699" s="13">
        <v>3328595.55</v>
      </c>
      <c r="J699" s="13">
        <v>2748361.24</v>
      </c>
      <c r="K699" s="13">
        <v>1883078.2900000028</v>
      </c>
      <c r="L699" s="13">
        <v>1801473.8299999945</v>
      </c>
      <c r="M699" s="13">
        <v>25980712.650000002</v>
      </c>
      <c r="N699" s="13">
        <v>25259468.700000003</v>
      </c>
      <c r="O699" s="13">
        <v>21481851.510000002</v>
      </c>
      <c r="P699" s="13">
        <v>20053551.09</v>
      </c>
      <c r="Q699" s="13">
        <v>19955215.790000003</v>
      </c>
    </row>
    <row r="700" spans="1:17" x14ac:dyDescent="0.2">
      <c r="A700" s="3" t="s">
        <v>179</v>
      </c>
      <c r="B700" s="3" t="s">
        <v>575</v>
      </c>
      <c r="C700" s="5" t="s">
        <v>201</v>
      </c>
      <c r="D700" s="5" t="s">
        <v>682</v>
      </c>
      <c r="E700" s="14"/>
      <c r="F700" s="14">
        <v>1377.7</v>
      </c>
      <c r="G700" s="5">
        <v>0</v>
      </c>
      <c r="H700" s="5">
        <v>0</v>
      </c>
      <c r="I700" s="5">
        <v>2416.0525150613339</v>
      </c>
      <c r="J700" s="5">
        <v>1994.8909341656386</v>
      </c>
      <c r="K700" s="5">
        <v>1366.8275313929032</v>
      </c>
      <c r="L700" s="5">
        <v>1307.5951440807103</v>
      </c>
      <c r="M700" s="5">
        <v>18858.033425274007</v>
      </c>
      <c r="N700" s="5">
        <v>18334.520360020324</v>
      </c>
      <c r="O700" s="5">
        <v>15592.546642955651</v>
      </c>
      <c r="P700" s="5">
        <v>14555.818458300064</v>
      </c>
      <c r="Q700" s="5">
        <v>14484.442033824491</v>
      </c>
    </row>
    <row r="701" spans="1:17" x14ac:dyDescent="0.2">
      <c r="A701" s="3" t="s">
        <v>179</v>
      </c>
      <c r="B701" s="3" t="s">
        <v>575</v>
      </c>
      <c r="C701" s="5" t="s">
        <v>201</v>
      </c>
      <c r="D701" s="5" t="s">
        <v>683</v>
      </c>
      <c r="E701" s="14"/>
      <c r="F701" s="14">
        <v>1366</v>
      </c>
      <c r="G701" s="5">
        <v>0</v>
      </c>
      <c r="H701" s="5">
        <v>0</v>
      </c>
      <c r="I701" s="5">
        <v>2436.7463762811126</v>
      </c>
      <c r="J701" s="5">
        <v>2011.9774816983895</v>
      </c>
      <c r="K701" s="5">
        <v>1378.5346193265027</v>
      </c>
      <c r="L701" s="5">
        <v>1318.7948975109769</v>
      </c>
      <c r="M701" s="5">
        <v>19019.555380673501</v>
      </c>
      <c r="N701" s="5">
        <v>18491.558345534409</v>
      </c>
      <c r="O701" s="5">
        <v>15726.099202049782</v>
      </c>
      <c r="P701" s="5">
        <v>14680.491281112738</v>
      </c>
      <c r="Q701" s="5">
        <v>14608.503506588582</v>
      </c>
    </row>
    <row r="702" spans="1:17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14"/>
      <c r="G702" s="14">
        <v>0</v>
      </c>
      <c r="H702" s="14">
        <v>0</v>
      </c>
      <c r="I702" s="14">
        <v>12.811794637203686</v>
      </c>
      <c r="J702" s="14">
        <v>10.880518797293625</v>
      </c>
      <c r="K702" s="14">
        <v>7.2479855166713554</v>
      </c>
      <c r="L702" s="14">
        <v>7.131875382636192</v>
      </c>
      <c r="M702" s="14">
        <v>100</v>
      </c>
      <c r="N702" s="14">
        <v>100</v>
      </c>
      <c r="O702" s="14">
        <v>85.044748031457999</v>
      </c>
      <c r="P702" s="14">
        <v>79.39023313661383</v>
      </c>
      <c r="Q702" s="14">
        <v>79.000932390949302</v>
      </c>
    </row>
    <row r="703" spans="1:17" x14ac:dyDescent="0.2">
      <c r="A703" s="3" t="s">
        <v>179</v>
      </c>
      <c r="B703" s="3" t="s">
        <v>575</v>
      </c>
      <c r="C703" s="5"/>
      <c r="D703" s="5"/>
      <c r="E703" s="14"/>
      <c r="F703" s="1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15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pans="1:17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G705" s="13">
        <v>368921.45</v>
      </c>
      <c r="H705" s="13">
        <v>26138.11</v>
      </c>
      <c r="I705" s="13">
        <v>2785711.28</v>
      </c>
      <c r="J705" s="13">
        <v>2789172</v>
      </c>
      <c r="K705" s="13">
        <v>2070958.2699999958</v>
      </c>
      <c r="L705" s="13">
        <v>1997793.5100000426</v>
      </c>
      <c r="M705" s="13">
        <v>46363526.790000007</v>
      </c>
      <c r="N705" s="13">
        <v>45878557.360000044</v>
      </c>
      <c r="O705" s="13">
        <v>41314058.000000045</v>
      </c>
      <c r="P705" s="13">
        <v>40236897.150000043</v>
      </c>
      <c r="Q705" s="13">
        <v>39798306.100000046</v>
      </c>
    </row>
    <row r="706" spans="1:17" x14ac:dyDescent="0.2">
      <c r="A706" s="3" t="s">
        <v>26</v>
      </c>
      <c r="B706" s="3" t="s">
        <v>576</v>
      </c>
      <c r="C706" s="5" t="s">
        <v>201</v>
      </c>
      <c r="D706" s="5" t="s">
        <v>682</v>
      </c>
      <c r="E706" s="14"/>
      <c r="F706" s="14">
        <v>3302.3</v>
      </c>
      <c r="G706" s="5">
        <v>111.71651576174182</v>
      </c>
      <c r="H706" s="5">
        <v>7.9151227932047359</v>
      </c>
      <c r="I706" s="5">
        <v>843.56699270205604</v>
      </c>
      <c r="J706" s="5">
        <v>844.61496532719616</v>
      </c>
      <c r="K706" s="5">
        <v>627.12602428610228</v>
      </c>
      <c r="L706" s="5">
        <v>604.97032674198056</v>
      </c>
      <c r="M706" s="5">
        <v>14039.768279683858</v>
      </c>
      <c r="N706" s="5">
        <v>13892.91020198045</v>
      </c>
      <c r="O706" s="5">
        <v>12510.691941979845</v>
      </c>
      <c r="P706" s="5">
        <v>12184.506904278849</v>
      </c>
      <c r="Q706" s="5">
        <v>12051.693092692985</v>
      </c>
    </row>
    <row r="707" spans="1:17" x14ac:dyDescent="0.2">
      <c r="A707" s="3" t="s">
        <v>26</v>
      </c>
      <c r="B707" s="3" t="s">
        <v>576</v>
      </c>
      <c r="C707" s="5" t="s">
        <v>201</v>
      </c>
      <c r="D707" s="5" t="s">
        <v>683</v>
      </c>
      <c r="E707" s="14"/>
      <c r="F707" s="14">
        <v>3423</v>
      </c>
      <c r="G707" s="5">
        <v>107.77722757814783</v>
      </c>
      <c r="H707" s="5">
        <v>7.6360239555945082</v>
      </c>
      <c r="I707" s="5">
        <v>813.82158340636863</v>
      </c>
      <c r="J707" s="5">
        <v>814.83260297984225</v>
      </c>
      <c r="K707" s="5">
        <v>605.01264095822251</v>
      </c>
      <c r="L707" s="5">
        <v>583.63818580194061</v>
      </c>
      <c r="M707" s="5">
        <v>13544.705460122701</v>
      </c>
      <c r="N707" s="5">
        <v>13403.025813613802</v>
      </c>
      <c r="O707" s="5">
        <v>12069.546596552744</v>
      </c>
      <c r="P707" s="5">
        <v>11754.86332164769</v>
      </c>
      <c r="Q707" s="5">
        <v>11626.732719836415</v>
      </c>
    </row>
    <row r="708" spans="1:17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14"/>
      <c r="G708" s="14">
        <v>0.79571481192748994</v>
      </c>
      <c r="H708" s="14">
        <v>5.6972388636589807E-2</v>
      </c>
      <c r="I708" s="14">
        <v>6.0084110784273648</v>
      </c>
      <c r="J708" s="14">
        <v>6.0794675345040048</v>
      </c>
      <c r="K708" s="14">
        <v>4.4667832958011164</v>
      </c>
      <c r="L708" s="14">
        <v>4.3545255669740195</v>
      </c>
      <c r="M708" s="14">
        <v>100</v>
      </c>
      <c r="N708" s="14">
        <v>100</v>
      </c>
      <c r="O708" s="14">
        <v>90.050909133468892</v>
      </c>
      <c r="P708" s="14">
        <v>87.703056646417636</v>
      </c>
      <c r="Q708" s="14">
        <v>86.747073992999702</v>
      </c>
    </row>
    <row r="709" spans="1:17" x14ac:dyDescent="0.2">
      <c r="A709" s="3" t="s">
        <v>26</v>
      </c>
      <c r="B709" s="3" t="s">
        <v>576</v>
      </c>
      <c r="C709" s="5"/>
      <c r="D709" s="5"/>
      <c r="E709" s="14"/>
      <c r="F709" s="1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15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pans="1:17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G711" s="13">
        <v>0</v>
      </c>
      <c r="H711" s="13">
        <v>0</v>
      </c>
      <c r="I711" s="13">
        <v>21316.5</v>
      </c>
      <c r="J711" s="13">
        <v>72400</v>
      </c>
      <c r="K711" s="13">
        <v>0</v>
      </c>
      <c r="L711" s="13">
        <v>0</v>
      </c>
      <c r="M711" s="13">
        <v>4412564.1500000004</v>
      </c>
      <c r="N711" s="13">
        <v>3727662.1100000008</v>
      </c>
      <c r="O711" s="13">
        <v>3540455.1900000004</v>
      </c>
      <c r="P711" s="13">
        <v>3360865.2099999995</v>
      </c>
      <c r="Q711" s="13">
        <v>3291046.7500000005</v>
      </c>
    </row>
    <row r="712" spans="1:17" x14ac:dyDescent="0.2">
      <c r="A712" s="3" t="s">
        <v>178</v>
      </c>
      <c r="B712" s="3" t="s">
        <v>577</v>
      </c>
      <c r="C712" s="5" t="s">
        <v>201</v>
      </c>
      <c r="D712" s="5" t="s">
        <v>682</v>
      </c>
      <c r="E712" s="14"/>
      <c r="F712" s="14">
        <v>215.5</v>
      </c>
      <c r="G712" s="5">
        <v>0</v>
      </c>
      <c r="H712" s="5">
        <v>0</v>
      </c>
      <c r="I712" s="5">
        <v>98.916473317865425</v>
      </c>
      <c r="J712" s="5">
        <v>335.96287703016242</v>
      </c>
      <c r="K712" s="5">
        <v>0</v>
      </c>
      <c r="L712" s="5">
        <v>0</v>
      </c>
      <c r="M712" s="5">
        <v>20475.935730858469</v>
      </c>
      <c r="N712" s="5">
        <v>17297.736009280747</v>
      </c>
      <c r="O712" s="5">
        <v>16429.026403712298</v>
      </c>
      <c r="P712" s="5">
        <v>15595.662227378189</v>
      </c>
      <c r="Q712" s="5">
        <v>15271.678654292346</v>
      </c>
    </row>
    <row r="713" spans="1:17" x14ac:dyDescent="0.2">
      <c r="A713" s="3" t="s">
        <v>178</v>
      </c>
      <c r="B713" s="3" t="s">
        <v>577</v>
      </c>
      <c r="C713" s="5" t="s">
        <v>201</v>
      </c>
      <c r="D713" s="5" t="s">
        <v>683</v>
      </c>
      <c r="E713" s="14"/>
      <c r="F713" s="14">
        <v>235</v>
      </c>
      <c r="G713" s="5">
        <v>0</v>
      </c>
      <c r="H713" s="5">
        <v>0</v>
      </c>
      <c r="I713" s="5">
        <v>90.708510638297867</v>
      </c>
      <c r="J713" s="5">
        <v>308.08510638297872</v>
      </c>
      <c r="K713" s="5">
        <v>0</v>
      </c>
      <c r="L713" s="5">
        <v>0</v>
      </c>
      <c r="M713" s="5">
        <v>18776.868723404255</v>
      </c>
      <c r="N713" s="5">
        <v>15862.391957446813</v>
      </c>
      <c r="O713" s="5">
        <v>15065.766765957449</v>
      </c>
      <c r="P713" s="5">
        <v>14301.554085106382</v>
      </c>
      <c r="Q713" s="5">
        <v>14004.454255319151</v>
      </c>
    </row>
    <row r="714" spans="1:17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14"/>
      <c r="G714" s="14">
        <v>0</v>
      </c>
      <c r="H714" s="14">
        <v>0</v>
      </c>
      <c r="I714" s="14">
        <v>0.48308646119059817</v>
      </c>
      <c r="J714" s="14">
        <v>1.9422361218248931</v>
      </c>
      <c r="K714" s="14">
        <v>0</v>
      </c>
      <c r="L714" s="14">
        <v>0</v>
      </c>
      <c r="M714" s="14">
        <v>100</v>
      </c>
      <c r="N714" s="14">
        <v>100</v>
      </c>
      <c r="O714" s="14">
        <v>94.977899968514038</v>
      </c>
      <c r="P714" s="14">
        <v>90.160135517218293</v>
      </c>
      <c r="Q714" s="14">
        <v>88.287152989840052</v>
      </c>
    </row>
    <row r="715" spans="1:17" x14ac:dyDescent="0.2">
      <c r="A715" s="9" t="s">
        <v>178</v>
      </c>
      <c r="B715" s="9" t="s">
        <v>577</v>
      </c>
      <c r="C715" s="5"/>
      <c r="D715" s="5"/>
      <c r="E715" s="14"/>
      <c r="F715" s="1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15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pans="1:17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G717" s="13">
        <v>546501.89</v>
      </c>
      <c r="H717" s="13">
        <v>23927469.02</v>
      </c>
      <c r="I717" s="13">
        <v>4574374.1800000006</v>
      </c>
      <c r="J717" s="13">
        <v>2861325</v>
      </c>
      <c r="K717" s="13">
        <v>0</v>
      </c>
      <c r="L717" s="13">
        <v>0</v>
      </c>
      <c r="M717" s="13">
        <v>17719559.739999998</v>
      </c>
      <c r="N717" s="13">
        <v>37453923.900000006</v>
      </c>
      <c r="O717" s="13">
        <v>10459141.449999999</v>
      </c>
      <c r="P717" s="13">
        <v>10250604.109999999</v>
      </c>
      <c r="Q717" s="13">
        <v>9410970.0800000001</v>
      </c>
    </row>
    <row r="718" spans="1:17" x14ac:dyDescent="0.2">
      <c r="A718" s="3" t="s">
        <v>100</v>
      </c>
      <c r="B718" s="3" t="s">
        <v>578</v>
      </c>
      <c r="C718" s="5" t="s">
        <v>201</v>
      </c>
      <c r="D718" s="5" t="s">
        <v>682</v>
      </c>
      <c r="E718" s="14"/>
      <c r="F718" s="14">
        <v>839.5</v>
      </c>
      <c r="G718" s="5">
        <v>650.98497915425855</v>
      </c>
      <c r="H718" s="5">
        <v>28502.047671232875</v>
      </c>
      <c r="I718" s="5">
        <v>5448.9269565217401</v>
      </c>
      <c r="J718" s="5">
        <v>3408.3680762358545</v>
      </c>
      <c r="K718" s="5">
        <v>0</v>
      </c>
      <c r="L718" s="5">
        <v>0</v>
      </c>
      <c r="M718" s="5">
        <v>21107.277832042881</v>
      </c>
      <c r="N718" s="5">
        <v>44614.560929124484</v>
      </c>
      <c r="O718" s="5">
        <v>12458.774806432399</v>
      </c>
      <c r="P718" s="5">
        <v>12210.368207266229</v>
      </c>
      <c r="Q718" s="5">
        <v>11210.208552709946</v>
      </c>
    </row>
    <row r="719" spans="1:17" x14ac:dyDescent="0.2">
      <c r="A719" s="3" t="s">
        <v>100</v>
      </c>
      <c r="B719" s="3" t="s">
        <v>578</v>
      </c>
      <c r="C719" s="5" t="s">
        <v>201</v>
      </c>
      <c r="D719" s="5" t="s">
        <v>683</v>
      </c>
      <c r="E719" s="14"/>
      <c r="F719" s="14">
        <v>862</v>
      </c>
      <c r="G719" s="5">
        <v>633.99291183294667</v>
      </c>
      <c r="H719" s="5">
        <v>27758.084709976796</v>
      </c>
      <c r="I719" s="5">
        <v>5306.6985846867756</v>
      </c>
      <c r="J719" s="5">
        <v>3319.4025522041761</v>
      </c>
      <c r="K719" s="5">
        <v>0</v>
      </c>
      <c r="L719" s="5">
        <v>0</v>
      </c>
      <c r="M719" s="5">
        <v>20556.333805104405</v>
      </c>
      <c r="N719" s="5">
        <v>43450.027726218104</v>
      </c>
      <c r="O719" s="5">
        <v>12133.574767981438</v>
      </c>
      <c r="P719" s="5">
        <v>11891.65209976798</v>
      </c>
      <c r="Q719" s="5">
        <v>10917.598700696055</v>
      </c>
    </row>
    <row r="720" spans="1:17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14"/>
      <c r="G720" s="14">
        <v>3.0841730721239693</v>
      </c>
      <c r="H720" s="14">
        <v>63.885079394845455</v>
      </c>
      <c r="I720" s="14">
        <v>25.815394101885293</v>
      </c>
      <c r="J720" s="14">
        <v>7.6395867296563811</v>
      </c>
      <c r="K720" s="14">
        <v>0</v>
      </c>
      <c r="L720" s="14">
        <v>0</v>
      </c>
      <c r="M720" s="14">
        <v>100</v>
      </c>
      <c r="N720" s="14">
        <v>100</v>
      </c>
      <c r="O720" s="14">
        <v>27.925355639439413</v>
      </c>
      <c r="P720" s="14">
        <v>27.368571948211805</v>
      </c>
      <c r="Q720" s="14">
        <v>25.126793403881504</v>
      </c>
    </row>
    <row r="721" spans="1:17" x14ac:dyDescent="0.2">
      <c r="A721" s="9" t="s">
        <v>100</v>
      </c>
      <c r="B721" s="9" t="s">
        <v>578</v>
      </c>
      <c r="C721" s="5"/>
      <c r="D721" s="5"/>
      <c r="E721" s="14"/>
      <c r="F721" s="1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15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pans="1:17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G723" s="13">
        <v>3089.71</v>
      </c>
      <c r="H723" s="13">
        <v>84.470000000001164</v>
      </c>
      <c r="I723" s="13">
        <v>582006.67000000004</v>
      </c>
      <c r="J723" s="13">
        <v>442972.5</v>
      </c>
      <c r="K723" s="13">
        <v>5170758.8399999961</v>
      </c>
      <c r="L723" s="13">
        <v>3962521.0399999879</v>
      </c>
      <c r="M723" s="13">
        <v>24463161.039999999</v>
      </c>
      <c r="N723" s="13">
        <v>23931935.209999982</v>
      </c>
      <c r="O723" s="13">
        <v>20836568.89999998</v>
      </c>
      <c r="P723" s="13">
        <v>20459168.55999998</v>
      </c>
      <c r="Q723" s="13">
        <v>19759493.449999981</v>
      </c>
    </row>
    <row r="724" spans="1:17" x14ac:dyDescent="0.2">
      <c r="A724" s="3" t="s">
        <v>60</v>
      </c>
      <c r="B724" s="3" t="s">
        <v>579</v>
      </c>
      <c r="C724" s="5" t="s">
        <v>201</v>
      </c>
      <c r="D724" s="5" t="s">
        <v>682</v>
      </c>
      <c r="E724" s="14"/>
      <c r="F724" s="14">
        <v>1435.1</v>
      </c>
      <c r="G724" s="5">
        <v>2.1529579820221589</v>
      </c>
      <c r="H724" s="5">
        <v>5.8860009755418559E-2</v>
      </c>
      <c r="I724" s="5">
        <v>405.55129956100626</v>
      </c>
      <c r="J724" s="5">
        <v>308.67012751724621</v>
      </c>
      <c r="K724" s="5">
        <v>3603.0651801268182</v>
      </c>
      <c r="L724" s="5">
        <v>2761.1462894571723</v>
      </c>
      <c r="M724" s="5">
        <v>17046.311086335449</v>
      </c>
      <c r="N724" s="5">
        <v>16676.144665876931</v>
      </c>
      <c r="O724" s="5">
        <v>14519.245279074616</v>
      </c>
      <c r="P724" s="5">
        <v>14256.266852484134</v>
      </c>
      <c r="Q724" s="5">
        <v>13768.722353842924</v>
      </c>
    </row>
    <row r="725" spans="1:17" x14ac:dyDescent="0.2">
      <c r="A725" s="3" t="s">
        <v>60</v>
      </c>
      <c r="B725" s="3" t="s">
        <v>579</v>
      </c>
      <c r="C725" s="5" t="s">
        <v>201</v>
      </c>
      <c r="D725" s="5" t="s">
        <v>683</v>
      </c>
      <c r="E725" s="14"/>
      <c r="F725" s="14">
        <v>1356</v>
      </c>
      <c r="G725" s="5">
        <v>2.2785471976401181</v>
      </c>
      <c r="H725" s="5">
        <v>6.2293510324484637E-2</v>
      </c>
      <c r="I725" s="5">
        <v>429.20845870206495</v>
      </c>
      <c r="J725" s="5">
        <v>326.67588495575222</v>
      </c>
      <c r="K725" s="5">
        <v>3813.2439823008822</v>
      </c>
      <c r="L725" s="5">
        <v>2922.213156342174</v>
      </c>
      <c r="M725" s="5">
        <v>18040.679233038347</v>
      </c>
      <c r="N725" s="5">
        <v>17648.919771386416</v>
      </c>
      <c r="O725" s="5">
        <v>15366.201253687301</v>
      </c>
      <c r="P725" s="5">
        <v>15087.88241887904</v>
      </c>
      <c r="Q725" s="5">
        <v>14571.897824483762</v>
      </c>
    </row>
    <row r="726" spans="1:17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14"/>
      <c r="G726" s="14">
        <v>1.2630052162711023E-2</v>
      </c>
      <c r="H726" s="14">
        <v>3.5295933763311083E-4</v>
      </c>
      <c r="I726" s="14">
        <v>2.3791147392945424</v>
      </c>
      <c r="J726" s="14">
        <v>1.8509681566198772</v>
      </c>
      <c r="K726" s="14">
        <v>21.136920251414885</v>
      </c>
      <c r="L726" s="14">
        <v>16.557461840128351</v>
      </c>
      <c r="M726" s="14">
        <v>100</v>
      </c>
      <c r="N726" s="14">
        <v>100</v>
      </c>
      <c r="O726" s="14">
        <v>87.065959009004004</v>
      </c>
      <c r="P726" s="14">
        <v>85.488985242827738</v>
      </c>
      <c r="Q726" s="14">
        <v>82.565380846190223</v>
      </c>
    </row>
    <row r="727" spans="1:17" x14ac:dyDescent="0.2">
      <c r="A727" s="9" t="s">
        <v>60</v>
      </c>
      <c r="B727" s="9" t="s">
        <v>579</v>
      </c>
      <c r="C727" s="5"/>
      <c r="D727" s="5"/>
      <c r="E727" s="14"/>
      <c r="F727" s="1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15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pans="1:17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G729" s="13">
        <v>8076618.1499999994</v>
      </c>
      <c r="H729" s="13">
        <v>9615021.6099999994</v>
      </c>
      <c r="I729" s="13">
        <v>449208.79</v>
      </c>
      <c r="J729" s="13">
        <v>383823.12</v>
      </c>
      <c r="K729" s="13">
        <v>1060358.6800000072</v>
      </c>
      <c r="L729" s="13">
        <v>1155499.7599999961</v>
      </c>
      <c r="M729" s="13">
        <v>21371667.260000005</v>
      </c>
      <c r="N729" s="13">
        <v>22750650.739999998</v>
      </c>
      <c r="O729" s="13">
        <v>10493856.369999992</v>
      </c>
      <c r="P729" s="13">
        <v>10105833.619999994</v>
      </c>
      <c r="Q729" s="13">
        <v>9978990.1399999913</v>
      </c>
    </row>
    <row r="730" spans="1:17" x14ac:dyDescent="0.2">
      <c r="A730" s="3" t="s">
        <v>63</v>
      </c>
      <c r="B730" s="3" t="s">
        <v>580</v>
      </c>
      <c r="C730" s="5" t="s">
        <v>201</v>
      </c>
      <c r="D730" s="5" t="s">
        <v>682</v>
      </c>
      <c r="E730" s="14"/>
      <c r="F730" s="14">
        <v>738.8</v>
      </c>
      <c r="G730" s="5">
        <v>10932.076543042773</v>
      </c>
      <c r="H730" s="5">
        <v>13014.376840822955</v>
      </c>
      <c r="I730" s="5">
        <v>608.02489171629668</v>
      </c>
      <c r="J730" s="5">
        <v>519.52236058473204</v>
      </c>
      <c r="K730" s="5">
        <v>1435.2445587439188</v>
      </c>
      <c r="L730" s="5">
        <v>1564.0224147265783</v>
      </c>
      <c r="M730" s="5">
        <v>28927.540958310783</v>
      </c>
      <c r="N730" s="5">
        <v>30794.058933405522</v>
      </c>
      <c r="O730" s="5">
        <v>14203.920370871674</v>
      </c>
      <c r="P730" s="5">
        <v>13678.713616675683</v>
      </c>
      <c r="Q730" s="5">
        <v>13507.025094748229</v>
      </c>
    </row>
    <row r="731" spans="1:17" x14ac:dyDescent="0.2">
      <c r="A731" s="3" t="s">
        <v>63</v>
      </c>
      <c r="B731" s="3" t="s">
        <v>580</v>
      </c>
      <c r="C731" s="5" t="s">
        <v>201</v>
      </c>
      <c r="D731" s="5" t="s">
        <v>683</v>
      </c>
      <c r="E731" s="14"/>
      <c r="F731" s="14">
        <v>632</v>
      </c>
      <c r="G731" s="5">
        <v>12779.459098101264</v>
      </c>
      <c r="H731" s="5">
        <v>15213.641787974682</v>
      </c>
      <c r="I731" s="5">
        <v>710.77340189873416</v>
      </c>
      <c r="J731" s="5">
        <v>607.31506329113927</v>
      </c>
      <c r="K731" s="5">
        <v>1677.7827215189986</v>
      </c>
      <c r="L731" s="5">
        <v>1828.3224050632848</v>
      </c>
      <c r="M731" s="5">
        <v>33815.929208860769</v>
      </c>
      <c r="N731" s="5">
        <v>35997.865094936707</v>
      </c>
      <c r="O731" s="5">
        <v>16604.203117088593</v>
      </c>
      <c r="P731" s="5">
        <v>15990.243069620243</v>
      </c>
      <c r="Q731" s="5">
        <v>15789.54136075948</v>
      </c>
    </row>
    <row r="732" spans="1:17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14"/>
      <c r="G732" s="14">
        <v>37.791240391976785</v>
      </c>
      <c r="H732" s="14">
        <v>42.262622374554546</v>
      </c>
      <c r="I732" s="14">
        <v>2.1018893123081495</v>
      </c>
      <c r="J732" s="14">
        <v>1.6870863360631945</v>
      </c>
      <c r="K732" s="14">
        <v>4.9615159505342534</v>
      </c>
      <c r="L732" s="14">
        <v>5.0789745454111621</v>
      </c>
      <c r="M732" s="14">
        <v>100</v>
      </c>
      <c r="N732" s="14">
        <v>100</v>
      </c>
      <c r="O732" s="14">
        <v>46.125521814414668</v>
      </c>
      <c r="P732" s="14">
        <v>44.419976094274979</v>
      </c>
      <c r="Q732" s="14">
        <v>43.862438283820239</v>
      </c>
    </row>
    <row r="733" spans="1:17" x14ac:dyDescent="0.2">
      <c r="A733" s="9" t="s">
        <v>63</v>
      </c>
      <c r="B733" s="9" t="s">
        <v>580</v>
      </c>
      <c r="C733" s="5"/>
      <c r="D733" s="5"/>
      <c r="E733" s="14"/>
      <c r="F733" s="1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15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pans="1:17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G735" s="13">
        <v>853975.4</v>
      </c>
      <c r="H735" s="13">
        <v>1053975.4000000001</v>
      </c>
      <c r="I735" s="13">
        <v>0</v>
      </c>
      <c r="J735" s="13">
        <v>0</v>
      </c>
      <c r="K735" s="13">
        <v>0</v>
      </c>
      <c r="L735" s="13">
        <v>0</v>
      </c>
      <c r="M735" s="13">
        <v>4885327.87</v>
      </c>
      <c r="N735" s="13">
        <v>4420386.1399999997</v>
      </c>
      <c r="O735" s="13">
        <v>3225527.49</v>
      </c>
      <c r="P735" s="13">
        <v>3183835.3</v>
      </c>
      <c r="Q735" s="13">
        <v>2990068.35</v>
      </c>
    </row>
    <row r="736" spans="1:17" x14ac:dyDescent="0.2">
      <c r="A736" s="3" t="s">
        <v>147</v>
      </c>
      <c r="B736" s="3" t="s">
        <v>581</v>
      </c>
      <c r="C736" s="5" t="s">
        <v>201</v>
      </c>
      <c r="D736" s="5" t="s">
        <v>682</v>
      </c>
      <c r="E736" s="14"/>
      <c r="F736" s="14">
        <v>163</v>
      </c>
      <c r="G736" s="5">
        <v>5239.1128834355832</v>
      </c>
      <c r="H736" s="5">
        <v>6466.106748466259</v>
      </c>
      <c r="I736" s="5">
        <v>0</v>
      </c>
      <c r="J736" s="5">
        <v>0</v>
      </c>
      <c r="K736" s="5">
        <v>0</v>
      </c>
      <c r="L736" s="5">
        <v>0</v>
      </c>
      <c r="M736" s="5">
        <v>29971.336625766871</v>
      </c>
      <c r="N736" s="5">
        <v>27118.933374233126</v>
      </c>
      <c r="O736" s="5">
        <v>19788.51220858896</v>
      </c>
      <c r="P736" s="5">
        <v>19532.731901840489</v>
      </c>
      <c r="Q736" s="5">
        <v>18343.977607361965</v>
      </c>
    </row>
    <row r="737" spans="1:17" x14ac:dyDescent="0.2">
      <c r="A737" s="3" t="s">
        <v>147</v>
      </c>
      <c r="B737" s="3" t="s">
        <v>581</v>
      </c>
      <c r="C737" s="5" t="s">
        <v>201</v>
      </c>
      <c r="D737" s="5" t="s">
        <v>683</v>
      </c>
      <c r="E737" s="14"/>
      <c r="F737" s="14">
        <v>164</v>
      </c>
      <c r="G737" s="5">
        <v>5207.1670731707318</v>
      </c>
      <c r="H737" s="5">
        <v>6426.6792682926834</v>
      </c>
      <c r="I737" s="5">
        <v>0</v>
      </c>
      <c r="J737" s="5">
        <v>0</v>
      </c>
      <c r="K737" s="5">
        <v>0</v>
      </c>
      <c r="L737" s="5">
        <v>0</v>
      </c>
      <c r="M737" s="5">
        <v>29788.584573170734</v>
      </c>
      <c r="N737" s="5">
        <v>26953.57402439024</v>
      </c>
      <c r="O737" s="5">
        <v>19667.85054878049</v>
      </c>
      <c r="P737" s="5">
        <v>19413.629878048778</v>
      </c>
      <c r="Q737" s="5">
        <v>18232.124085365853</v>
      </c>
    </row>
    <row r="738" spans="1:17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14"/>
      <c r="G738" s="14">
        <v>17.480411197048277</v>
      </c>
      <c r="H738" s="14">
        <v>23.843514268190159</v>
      </c>
      <c r="I738" s="14">
        <v>0</v>
      </c>
      <c r="J738" s="14">
        <v>0</v>
      </c>
      <c r="K738" s="14">
        <v>0</v>
      </c>
      <c r="L738" s="14">
        <v>0</v>
      </c>
      <c r="M738" s="14">
        <v>100</v>
      </c>
      <c r="N738" s="14">
        <v>100</v>
      </c>
      <c r="O738" s="14">
        <v>72.969360319277456</v>
      </c>
      <c r="P738" s="14">
        <v>72.026180500149707</v>
      </c>
      <c r="Q738" s="14">
        <v>67.64269580304132</v>
      </c>
    </row>
    <row r="739" spans="1:17" x14ac:dyDescent="0.2">
      <c r="A739" s="9" t="s">
        <v>147</v>
      </c>
      <c r="B739" s="9" t="s">
        <v>581</v>
      </c>
      <c r="C739" s="5"/>
      <c r="D739" s="5"/>
      <c r="E739" s="14"/>
      <c r="F739" s="1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15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pans="1:17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G741" s="13">
        <v>329540.33999999997</v>
      </c>
      <c r="H741" s="13">
        <v>432026.46</v>
      </c>
      <c r="I741" s="13">
        <v>442578.29</v>
      </c>
      <c r="J741" s="13">
        <v>313505.55</v>
      </c>
      <c r="K741" s="13">
        <v>0</v>
      </c>
      <c r="L741" s="13">
        <v>0</v>
      </c>
      <c r="M741" s="13">
        <v>7114301.0499999989</v>
      </c>
      <c r="N741" s="13">
        <v>6500150.6399999987</v>
      </c>
      <c r="O741" s="13">
        <v>5584883.1999999983</v>
      </c>
      <c r="P741" s="13">
        <v>5362152.8299999982</v>
      </c>
      <c r="Q741" s="13">
        <v>5276880.9799999986</v>
      </c>
    </row>
    <row r="742" spans="1:17" x14ac:dyDescent="0.2">
      <c r="A742" s="3" t="s">
        <v>139</v>
      </c>
      <c r="B742" s="3" t="s">
        <v>582</v>
      </c>
      <c r="C742" s="5" t="s">
        <v>201</v>
      </c>
      <c r="D742" s="5" t="s">
        <v>682</v>
      </c>
      <c r="E742" s="14"/>
      <c r="F742" s="14">
        <v>375</v>
      </c>
      <c r="G742" s="5">
        <v>878.77423999999996</v>
      </c>
      <c r="H742" s="5">
        <v>1152.0705600000001</v>
      </c>
      <c r="I742" s="5">
        <v>1180.2087733333333</v>
      </c>
      <c r="J742" s="5">
        <v>836.01479999999992</v>
      </c>
      <c r="K742" s="5">
        <v>0</v>
      </c>
      <c r="L742" s="5">
        <v>0</v>
      </c>
      <c r="M742" s="5">
        <v>18971.469466666662</v>
      </c>
      <c r="N742" s="5">
        <v>17333.735039999996</v>
      </c>
      <c r="O742" s="5">
        <v>14893.021866666662</v>
      </c>
      <c r="P742" s="5">
        <v>14299.074213333328</v>
      </c>
      <c r="Q742" s="5">
        <v>14071.682613333329</v>
      </c>
    </row>
    <row r="743" spans="1:17" x14ac:dyDescent="0.2">
      <c r="A743" s="3" t="s">
        <v>139</v>
      </c>
      <c r="B743" s="3" t="s">
        <v>582</v>
      </c>
      <c r="C743" s="5" t="s">
        <v>201</v>
      </c>
      <c r="D743" s="5" t="s">
        <v>683</v>
      </c>
      <c r="E743" s="14"/>
      <c r="F743" s="14">
        <v>347</v>
      </c>
      <c r="G743" s="5">
        <v>949.68397694524481</v>
      </c>
      <c r="H743" s="5">
        <v>1245.0330259365994</v>
      </c>
      <c r="I743" s="5">
        <v>1275.4417579250719</v>
      </c>
      <c r="J743" s="5">
        <v>903.47420749279536</v>
      </c>
      <c r="K743" s="5">
        <v>0</v>
      </c>
      <c r="L743" s="5">
        <v>0</v>
      </c>
      <c r="M743" s="5">
        <v>20502.308501440919</v>
      </c>
      <c r="N743" s="5">
        <v>18732.42259365994</v>
      </c>
      <c r="O743" s="5">
        <v>16094.764265129677</v>
      </c>
      <c r="P743" s="5">
        <v>15452.889999999994</v>
      </c>
      <c r="Q743" s="5">
        <v>15207.14979827089</v>
      </c>
    </row>
    <row r="744" spans="1:17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14"/>
      <c r="G744" s="14">
        <v>4.6320831475075126</v>
      </c>
      <c r="H744" s="14">
        <v>6.6464068900409377</v>
      </c>
      <c r="I744" s="14">
        <v>6.220966569864232</v>
      </c>
      <c r="J744" s="14">
        <v>4.8230505316412184</v>
      </c>
      <c r="K744" s="14">
        <v>0</v>
      </c>
      <c r="L744" s="14">
        <v>0</v>
      </c>
      <c r="M744" s="14">
        <v>100</v>
      </c>
      <c r="N744" s="14">
        <v>100</v>
      </c>
      <c r="O744" s="14">
        <v>85.919288787436471</v>
      </c>
      <c r="P744" s="14">
        <v>82.492747121934386</v>
      </c>
      <c r="Q744" s="14">
        <v>81.180902909043965</v>
      </c>
    </row>
    <row r="745" spans="1:17" x14ac:dyDescent="0.2">
      <c r="A745" s="3" t="s">
        <v>139</v>
      </c>
      <c r="B745" s="3" t="s">
        <v>582</v>
      </c>
      <c r="C745" s="5"/>
      <c r="D745" s="5"/>
      <c r="E745" s="14"/>
      <c r="F745" s="1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15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pans="1:17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4355376.959999999</v>
      </c>
      <c r="N747" s="13">
        <v>3998997.8400000031</v>
      </c>
      <c r="O747" s="13">
        <v>3586861.7800000031</v>
      </c>
      <c r="P747" s="13">
        <v>3455957.6200000029</v>
      </c>
      <c r="Q747" s="13">
        <v>3287785.8400000031</v>
      </c>
    </row>
    <row r="748" spans="1:17" x14ac:dyDescent="0.2">
      <c r="A748" s="3" t="s">
        <v>28</v>
      </c>
      <c r="B748" s="3" t="s">
        <v>583</v>
      </c>
      <c r="C748" s="5" t="s">
        <v>201</v>
      </c>
      <c r="D748" s="5" t="s">
        <v>682</v>
      </c>
      <c r="E748" s="14"/>
      <c r="F748" s="14">
        <v>227.5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19144.514109890104</v>
      </c>
      <c r="N748" s="5">
        <v>17578.012483516497</v>
      </c>
      <c r="O748" s="5">
        <v>15766.42540659342</v>
      </c>
      <c r="P748" s="5">
        <v>15191.022505494519</v>
      </c>
      <c r="Q748" s="5">
        <v>14451.805890109903</v>
      </c>
    </row>
    <row r="749" spans="1:17" x14ac:dyDescent="0.2">
      <c r="A749" s="3" t="s">
        <v>28</v>
      </c>
      <c r="B749" s="3" t="s">
        <v>583</v>
      </c>
      <c r="C749" s="5" t="s">
        <v>201</v>
      </c>
      <c r="D749" s="5" t="s">
        <v>683</v>
      </c>
      <c r="E749" s="14"/>
      <c r="F749" s="14">
        <v>228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19102.530526315786</v>
      </c>
      <c r="N749" s="5">
        <v>17539.46421052633</v>
      </c>
      <c r="O749" s="5">
        <v>15731.849912280715</v>
      </c>
      <c r="P749" s="5">
        <v>15157.708859649136</v>
      </c>
      <c r="Q749" s="5">
        <v>14420.113333333347</v>
      </c>
    </row>
    <row r="750" spans="1:17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14"/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100</v>
      </c>
      <c r="N750" s="14">
        <v>100</v>
      </c>
      <c r="O750" s="14">
        <v>89.694016438878606</v>
      </c>
      <c r="P750" s="14">
        <v>86.420592315198647</v>
      </c>
      <c r="Q750" s="14">
        <v>82.215244207283718</v>
      </c>
    </row>
    <row r="751" spans="1:17" x14ac:dyDescent="0.2">
      <c r="A751" s="3" t="s">
        <v>28</v>
      </c>
      <c r="B751" s="3" t="s">
        <v>583</v>
      </c>
      <c r="C751" s="5"/>
      <c r="D751" s="5"/>
      <c r="E751" s="14"/>
      <c r="F751" s="1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15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pans="1:17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G753" s="13">
        <v>0</v>
      </c>
      <c r="H753" s="13">
        <v>0</v>
      </c>
      <c r="I753" s="13">
        <v>194555.74</v>
      </c>
      <c r="J753" s="13">
        <v>188162.51</v>
      </c>
      <c r="K753" s="13">
        <v>0</v>
      </c>
      <c r="L753" s="13">
        <v>0</v>
      </c>
      <c r="M753" s="13">
        <v>5976262.9099999992</v>
      </c>
      <c r="N753" s="13">
        <v>5956604.3599999957</v>
      </c>
      <c r="O753" s="13">
        <v>5287747.1899999976</v>
      </c>
      <c r="P753" s="13">
        <v>5178233.9299999978</v>
      </c>
      <c r="Q753" s="13">
        <v>4953401.6699999981</v>
      </c>
    </row>
    <row r="754" spans="1:17" x14ac:dyDescent="0.2">
      <c r="A754" s="3" t="s">
        <v>135</v>
      </c>
      <c r="B754" s="3" t="s">
        <v>584</v>
      </c>
      <c r="C754" s="5" t="s">
        <v>201</v>
      </c>
      <c r="D754" s="5" t="s">
        <v>682</v>
      </c>
      <c r="E754" s="14"/>
      <c r="F754" s="14">
        <v>320.3</v>
      </c>
      <c r="G754" s="5">
        <v>0</v>
      </c>
      <c r="H754" s="5">
        <v>0</v>
      </c>
      <c r="I754" s="5">
        <v>607.4172338432719</v>
      </c>
      <c r="J754" s="5">
        <v>587.45710271620362</v>
      </c>
      <c r="K754" s="5">
        <v>0</v>
      </c>
      <c r="L754" s="5">
        <v>0</v>
      </c>
      <c r="M754" s="5">
        <v>18658.329409928188</v>
      </c>
      <c r="N754" s="5">
        <v>18596.953980643131</v>
      </c>
      <c r="O754" s="5">
        <v>16508.733031532931</v>
      </c>
      <c r="P754" s="5">
        <v>16166.824633156408</v>
      </c>
      <c r="Q754" s="5">
        <v>15464.881891976265</v>
      </c>
    </row>
    <row r="755" spans="1:17" x14ac:dyDescent="0.2">
      <c r="A755" s="3" t="s">
        <v>135</v>
      </c>
      <c r="B755" s="3" t="s">
        <v>584</v>
      </c>
      <c r="C755" s="5" t="s">
        <v>201</v>
      </c>
      <c r="D755" s="5" t="s">
        <v>683</v>
      </c>
      <c r="E755" s="14"/>
      <c r="F755" s="14">
        <v>314</v>
      </c>
      <c r="G755" s="5">
        <v>0</v>
      </c>
      <c r="H755" s="5">
        <v>0</v>
      </c>
      <c r="I755" s="5">
        <v>619.60426751592354</v>
      </c>
      <c r="J755" s="5">
        <v>599.24366242038218</v>
      </c>
      <c r="K755" s="5">
        <v>0</v>
      </c>
      <c r="L755" s="5">
        <v>0</v>
      </c>
      <c r="M755" s="5">
        <v>19032.684426751592</v>
      </c>
      <c r="N755" s="5">
        <v>18970.07757961782</v>
      </c>
      <c r="O755" s="5">
        <v>16839.959203821647</v>
      </c>
      <c r="P755" s="5">
        <v>16491.190859872604</v>
      </c>
      <c r="Q755" s="5">
        <v>15775.164554140121</v>
      </c>
    </row>
    <row r="756" spans="1:17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14"/>
      <c r="G756" s="14">
        <v>0</v>
      </c>
      <c r="H756" s="14">
        <v>0</v>
      </c>
      <c r="I756" s="14">
        <v>3.255474916848998</v>
      </c>
      <c r="J756" s="14">
        <v>3.1588888337717322</v>
      </c>
      <c r="K756" s="14">
        <v>0</v>
      </c>
      <c r="L756" s="14">
        <v>0</v>
      </c>
      <c r="M756" s="14">
        <v>100</v>
      </c>
      <c r="N756" s="14">
        <v>100</v>
      </c>
      <c r="O756" s="14">
        <v>88.771166765892133</v>
      </c>
      <c r="P756" s="14">
        <v>86.932648486326556</v>
      </c>
      <c r="Q756" s="14">
        <v>83.158144651393329</v>
      </c>
    </row>
    <row r="757" spans="1:17" x14ac:dyDescent="0.2">
      <c r="A757" s="3" t="s">
        <v>135</v>
      </c>
      <c r="B757" s="3" t="s">
        <v>584</v>
      </c>
      <c r="C757" s="5"/>
      <c r="D757" s="5"/>
      <c r="E757" s="14"/>
      <c r="F757" s="1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15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pans="1:17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G759" s="13">
        <v>0</v>
      </c>
      <c r="H759" s="13">
        <v>0</v>
      </c>
      <c r="I759" s="13">
        <v>190001.61</v>
      </c>
      <c r="J759" s="13">
        <v>192296.07</v>
      </c>
      <c r="K759" s="13">
        <v>0</v>
      </c>
      <c r="L759" s="13">
        <v>0</v>
      </c>
      <c r="M759" s="13">
        <v>4720834.3499999996</v>
      </c>
      <c r="N759" s="13">
        <v>4100935.129999999</v>
      </c>
      <c r="O759" s="13">
        <v>3823625.42</v>
      </c>
      <c r="P759" s="13">
        <v>3766653.8700000006</v>
      </c>
      <c r="Q759" s="13">
        <v>3499005.71</v>
      </c>
    </row>
    <row r="760" spans="1:17" x14ac:dyDescent="0.2">
      <c r="A760" s="3" t="s">
        <v>148</v>
      </c>
      <c r="B760" s="3" t="s">
        <v>585</v>
      </c>
      <c r="C760" s="5" t="s">
        <v>201</v>
      </c>
      <c r="D760" s="5" t="s">
        <v>682</v>
      </c>
      <c r="E760" s="14"/>
      <c r="F760" s="14">
        <v>171.8</v>
      </c>
      <c r="G760" s="5">
        <v>0</v>
      </c>
      <c r="H760" s="5">
        <v>0</v>
      </c>
      <c r="I760" s="5">
        <v>1105.9465075669382</v>
      </c>
      <c r="J760" s="5">
        <v>1119.3019208381838</v>
      </c>
      <c r="K760" s="5">
        <v>0</v>
      </c>
      <c r="L760" s="5">
        <v>0</v>
      </c>
      <c r="M760" s="5">
        <v>27478.66327124563</v>
      </c>
      <c r="N760" s="5">
        <v>23870.402386495916</v>
      </c>
      <c r="O760" s="5">
        <v>22256.259720605354</v>
      </c>
      <c r="P760" s="5">
        <v>21924.644179278232</v>
      </c>
      <c r="Q760" s="5">
        <v>20366.738707799766</v>
      </c>
    </row>
    <row r="761" spans="1:17" x14ac:dyDescent="0.2">
      <c r="A761" s="3" t="s">
        <v>148</v>
      </c>
      <c r="B761" s="3" t="s">
        <v>585</v>
      </c>
      <c r="C761" s="5" t="s">
        <v>201</v>
      </c>
      <c r="D761" s="5" t="s">
        <v>683</v>
      </c>
      <c r="E761" s="14"/>
      <c r="F761" s="14">
        <v>177</v>
      </c>
      <c r="G761" s="5">
        <v>0</v>
      </c>
      <c r="H761" s="5">
        <v>0</v>
      </c>
      <c r="I761" s="5">
        <v>1073.4554237288135</v>
      </c>
      <c r="J761" s="5">
        <v>1086.4184745762711</v>
      </c>
      <c r="K761" s="5">
        <v>0</v>
      </c>
      <c r="L761" s="5">
        <v>0</v>
      </c>
      <c r="M761" s="5">
        <v>26671.380508474573</v>
      </c>
      <c r="N761" s="5">
        <v>23169.125028248582</v>
      </c>
      <c r="O761" s="5">
        <v>21602.403502824858</v>
      </c>
      <c r="P761" s="5">
        <v>21280.530338983055</v>
      </c>
      <c r="Q761" s="5">
        <v>19768.393841807909</v>
      </c>
    </row>
    <row r="762" spans="1:17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14"/>
      <c r="G762" s="14">
        <v>0</v>
      </c>
      <c r="H762" s="14">
        <v>0</v>
      </c>
      <c r="I762" s="14">
        <v>4.0247463883158705</v>
      </c>
      <c r="J762" s="14">
        <v>4.6890785614548376</v>
      </c>
      <c r="K762" s="14">
        <v>0</v>
      </c>
      <c r="L762" s="14">
        <v>0</v>
      </c>
      <c r="M762" s="14">
        <v>100</v>
      </c>
      <c r="N762" s="14">
        <v>100</v>
      </c>
      <c r="O762" s="14">
        <v>93.237890841740793</v>
      </c>
      <c r="P762" s="14">
        <v>91.848657698713737</v>
      </c>
      <c r="Q762" s="14">
        <v>85.322142367075216</v>
      </c>
    </row>
    <row r="763" spans="1:17" x14ac:dyDescent="0.2">
      <c r="A763" s="3" t="s">
        <v>148</v>
      </c>
      <c r="B763" s="3" t="s">
        <v>585</v>
      </c>
      <c r="C763" s="5"/>
      <c r="D763" s="5"/>
      <c r="E763" s="14"/>
      <c r="F763" s="1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15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pans="1:17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G765" s="13">
        <v>5518663.3199999994</v>
      </c>
      <c r="H765" s="13">
        <v>11870210.360000001</v>
      </c>
      <c r="I765" s="13">
        <v>1142826.53</v>
      </c>
      <c r="J765" s="13">
        <v>1264449.06</v>
      </c>
      <c r="K765" s="13">
        <v>229477.92000000272</v>
      </c>
      <c r="L765" s="13">
        <v>218008.77000000793</v>
      </c>
      <c r="M765" s="13">
        <v>14024347.220000001</v>
      </c>
      <c r="N765" s="13">
        <v>19578454.480000008</v>
      </c>
      <c r="O765" s="13">
        <v>6314670.5199999986</v>
      </c>
      <c r="P765" s="13">
        <v>6040908.1500000004</v>
      </c>
      <c r="Q765" s="13">
        <v>5654901.1599999983</v>
      </c>
    </row>
    <row r="766" spans="1:17" x14ac:dyDescent="0.2">
      <c r="A766" s="3" t="s">
        <v>107</v>
      </c>
      <c r="B766" s="3" t="s">
        <v>586</v>
      </c>
      <c r="C766" s="5" t="s">
        <v>201</v>
      </c>
      <c r="D766" s="5" t="s">
        <v>682</v>
      </c>
      <c r="E766" s="14"/>
      <c r="F766" s="14">
        <v>323.10000000000002</v>
      </c>
      <c r="G766" s="5">
        <v>17080.356917363042</v>
      </c>
      <c r="H766" s="5">
        <v>36738.503125967196</v>
      </c>
      <c r="I766" s="5">
        <v>3537.0675642216029</v>
      </c>
      <c r="J766" s="5">
        <v>3913.491364902507</v>
      </c>
      <c r="K766" s="5">
        <v>710.23806870938631</v>
      </c>
      <c r="L766" s="5">
        <v>674.74085422472274</v>
      </c>
      <c r="M766" s="5">
        <v>43405.593376663572</v>
      </c>
      <c r="N766" s="5">
        <v>60595.649891674424</v>
      </c>
      <c r="O766" s="5">
        <v>19544.012751470127</v>
      </c>
      <c r="P766" s="5">
        <v>18696.71355617456</v>
      </c>
      <c r="Q766" s="5">
        <v>17502.015351284426</v>
      </c>
    </row>
    <row r="767" spans="1:17" x14ac:dyDescent="0.2">
      <c r="A767" s="3" t="s">
        <v>107</v>
      </c>
      <c r="B767" s="3" t="s">
        <v>586</v>
      </c>
      <c r="C767" s="5" t="s">
        <v>201</v>
      </c>
      <c r="D767" s="5" t="s">
        <v>683</v>
      </c>
      <c r="E767" s="14"/>
      <c r="F767" s="14">
        <v>336</v>
      </c>
      <c r="G767" s="5">
        <v>16424.593214285713</v>
      </c>
      <c r="H767" s="5">
        <v>35328.007023809529</v>
      </c>
      <c r="I767" s="5">
        <v>3401.2694345238097</v>
      </c>
      <c r="J767" s="5">
        <v>3763.24125</v>
      </c>
      <c r="K767" s="5">
        <v>682.9700000000081</v>
      </c>
      <c r="L767" s="5">
        <v>648.83562500002358</v>
      </c>
      <c r="M767" s="5">
        <v>41739.128630952386</v>
      </c>
      <c r="N767" s="5">
        <v>58269.209761904785</v>
      </c>
      <c r="O767" s="5">
        <v>18793.662261904759</v>
      </c>
      <c r="P767" s="5">
        <v>17978.893303571429</v>
      </c>
      <c r="Q767" s="5">
        <v>16830.062976190471</v>
      </c>
    </row>
    <row r="768" spans="1:17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14"/>
      <c r="G768" s="14">
        <v>39.350589609831403</v>
      </c>
      <c r="H768" s="14">
        <v>60.628944803205918</v>
      </c>
      <c r="I768" s="14">
        <v>8.1488750390479847</v>
      </c>
      <c r="J768" s="14">
        <v>6.4583701501651909</v>
      </c>
      <c r="K768" s="14">
        <v>1.6362823623815179</v>
      </c>
      <c r="L768" s="14">
        <v>1.1135136852743437</v>
      </c>
      <c r="M768" s="14">
        <v>100</v>
      </c>
      <c r="N768" s="14">
        <v>100</v>
      </c>
      <c r="O768" s="14">
        <v>32.253161384370912</v>
      </c>
      <c r="P768" s="14">
        <v>30.854877519423063</v>
      </c>
      <c r="Q768" s="14">
        <v>28.883286807835894</v>
      </c>
    </row>
    <row r="769" spans="1:17" x14ac:dyDescent="0.2">
      <c r="A769" s="3" t="s">
        <v>107</v>
      </c>
      <c r="B769" s="3" t="s">
        <v>586</v>
      </c>
      <c r="C769" s="5"/>
      <c r="D769" s="5"/>
      <c r="E769" s="14"/>
      <c r="F769" s="1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15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pans="1:17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G771" s="13">
        <v>0</v>
      </c>
      <c r="H771" s="13">
        <v>0</v>
      </c>
      <c r="I771" s="13">
        <v>712499.55999999994</v>
      </c>
      <c r="J771" s="13">
        <v>824508</v>
      </c>
      <c r="K771" s="13">
        <v>636518.84000000171</v>
      </c>
      <c r="L771" s="13">
        <v>632079.20999999531</v>
      </c>
      <c r="M771" s="13">
        <v>13469551.200000005</v>
      </c>
      <c r="N771" s="13">
        <v>14193072.369999997</v>
      </c>
      <c r="O771" s="13">
        <v>12161770.329999996</v>
      </c>
      <c r="P771" s="13">
        <v>11195479.579999996</v>
      </c>
      <c r="Q771" s="13">
        <v>11334073.369999995</v>
      </c>
    </row>
    <row r="772" spans="1:17" x14ac:dyDescent="0.2">
      <c r="A772" s="3" t="s">
        <v>1</v>
      </c>
      <c r="B772" s="3" t="s">
        <v>587</v>
      </c>
      <c r="C772" s="5" t="s">
        <v>201</v>
      </c>
      <c r="D772" s="5" t="s">
        <v>682</v>
      </c>
      <c r="E772" s="14"/>
      <c r="F772" s="14">
        <v>788.5</v>
      </c>
      <c r="G772" s="5">
        <v>0</v>
      </c>
      <c r="H772" s="5">
        <v>0</v>
      </c>
      <c r="I772" s="5">
        <v>903.61389980976526</v>
      </c>
      <c r="J772" s="5">
        <v>1045.6664552948637</v>
      </c>
      <c r="K772" s="5">
        <v>807.25280913126403</v>
      </c>
      <c r="L772" s="5">
        <v>801.62233354469913</v>
      </c>
      <c r="M772" s="5">
        <v>17082.499936588465</v>
      </c>
      <c r="N772" s="5">
        <v>18000.091781864296</v>
      </c>
      <c r="O772" s="5">
        <v>15423.931934051992</v>
      </c>
      <c r="P772" s="5">
        <v>14198.452225745081</v>
      </c>
      <c r="Q772" s="5">
        <v>14374.22114140773</v>
      </c>
    </row>
    <row r="773" spans="1:17" x14ac:dyDescent="0.2">
      <c r="A773" s="3" t="s">
        <v>1</v>
      </c>
      <c r="B773" s="3" t="s">
        <v>587</v>
      </c>
      <c r="C773" s="5" t="s">
        <v>201</v>
      </c>
      <c r="D773" s="5" t="s">
        <v>683</v>
      </c>
      <c r="E773" s="14"/>
      <c r="F773" s="14">
        <v>797</v>
      </c>
      <c r="G773" s="5">
        <v>0</v>
      </c>
      <c r="H773" s="5">
        <v>0</v>
      </c>
      <c r="I773" s="5">
        <v>893.97686323713924</v>
      </c>
      <c r="J773" s="5">
        <v>1034.5144291091594</v>
      </c>
      <c r="K773" s="5">
        <v>798.64346298620035</v>
      </c>
      <c r="L773" s="5">
        <v>793.07303638644328</v>
      </c>
      <c r="M773" s="5">
        <v>16900.315181932252</v>
      </c>
      <c r="N773" s="5">
        <v>17808.120915934753</v>
      </c>
      <c r="O773" s="5">
        <v>15259.435796737762</v>
      </c>
      <c r="P773" s="5">
        <v>14047.025821831865</v>
      </c>
      <c r="Q773" s="5">
        <v>14220.920163111663</v>
      </c>
    </row>
    <row r="774" spans="1:17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14"/>
      <c r="G774" s="14">
        <v>0</v>
      </c>
      <c r="H774" s="14">
        <v>0</v>
      </c>
      <c r="I774" s="14">
        <v>5.2897052724369891</v>
      </c>
      <c r="J774" s="14">
        <v>5.8092284637593243</v>
      </c>
      <c r="K774" s="14">
        <v>4.7256128325938693</v>
      </c>
      <c r="L774" s="14">
        <v>4.453434700551699</v>
      </c>
      <c r="M774" s="14">
        <v>100</v>
      </c>
      <c r="N774" s="14">
        <v>100</v>
      </c>
      <c r="O774" s="14">
        <v>85.688073821890882</v>
      </c>
      <c r="P774" s="14">
        <v>78.879887935074336</v>
      </c>
      <c r="Q774" s="14">
        <v>79.856376931867914</v>
      </c>
    </row>
    <row r="775" spans="1:17" x14ac:dyDescent="0.2">
      <c r="A775" s="3" t="s">
        <v>1</v>
      </c>
      <c r="B775" s="3" t="s">
        <v>587</v>
      </c>
      <c r="C775" s="5"/>
      <c r="D775" s="5"/>
      <c r="E775" s="14"/>
      <c r="F775" s="1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15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pans="1:17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G777" s="13">
        <v>0</v>
      </c>
      <c r="H777" s="13">
        <v>0</v>
      </c>
      <c r="I777" s="13">
        <v>977870.79999999993</v>
      </c>
      <c r="J777" s="13">
        <v>1077369.5900000001</v>
      </c>
      <c r="K777" s="13">
        <v>-270.03999999724329</v>
      </c>
      <c r="L777" s="13">
        <v>0</v>
      </c>
      <c r="M777" s="13">
        <v>13846733.810000002</v>
      </c>
      <c r="N777" s="13">
        <v>13021311.32</v>
      </c>
      <c r="O777" s="13">
        <v>11767540.649999995</v>
      </c>
      <c r="P777" s="13">
        <v>11493561.449999996</v>
      </c>
      <c r="Q777" s="13">
        <v>10962790.959999995</v>
      </c>
    </row>
    <row r="778" spans="1:17" x14ac:dyDescent="0.2">
      <c r="A778" s="3" t="s">
        <v>119</v>
      </c>
      <c r="B778" s="3" t="s">
        <v>588</v>
      </c>
      <c r="C778" s="5" t="s">
        <v>201</v>
      </c>
      <c r="D778" s="5" t="s">
        <v>682</v>
      </c>
      <c r="E778" s="14"/>
      <c r="F778" s="14">
        <v>590.9</v>
      </c>
      <c r="G778" s="5">
        <v>0</v>
      </c>
      <c r="H778" s="5">
        <v>0</v>
      </c>
      <c r="I778" s="5">
        <v>1654.8837366728719</v>
      </c>
      <c r="J778" s="5">
        <v>1823.2688949060757</v>
      </c>
      <c r="K778" s="5">
        <v>-0.45699779996148804</v>
      </c>
      <c r="L778" s="5">
        <v>0</v>
      </c>
      <c r="M778" s="5">
        <v>23433.294652225424</v>
      </c>
      <c r="N778" s="5">
        <v>22036.404332374346</v>
      </c>
      <c r="O778" s="5">
        <v>19914.605940091376</v>
      </c>
      <c r="P778" s="5">
        <v>19450.941699103056</v>
      </c>
      <c r="Q778" s="5">
        <v>18552.700896936869</v>
      </c>
    </row>
    <row r="779" spans="1:17" x14ac:dyDescent="0.2">
      <c r="A779" s="3" t="s">
        <v>119</v>
      </c>
      <c r="B779" s="3" t="s">
        <v>588</v>
      </c>
      <c r="C779" s="5" t="s">
        <v>201</v>
      </c>
      <c r="D779" s="5" t="s">
        <v>683</v>
      </c>
      <c r="E779" s="14"/>
      <c r="F779" s="14">
        <v>595</v>
      </c>
      <c r="G779" s="5">
        <v>0</v>
      </c>
      <c r="H779" s="5">
        <v>0</v>
      </c>
      <c r="I779" s="5">
        <v>1643.4803361344536</v>
      </c>
      <c r="J779" s="5">
        <v>1810.7051932773111</v>
      </c>
      <c r="K779" s="5">
        <v>-0.45384873949116517</v>
      </c>
      <c r="L779" s="5">
        <v>0</v>
      </c>
      <c r="M779" s="5">
        <v>23271.821529411769</v>
      </c>
      <c r="N779" s="5">
        <v>21884.556840336136</v>
      </c>
      <c r="O779" s="5">
        <v>19777.379243697469</v>
      </c>
      <c r="P779" s="5">
        <v>19316.909999999993</v>
      </c>
      <c r="Q779" s="5">
        <v>18424.858756302514</v>
      </c>
    </row>
    <row r="780" spans="1:17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14"/>
      <c r="G780" s="14">
        <v>0</v>
      </c>
      <c r="H780" s="14">
        <v>0</v>
      </c>
      <c r="I780" s="14">
        <v>7.0621044169549156</v>
      </c>
      <c r="J780" s="14">
        <v>8.273894721687677</v>
      </c>
      <c r="K780" s="14">
        <v>-1.950207201948394E-3</v>
      </c>
      <c r="L780" s="14">
        <v>0</v>
      </c>
      <c r="M780" s="14">
        <v>100</v>
      </c>
      <c r="N780" s="14">
        <v>100</v>
      </c>
      <c r="O780" s="14">
        <v>90.371394714491743</v>
      </c>
      <c r="P780" s="14">
        <v>88.267311698066337</v>
      </c>
      <c r="Q780" s="14">
        <v>84.191143968440159</v>
      </c>
    </row>
    <row r="781" spans="1:17" x14ac:dyDescent="0.2">
      <c r="A781" s="3" t="s">
        <v>119</v>
      </c>
      <c r="B781" s="3" t="s">
        <v>588</v>
      </c>
      <c r="C781" s="5"/>
      <c r="D781" s="5"/>
      <c r="E781" s="14"/>
      <c r="F781" s="1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15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pans="1:17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G783" s="13">
        <v>20471.27</v>
      </c>
      <c r="H783" s="13">
        <v>67483.070000000007</v>
      </c>
      <c r="I783" s="13">
        <v>265625.58999999997</v>
      </c>
      <c r="J783" s="13">
        <v>333825</v>
      </c>
      <c r="K783" s="13">
        <v>26562.949999999255</v>
      </c>
      <c r="L783" s="13">
        <v>26760.000000000931</v>
      </c>
      <c r="M783" s="13">
        <v>9590792.6599999983</v>
      </c>
      <c r="N783" s="13">
        <v>8629386.6399999987</v>
      </c>
      <c r="O783" s="13">
        <v>7889420.8499999978</v>
      </c>
      <c r="P783" s="13">
        <v>7520093.6999999974</v>
      </c>
      <c r="Q783" s="13">
        <v>7261572.6899999976</v>
      </c>
    </row>
    <row r="784" spans="1:17" x14ac:dyDescent="0.2">
      <c r="A784" s="3" t="s">
        <v>186</v>
      </c>
      <c r="B784" s="3" t="s">
        <v>589</v>
      </c>
      <c r="C784" s="5" t="s">
        <v>201</v>
      </c>
      <c r="D784" s="5" t="s">
        <v>682</v>
      </c>
      <c r="E784" s="14"/>
      <c r="F784" s="14">
        <v>594.79999999999995</v>
      </c>
      <c r="G784" s="5">
        <v>34.417064559515808</v>
      </c>
      <c r="H784" s="5">
        <v>113.45506052454608</v>
      </c>
      <c r="I784" s="5">
        <v>446.57967383994617</v>
      </c>
      <c r="J784" s="5">
        <v>561.2390719569604</v>
      </c>
      <c r="K784" s="5">
        <v>44.658624747813143</v>
      </c>
      <c r="L784" s="5">
        <v>44.98991257565725</v>
      </c>
      <c r="M784" s="5">
        <v>16124.399226630798</v>
      </c>
      <c r="N784" s="5">
        <v>14508.047478143913</v>
      </c>
      <c r="O784" s="5">
        <v>13263.989324142567</v>
      </c>
      <c r="P784" s="5">
        <v>12643.062710154671</v>
      </c>
      <c r="Q784" s="5">
        <v>12208.427521856083</v>
      </c>
    </row>
    <row r="785" spans="1:17" x14ac:dyDescent="0.2">
      <c r="A785" s="3" t="s">
        <v>186</v>
      </c>
      <c r="B785" s="3" t="s">
        <v>589</v>
      </c>
      <c r="C785" s="5" t="s">
        <v>201</v>
      </c>
      <c r="D785" s="5" t="s">
        <v>683</v>
      </c>
      <c r="E785" s="14"/>
      <c r="F785" s="14">
        <v>558</v>
      </c>
      <c r="G785" s="5">
        <v>36.686863799283152</v>
      </c>
      <c r="H785" s="5">
        <v>120.93740143369178</v>
      </c>
      <c r="I785" s="5">
        <v>476.03152329749099</v>
      </c>
      <c r="J785" s="5">
        <v>598.25268817204301</v>
      </c>
      <c r="K785" s="5">
        <v>47.603853046593649</v>
      </c>
      <c r="L785" s="5">
        <v>47.956989247313494</v>
      </c>
      <c r="M785" s="5">
        <v>17187.800465949818</v>
      </c>
      <c r="N785" s="5">
        <v>15464.850609318994</v>
      </c>
      <c r="O785" s="5">
        <v>14138.747043010748</v>
      </c>
      <c r="P785" s="5">
        <v>13476.870430107521</v>
      </c>
      <c r="Q785" s="5">
        <v>13013.571129032254</v>
      </c>
    </row>
    <row r="786" spans="1:17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14"/>
      <c r="G786" s="14">
        <v>0.21344711251426435</v>
      </c>
      <c r="H786" s="14">
        <v>0.78201467630612531</v>
      </c>
      <c r="I786" s="14">
        <v>2.7695895367213579</v>
      </c>
      <c r="J786" s="14">
        <v>3.8684672958401598</v>
      </c>
      <c r="K786" s="14">
        <v>0.27696303049887078</v>
      </c>
      <c r="L786" s="14">
        <v>0.31010315236032737</v>
      </c>
      <c r="M786" s="14">
        <v>100</v>
      </c>
      <c r="N786" s="14">
        <v>100</v>
      </c>
      <c r="O786" s="14">
        <v>91.425047678707315</v>
      </c>
      <c r="P786" s="14">
        <v>87.145170493832438</v>
      </c>
      <c r="Q786" s="14">
        <v>84.149349112951541</v>
      </c>
    </row>
    <row r="787" spans="1:17" x14ac:dyDescent="0.2">
      <c r="A787" s="3" t="s">
        <v>186</v>
      </c>
      <c r="B787" s="3" t="s">
        <v>589</v>
      </c>
      <c r="C787" s="5"/>
      <c r="D787" s="5"/>
      <c r="E787" s="14"/>
      <c r="F787" s="1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15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pans="1:17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G789" s="13">
        <v>0</v>
      </c>
      <c r="H789" s="13">
        <v>0</v>
      </c>
      <c r="I789" s="13">
        <v>269924.78000000003</v>
      </c>
      <c r="J789" s="13">
        <v>249833.82</v>
      </c>
      <c r="K789" s="13">
        <v>16419.780000002123</v>
      </c>
      <c r="L789" s="13">
        <v>66331.449999997392</v>
      </c>
      <c r="M789" s="13">
        <v>5933956.7000000011</v>
      </c>
      <c r="N789" s="13">
        <v>5683306.129999999</v>
      </c>
      <c r="O789" s="13">
        <v>4827257.3199999984</v>
      </c>
      <c r="P789" s="13">
        <v>4645725.9600000009</v>
      </c>
      <c r="Q789" s="13">
        <v>4123663.5999999982</v>
      </c>
    </row>
    <row r="790" spans="1:17" x14ac:dyDescent="0.2">
      <c r="A790" s="3" t="s">
        <v>64</v>
      </c>
      <c r="B790" s="3" t="s">
        <v>590</v>
      </c>
      <c r="C790" s="5" t="s">
        <v>201</v>
      </c>
      <c r="D790" s="5" t="s">
        <v>682</v>
      </c>
      <c r="E790" s="14"/>
      <c r="F790" s="14">
        <v>318</v>
      </c>
      <c r="G790" s="5">
        <v>0</v>
      </c>
      <c r="H790" s="5">
        <v>0</v>
      </c>
      <c r="I790" s="5">
        <v>848.82006289308185</v>
      </c>
      <c r="J790" s="5">
        <v>785.64094339622648</v>
      </c>
      <c r="K790" s="5">
        <v>51.634528301893468</v>
      </c>
      <c r="L790" s="5">
        <v>208.58946540879683</v>
      </c>
      <c r="M790" s="5">
        <v>18660.241194968556</v>
      </c>
      <c r="N790" s="5">
        <v>17872.031855345907</v>
      </c>
      <c r="O790" s="5">
        <v>15180.054465408801</v>
      </c>
      <c r="P790" s="5">
        <v>14609.201132075474</v>
      </c>
      <c r="Q790" s="5">
        <v>12967.495597484271</v>
      </c>
    </row>
    <row r="791" spans="1:17" x14ac:dyDescent="0.2">
      <c r="A791" s="3" t="s">
        <v>64</v>
      </c>
      <c r="B791" s="3" t="s">
        <v>590</v>
      </c>
      <c r="C791" s="5" t="s">
        <v>201</v>
      </c>
      <c r="D791" s="5" t="s">
        <v>683</v>
      </c>
      <c r="E791" s="14"/>
      <c r="F791" s="14">
        <v>336</v>
      </c>
      <c r="G791" s="5">
        <v>0</v>
      </c>
      <c r="H791" s="5">
        <v>0</v>
      </c>
      <c r="I791" s="5">
        <v>803.34755952380965</v>
      </c>
      <c r="J791" s="5">
        <v>743.55303571428578</v>
      </c>
      <c r="K791" s="5">
        <v>48.868392857149175</v>
      </c>
      <c r="L791" s="5">
        <v>197.41502976189699</v>
      </c>
      <c r="M791" s="5">
        <v>17660.585416666669</v>
      </c>
      <c r="N791" s="5">
        <v>16914.601577380949</v>
      </c>
      <c r="O791" s="5">
        <v>14366.837261904757</v>
      </c>
      <c r="P791" s="5">
        <v>13826.565357142859</v>
      </c>
      <c r="Q791" s="5">
        <v>12272.808333333329</v>
      </c>
    </row>
    <row r="792" spans="1:17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14"/>
      <c r="G792" s="14">
        <v>0</v>
      </c>
      <c r="H792" s="14">
        <v>0</v>
      </c>
      <c r="I792" s="14">
        <v>4.5488161381426995</v>
      </c>
      <c r="J792" s="14">
        <v>4.395924032337847</v>
      </c>
      <c r="K792" s="14">
        <v>0.27670879364526069</v>
      </c>
      <c r="L792" s="14">
        <v>1.1671278738595312</v>
      </c>
      <c r="M792" s="14">
        <v>100</v>
      </c>
      <c r="N792" s="14">
        <v>100</v>
      </c>
      <c r="O792" s="14">
        <v>84.937485498427648</v>
      </c>
      <c r="P792" s="14">
        <v>81.743370033808148</v>
      </c>
      <c r="Q792" s="14">
        <v>72.557478088902442</v>
      </c>
    </row>
    <row r="793" spans="1:17" x14ac:dyDescent="0.2">
      <c r="A793" s="3" t="s">
        <v>64</v>
      </c>
      <c r="B793" s="3" t="s">
        <v>590</v>
      </c>
      <c r="C793" s="5"/>
      <c r="D793" s="5"/>
      <c r="E793" s="14"/>
      <c r="F793" s="1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15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pans="1:17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G795" s="13">
        <v>2393950.8199999998</v>
      </c>
      <c r="H795" s="13">
        <v>50126038.699999996</v>
      </c>
      <c r="I795" s="13">
        <v>8496949.4100000001</v>
      </c>
      <c r="J795" s="13">
        <v>8035124.1899999995</v>
      </c>
      <c r="K795" s="13">
        <v>44972802.039999992</v>
      </c>
      <c r="L795" s="13">
        <v>14947054.68000003</v>
      </c>
      <c r="M795" s="13">
        <v>92247138.299999982</v>
      </c>
      <c r="N795" s="13">
        <v>110053226.03000002</v>
      </c>
      <c r="O795" s="13">
        <v>43453166.639999963</v>
      </c>
      <c r="P795" s="13">
        <v>41721118.019999951</v>
      </c>
      <c r="Q795" s="13">
        <v>28442466.459999964</v>
      </c>
    </row>
    <row r="796" spans="1:17" x14ac:dyDescent="0.2">
      <c r="A796" s="3" t="s">
        <v>54</v>
      </c>
      <c r="B796" s="3" t="s">
        <v>591</v>
      </c>
      <c r="C796" s="5" t="s">
        <v>201</v>
      </c>
      <c r="D796" s="5" t="s">
        <v>682</v>
      </c>
      <c r="E796" s="14"/>
      <c r="F796" s="14">
        <v>1634.7</v>
      </c>
      <c r="G796" s="5">
        <v>1464.4588120144367</v>
      </c>
      <c r="H796" s="5">
        <v>30663.754022144731</v>
      </c>
      <c r="I796" s="5">
        <v>5197.8646907689481</v>
      </c>
      <c r="J796" s="5">
        <v>4915.3509451275459</v>
      </c>
      <c r="K796" s="5">
        <v>27511.348895821859</v>
      </c>
      <c r="L796" s="5">
        <v>9143.6071939805643</v>
      </c>
      <c r="M796" s="5">
        <v>56430.622316021276</v>
      </c>
      <c r="N796" s="5">
        <v>67323.194488285313</v>
      </c>
      <c r="O796" s="5">
        <v>26581.737713341874</v>
      </c>
      <c r="P796" s="5">
        <v>25522.186346118524</v>
      </c>
      <c r="Q796" s="5">
        <v>17399.196464183009</v>
      </c>
    </row>
    <row r="797" spans="1:17" x14ac:dyDescent="0.2">
      <c r="A797" s="3" t="s">
        <v>54</v>
      </c>
      <c r="B797" s="3" t="s">
        <v>591</v>
      </c>
      <c r="C797" s="5" t="s">
        <v>201</v>
      </c>
      <c r="D797" s="5" t="s">
        <v>683</v>
      </c>
      <c r="E797" s="14"/>
      <c r="F797" s="14">
        <v>1572</v>
      </c>
      <c r="G797" s="5">
        <v>1522.8694783715011</v>
      </c>
      <c r="H797" s="5">
        <v>31886.793066157759</v>
      </c>
      <c r="I797" s="5">
        <v>5405.1841030534351</v>
      </c>
      <c r="J797" s="5">
        <v>5111.4021564885497</v>
      </c>
      <c r="K797" s="5">
        <v>28608.652697201014</v>
      </c>
      <c r="L797" s="5">
        <v>9508.3045038168129</v>
      </c>
      <c r="M797" s="5">
        <v>58681.385687022892</v>
      </c>
      <c r="N797" s="5">
        <v>70008.413505089062</v>
      </c>
      <c r="O797" s="5">
        <v>27641.963511450358</v>
      </c>
      <c r="P797" s="5">
        <v>26540.151412213709</v>
      </c>
      <c r="Q797" s="5">
        <v>18093.172048346034</v>
      </c>
    </row>
    <row r="798" spans="1:17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14"/>
      <c r="G798" s="14">
        <v>2.5951491440466725</v>
      </c>
      <c r="H798" s="14">
        <v>45.547087085239887</v>
      </c>
      <c r="I798" s="14">
        <v>9.2110710061994432</v>
      </c>
      <c r="J798" s="14">
        <v>7.301125537028474</v>
      </c>
      <c r="K798" s="14">
        <v>48.752517279985909</v>
      </c>
      <c r="L798" s="14">
        <v>13.581659728834783</v>
      </c>
      <c r="M798" s="14">
        <v>100</v>
      </c>
      <c r="N798" s="14">
        <v>100</v>
      </c>
      <c r="O798" s="14">
        <v>39.483773631637867</v>
      </c>
      <c r="P798" s="14">
        <v>37.909945510027086</v>
      </c>
      <c r="Q798" s="14">
        <v>25.844282340480117</v>
      </c>
    </row>
    <row r="799" spans="1:17" x14ac:dyDescent="0.2">
      <c r="A799" s="3" t="s">
        <v>54</v>
      </c>
      <c r="B799" s="3" t="s">
        <v>591</v>
      </c>
      <c r="C799" s="5"/>
      <c r="D799" s="5"/>
      <c r="E799" s="14"/>
      <c r="F799" s="1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15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pans="1:17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4038756.67</v>
      </c>
      <c r="N801" s="13">
        <v>3999040.7100000004</v>
      </c>
      <c r="O801" s="13">
        <v>3813202.04</v>
      </c>
      <c r="P801" s="13">
        <v>3675174.8500000006</v>
      </c>
      <c r="Q801" s="13">
        <v>3461695.34</v>
      </c>
    </row>
    <row r="802" spans="1:17" x14ac:dyDescent="0.2">
      <c r="A802" s="3" t="s">
        <v>169</v>
      </c>
      <c r="B802" s="3" t="s">
        <v>592</v>
      </c>
      <c r="C802" s="5" t="s">
        <v>201</v>
      </c>
      <c r="D802" s="5" t="s">
        <v>682</v>
      </c>
      <c r="E802" s="14"/>
      <c r="F802" s="14">
        <v>202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19993.844900990098</v>
      </c>
      <c r="N802" s="5">
        <v>19797.231237623764</v>
      </c>
      <c r="O802" s="5">
        <v>18877.237821782179</v>
      </c>
      <c r="P802" s="5">
        <v>18193.934900990102</v>
      </c>
      <c r="Q802" s="5">
        <v>17137.105643564355</v>
      </c>
    </row>
    <row r="803" spans="1:17" x14ac:dyDescent="0.2">
      <c r="A803" s="3" t="s">
        <v>169</v>
      </c>
      <c r="B803" s="3" t="s">
        <v>592</v>
      </c>
      <c r="C803" s="5" t="s">
        <v>201</v>
      </c>
      <c r="D803" s="5" t="s">
        <v>683</v>
      </c>
      <c r="E803" s="14"/>
      <c r="F803" s="14">
        <v>213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18961.298920187794</v>
      </c>
      <c r="N803" s="5">
        <v>18774.839014084508</v>
      </c>
      <c r="O803" s="5">
        <v>17902.356995305163</v>
      </c>
      <c r="P803" s="5">
        <v>17254.342018779345</v>
      </c>
      <c r="Q803" s="5">
        <v>16252.090798122064</v>
      </c>
    </row>
    <row r="804" spans="1:17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14"/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100</v>
      </c>
      <c r="N804" s="14">
        <v>100</v>
      </c>
      <c r="O804" s="14">
        <v>95.352918775362994</v>
      </c>
      <c r="P804" s="14">
        <v>91.901411276205792</v>
      </c>
      <c r="Q804" s="14">
        <v>86.563143289431522</v>
      </c>
    </row>
    <row r="805" spans="1:17" x14ac:dyDescent="0.2">
      <c r="A805" s="3" t="s">
        <v>169</v>
      </c>
      <c r="B805" s="3" t="s">
        <v>592</v>
      </c>
      <c r="C805" s="5"/>
      <c r="D805" s="5"/>
      <c r="E805" s="14"/>
      <c r="F805" s="1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15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pans="1:17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G807" s="13">
        <v>0</v>
      </c>
      <c r="H807" s="13">
        <v>0</v>
      </c>
      <c r="I807" s="13">
        <v>331590.06</v>
      </c>
      <c r="J807" s="13">
        <v>267068.55</v>
      </c>
      <c r="K807" s="13">
        <v>2940324.8799999878</v>
      </c>
      <c r="L807" s="13">
        <v>2940324.4799999967</v>
      </c>
      <c r="M807" s="13">
        <v>21649381.00999999</v>
      </c>
      <c r="N807" s="13">
        <v>18061696.590000004</v>
      </c>
      <c r="O807" s="13">
        <v>17117820.530000005</v>
      </c>
      <c r="P807" s="13">
        <v>16720438.280000009</v>
      </c>
      <c r="Q807" s="13">
        <v>16373247.670000006</v>
      </c>
    </row>
    <row r="808" spans="1:17" x14ac:dyDescent="0.2">
      <c r="A808" s="3" t="s">
        <v>117</v>
      </c>
      <c r="B808" s="3" t="s">
        <v>593</v>
      </c>
      <c r="C808" s="5" t="s">
        <v>201</v>
      </c>
      <c r="D808" s="5" t="s">
        <v>682</v>
      </c>
      <c r="E808" s="14"/>
      <c r="F808" s="14">
        <v>1512.1</v>
      </c>
      <c r="G808" s="5">
        <v>0</v>
      </c>
      <c r="H808" s="5">
        <v>0</v>
      </c>
      <c r="I808" s="5">
        <v>219.29109185900404</v>
      </c>
      <c r="J808" s="5">
        <v>176.62095760862377</v>
      </c>
      <c r="K808" s="5">
        <v>1944.5307056411534</v>
      </c>
      <c r="L808" s="5">
        <v>1944.5304411083903</v>
      </c>
      <c r="M808" s="5">
        <v>14317.426764102898</v>
      </c>
      <c r="N808" s="5">
        <v>11944.776529330074</v>
      </c>
      <c r="O808" s="5">
        <v>11320.561159976196</v>
      </c>
      <c r="P808" s="5">
        <v>11057.759592619543</v>
      </c>
      <c r="Q808" s="5">
        <v>10828.151359037105</v>
      </c>
    </row>
    <row r="809" spans="1:17" x14ac:dyDescent="0.2">
      <c r="A809" s="3" t="s">
        <v>117</v>
      </c>
      <c r="B809" s="3" t="s">
        <v>593</v>
      </c>
      <c r="C809" s="5" t="s">
        <v>201</v>
      </c>
      <c r="D809" s="5" t="s">
        <v>683</v>
      </c>
      <c r="E809" s="14"/>
      <c r="F809" s="14">
        <v>1522</v>
      </c>
      <c r="G809" s="5">
        <v>0</v>
      </c>
      <c r="H809" s="5">
        <v>0</v>
      </c>
      <c r="I809" s="5">
        <v>217.86469119579502</v>
      </c>
      <c r="J809" s="5">
        <v>175.47210906701707</v>
      </c>
      <c r="K809" s="5">
        <v>1931.8823127463784</v>
      </c>
      <c r="L809" s="5">
        <v>1931.8820499342949</v>
      </c>
      <c r="M809" s="5">
        <v>14224.297641261492</v>
      </c>
      <c r="N809" s="5">
        <v>11867.080545335088</v>
      </c>
      <c r="O809" s="5">
        <v>11246.925446780555</v>
      </c>
      <c r="P809" s="5">
        <v>10985.833298291727</v>
      </c>
      <c r="Q809" s="5">
        <v>10757.718574244418</v>
      </c>
    </row>
    <row r="810" spans="1:17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14"/>
      <c r="G810" s="14">
        <v>0</v>
      </c>
      <c r="H810" s="14">
        <v>0</v>
      </c>
      <c r="I810" s="14">
        <v>1.5316376013098776</v>
      </c>
      <c r="J810" s="14">
        <v>1.4786459769668843</v>
      </c>
      <c r="K810" s="14">
        <v>13.58156558213758</v>
      </c>
      <c r="L810" s="14">
        <v>16.2793371339652</v>
      </c>
      <c r="M810" s="14">
        <v>100</v>
      </c>
      <c r="N810" s="14">
        <v>100</v>
      </c>
      <c r="O810" s="14">
        <v>94.774156152514578</v>
      </c>
      <c r="P810" s="14">
        <v>92.574018153186159</v>
      </c>
      <c r="Q810" s="14">
        <v>90.651770105944422</v>
      </c>
    </row>
    <row r="811" spans="1:17" x14ac:dyDescent="0.2">
      <c r="A811" s="3" t="s">
        <v>117</v>
      </c>
      <c r="B811" s="3" t="s">
        <v>593</v>
      </c>
      <c r="C811" s="5"/>
      <c r="D811" s="5"/>
      <c r="E811" s="14"/>
      <c r="F811" s="1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15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pans="1:17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G813" s="13">
        <v>0</v>
      </c>
      <c r="H813" s="13">
        <v>0</v>
      </c>
      <c r="I813" s="13">
        <v>291993.68</v>
      </c>
      <c r="J813" s="13">
        <v>249354.44</v>
      </c>
      <c r="K813" s="13">
        <v>0</v>
      </c>
      <c r="L813" s="13">
        <v>0</v>
      </c>
      <c r="M813" s="13">
        <v>5237848.04</v>
      </c>
      <c r="N813" s="13">
        <v>4608497.3899999997</v>
      </c>
      <c r="O813" s="13">
        <v>4290317.8199999994</v>
      </c>
      <c r="P813" s="13">
        <v>4085524.5399999996</v>
      </c>
      <c r="Q813" s="13">
        <v>3909967.9599999995</v>
      </c>
    </row>
    <row r="814" spans="1:17" x14ac:dyDescent="0.2">
      <c r="A814" s="3" t="s">
        <v>45</v>
      </c>
      <c r="B814" s="3" t="s">
        <v>594</v>
      </c>
      <c r="C814" s="5" t="s">
        <v>201</v>
      </c>
      <c r="D814" s="5" t="s">
        <v>682</v>
      </c>
      <c r="E814" s="14"/>
      <c r="F814" s="14">
        <v>273.5</v>
      </c>
      <c r="G814" s="5">
        <v>0</v>
      </c>
      <c r="H814" s="5">
        <v>0</v>
      </c>
      <c r="I814" s="5">
        <v>1067.6185740402193</v>
      </c>
      <c r="J814" s="5">
        <v>911.71641681901281</v>
      </c>
      <c r="K814" s="5">
        <v>0</v>
      </c>
      <c r="L814" s="5">
        <v>0</v>
      </c>
      <c r="M814" s="5">
        <v>19151.181133455211</v>
      </c>
      <c r="N814" s="5">
        <v>16850.081864716634</v>
      </c>
      <c r="O814" s="5">
        <v>15686.719634369285</v>
      </c>
      <c r="P814" s="5">
        <v>14937.932504570383</v>
      </c>
      <c r="Q814" s="5">
        <v>14296.043729433271</v>
      </c>
    </row>
    <row r="815" spans="1:17" x14ac:dyDescent="0.2">
      <c r="A815" s="3" t="s">
        <v>45</v>
      </c>
      <c r="B815" s="3" t="s">
        <v>594</v>
      </c>
      <c r="C815" s="5" t="s">
        <v>201</v>
      </c>
      <c r="D815" s="5" t="s">
        <v>683</v>
      </c>
      <c r="E815" s="14"/>
      <c r="F815" s="14">
        <v>273</v>
      </c>
      <c r="G815" s="5">
        <v>0</v>
      </c>
      <c r="H815" s="5">
        <v>0</v>
      </c>
      <c r="I815" s="5">
        <v>1069.5739194139194</v>
      </c>
      <c r="J815" s="5">
        <v>913.38622710622712</v>
      </c>
      <c r="K815" s="5">
        <v>0</v>
      </c>
      <c r="L815" s="5">
        <v>0</v>
      </c>
      <c r="M815" s="5">
        <v>19186.256556776556</v>
      </c>
      <c r="N815" s="5">
        <v>16880.942820512821</v>
      </c>
      <c r="O815" s="5">
        <v>15715.449890109889</v>
      </c>
      <c r="P815" s="5">
        <v>14965.291355311354</v>
      </c>
      <c r="Q815" s="5">
        <v>14322.226959706957</v>
      </c>
    </row>
    <row r="816" spans="1:17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14"/>
      <c r="G816" s="14">
        <v>0</v>
      </c>
      <c r="H816" s="14">
        <v>0</v>
      </c>
      <c r="I816" s="14">
        <v>5.5746878826977193</v>
      </c>
      <c r="J816" s="14">
        <v>5.410753633951825</v>
      </c>
      <c r="K816" s="14">
        <v>0</v>
      </c>
      <c r="L816" s="14">
        <v>0</v>
      </c>
      <c r="M816" s="14">
        <v>100</v>
      </c>
      <c r="N816" s="14">
        <v>100</v>
      </c>
      <c r="O816" s="14">
        <v>93.095806657275759</v>
      </c>
      <c r="P816" s="14">
        <v>88.651987714372993</v>
      </c>
      <c r="Q816" s="14">
        <v>84.84257728960111</v>
      </c>
    </row>
    <row r="817" spans="1:17" x14ac:dyDescent="0.2">
      <c r="A817" s="3" t="s">
        <v>45</v>
      </c>
      <c r="B817" s="3" t="s">
        <v>594</v>
      </c>
      <c r="C817" s="5"/>
      <c r="D817" s="5"/>
      <c r="E817" s="14"/>
      <c r="F817" s="1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15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1:17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G819" s="13">
        <v>0</v>
      </c>
      <c r="H819" s="13">
        <v>0</v>
      </c>
      <c r="I819" s="13">
        <v>0</v>
      </c>
      <c r="J819" s="13">
        <v>0</v>
      </c>
      <c r="K819" s="13">
        <v>287913.48999999883</v>
      </c>
      <c r="L819" s="13">
        <v>287913.48999999743</v>
      </c>
      <c r="M819" s="13">
        <v>4669521.5999999996</v>
      </c>
      <c r="N819" s="13">
        <v>4697960.9899999984</v>
      </c>
      <c r="O819" s="13">
        <v>4264199.7699999996</v>
      </c>
      <c r="P819" s="13">
        <v>4117030.6200000006</v>
      </c>
      <c r="Q819" s="13">
        <v>3719743.1099999994</v>
      </c>
    </row>
    <row r="820" spans="1:17" x14ac:dyDescent="0.2">
      <c r="A820" s="3" t="s">
        <v>159</v>
      </c>
      <c r="B820" s="3" t="s">
        <v>595</v>
      </c>
      <c r="C820" s="5" t="s">
        <v>201</v>
      </c>
      <c r="D820" s="5" t="s">
        <v>682</v>
      </c>
      <c r="E820" s="14"/>
      <c r="F820" s="14">
        <v>256.5</v>
      </c>
      <c r="G820" s="5">
        <v>0</v>
      </c>
      <c r="H820" s="5">
        <v>0</v>
      </c>
      <c r="I820" s="5">
        <v>0</v>
      </c>
      <c r="J820" s="5">
        <v>0</v>
      </c>
      <c r="K820" s="5">
        <v>1122.4697465886893</v>
      </c>
      <c r="L820" s="5">
        <v>1122.4697465886838</v>
      </c>
      <c r="M820" s="5">
        <v>18204.762573099415</v>
      </c>
      <c r="N820" s="5">
        <v>18315.637387914223</v>
      </c>
      <c r="O820" s="5">
        <v>16624.56050682261</v>
      </c>
      <c r="P820" s="5">
        <v>16050.801637426903</v>
      </c>
      <c r="Q820" s="5">
        <v>14501.922456140348</v>
      </c>
    </row>
    <row r="821" spans="1:17" x14ac:dyDescent="0.2">
      <c r="A821" s="3" t="s">
        <v>159</v>
      </c>
      <c r="B821" s="3" t="s">
        <v>595</v>
      </c>
      <c r="C821" s="5" t="s">
        <v>201</v>
      </c>
      <c r="D821" s="5" t="s">
        <v>683</v>
      </c>
      <c r="E821" s="14"/>
      <c r="F821" s="14">
        <v>266</v>
      </c>
      <c r="G821" s="5">
        <v>0</v>
      </c>
      <c r="H821" s="5">
        <v>0</v>
      </c>
      <c r="I821" s="5">
        <v>0</v>
      </c>
      <c r="J821" s="5">
        <v>0</v>
      </c>
      <c r="K821" s="5">
        <v>1082.3815413533791</v>
      </c>
      <c r="L821" s="5">
        <v>1082.3815413533739</v>
      </c>
      <c r="M821" s="5">
        <v>17554.592481203006</v>
      </c>
      <c r="N821" s="5">
        <v>17661.507481203</v>
      </c>
      <c r="O821" s="5">
        <v>16030.826203007517</v>
      </c>
      <c r="P821" s="5">
        <v>15477.558721804513</v>
      </c>
      <c r="Q821" s="5">
        <v>13983.996654135337</v>
      </c>
    </row>
    <row r="822" spans="1:17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14"/>
      <c r="G822" s="14">
        <v>0</v>
      </c>
      <c r="H822" s="14">
        <v>0</v>
      </c>
      <c r="I822" s="14">
        <v>0</v>
      </c>
      <c r="J822" s="14">
        <v>0</v>
      </c>
      <c r="K822" s="14">
        <v>6.1658027237736484</v>
      </c>
      <c r="L822" s="14">
        <v>6.1284776653711113</v>
      </c>
      <c r="M822" s="14">
        <v>100</v>
      </c>
      <c r="N822" s="14">
        <v>100</v>
      </c>
      <c r="O822" s="14">
        <v>90.76703231629007</v>
      </c>
      <c r="P822" s="14">
        <v>87.634414776185736</v>
      </c>
      <c r="Q822" s="14">
        <v>79.177820290925851</v>
      </c>
    </row>
    <row r="823" spans="1:17" x14ac:dyDescent="0.2">
      <c r="A823" s="3" t="s">
        <v>159</v>
      </c>
      <c r="B823" s="3" t="s">
        <v>595</v>
      </c>
      <c r="C823" s="5"/>
      <c r="D823" s="5"/>
      <c r="E823" s="14"/>
      <c r="F823" s="1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15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pans="1:17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G825" s="13">
        <v>3334973.7600000016</v>
      </c>
      <c r="H825" s="13">
        <v>94182352.839999989</v>
      </c>
      <c r="I825" s="13">
        <v>18144129</v>
      </c>
      <c r="J825" s="13">
        <v>17983028.18</v>
      </c>
      <c r="K825" s="13">
        <v>42668269.799999714</v>
      </c>
      <c r="L825" s="13">
        <v>52994307.43999958</v>
      </c>
      <c r="M825" s="13">
        <v>269439708.1299997</v>
      </c>
      <c r="N825" s="13">
        <v>352695569.95999902</v>
      </c>
      <c r="O825" s="13">
        <v>202088035.50999913</v>
      </c>
      <c r="P825" s="13">
        <v>198739417.60999915</v>
      </c>
      <c r="Q825" s="13">
        <v>194319544.61999914</v>
      </c>
    </row>
    <row r="826" spans="1:17" x14ac:dyDescent="0.2">
      <c r="A826" s="3" t="s">
        <v>149</v>
      </c>
      <c r="B826" s="3" t="s">
        <v>596</v>
      </c>
      <c r="C826" s="5" t="s">
        <v>201</v>
      </c>
      <c r="D826" s="5" t="s">
        <v>682</v>
      </c>
      <c r="E826" s="14"/>
      <c r="F826" s="14">
        <v>15424.5</v>
      </c>
      <c r="G826" s="5">
        <v>216.21276281240893</v>
      </c>
      <c r="H826" s="5">
        <v>6106.0230697915649</v>
      </c>
      <c r="I826" s="5">
        <v>1176.3187785665662</v>
      </c>
      <c r="J826" s="5">
        <v>1165.8743025705858</v>
      </c>
      <c r="K826" s="5">
        <v>2766.2659924146465</v>
      </c>
      <c r="L826" s="5">
        <v>3435.7228720541721</v>
      </c>
      <c r="M826" s="5">
        <v>17468.294475023482</v>
      </c>
      <c r="N826" s="5">
        <v>22865.932118383029</v>
      </c>
      <c r="O826" s="5">
        <v>13101.756005705152</v>
      </c>
      <c r="P826" s="5">
        <v>12884.658667055603</v>
      </c>
      <c r="Q826" s="5">
        <v>12598.10980064178</v>
      </c>
    </row>
    <row r="827" spans="1:17" x14ac:dyDescent="0.2">
      <c r="A827" s="3" t="s">
        <v>149</v>
      </c>
      <c r="B827" s="3" t="s">
        <v>596</v>
      </c>
      <c r="C827" s="5" t="s">
        <v>201</v>
      </c>
      <c r="D827" s="5" t="s">
        <v>683</v>
      </c>
      <c r="E827" s="14"/>
      <c r="F827" s="14">
        <v>15007</v>
      </c>
      <c r="G827" s="5">
        <v>222.22787765709347</v>
      </c>
      <c r="H827" s="5">
        <v>6275.8947717731717</v>
      </c>
      <c r="I827" s="5">
        <v>1209.0443792896649</v>
      </c>
      <c r="J827" s="5">
        <v>1198.309334310655</v>
      </c>
      <c r="K827" s="5">
        <v>2843.2244819084235</v>
      </c>
      <c r="L827" s="5">
        <v>3531.3058865862317</v>
      </c>
      <c r="M827" s="5">
        <v>17954.268550009976</v>
      </c>
      <c r="N827" s="5">
        <v>23502.070364496503</v>
      </c>
      <c r="O827" s="5">
        <v>13466.251449989946</v>
      </c>
      <c r="P827" s="5">
        <v>13243.114387285877</v>
      </c>
      <c r="Q827" s="5">
        <v>12948.593630972156</v>
      </c>
    </row>
    <row r="828" spans="1:17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14"/>
      <c r="G828" s="14">
        <v>1.2377439773616954</v>
      </c>
      <c r="H828" s="14">
        <v>26.703582596935277</v>
      </c>
      <c r="I828" s="14">
        <v>6.7340219175288718</v>
      </c>
      <c r="J828" s="14">
        <v>5.0987394545498672</v>
      </c>
      <c r="K828" s="14">
        <v>15.835924888774397</v>
      </c>
      <c r="L828" s="14">
        <v>15.025509803258922</v>
      </c>
      <c r="M828" s="14">
        <v>100</v>
      </c>
      <c r="N828" s="14">
        <v>100</v>
      </c>
      <c r="O828" s="14">
        <v>57.298149657201236</v>
      </c>
      <c r="P828" s="14">
        <v>56.348713887316251</v>
      </c>
      <c r="Q828" s="14">
        <v>55.095544478213284</v>
      </c>
    </row>
    <row r="829" spans="1:17" x14ac:dyDescent="0.2">
      <c r="A829" s="3" t="s">
        <v>149</v>
      </c>
      <c r="B829" s="3" t="s">
        <v>596</v>
      </c>
      <c r="C829" s="5"/>
      <c r="D829" s="5"/>
      <c r="E829" s="14"/>
      <c r="F829" s="1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x14ac:dyDescent="0.2">
      <c r="A830" s="9" t="s">
        <v>25</v>
      </c>
      <c r="B830" s="9" t="s">
        <v>597</v>
      </c>
      <c r="C830" s="10"/>
      <c r="D830" s="6" t="s">
        <v>275</v>
      </c>
      <c r="E830" s="15" t="s">
        <v>699</v>
      </c>
      <c r="F830" s="15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pans="1:17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G831" s="13">
        <v>1339151.5</v>
      </c>
      <c r="H831" s="13">
        <v>29205424.649999995</v>
      </c>
      <c r="I831" s="13">
        <v>11634317.029999999</v>
      </c>
      <c r="J831" s="13">
        <v>8623685.8300000001</v>
      </c>
      <c r="K831" s="13">
        <v>15221798.719999954</v>
      </c>
      <c r="L831" s="13">
        <v>14879602.27000013</v>
      </c>
      <c r="M831" s="13">
        <v>142290722.45999995</v>
      </c>
      <c r="N831" s="13">
        <v>168333247.89000008</v>
      </c>
      <c r="O831" s="13">
        <v>122574781.50999986</v>
      </c>
      <c r="P831" s="13">
        <v>118671355.73999988</v>
      </c>
      <c r="Q831" s="13">
        <v>116600182.28999986</v>
      </c>
    </row>
    <row r="832" spans="1:17" x14ac:dyDescent="0.2">
      <c r="A832" s="3" t="s">
        <v>25</v>
      </c>
      <c r="B832" s="3" t="s">
        <v>597</v>
      </c>
      <c r="C832" s="5" t="s">
        <v>201</v>
      </c>
      <c r="D832" s="5" t="s">
        <v>682</v>
      </c>
      <c r="E832" s="14"/>
      <c r="F832" s="14">
        <v>10377.9</v>
      </c>
      <c r="G832" s="5">
        <v>129.03877470393817</v>
      </c>
      <c r="H832" s="5">
        <v>2814.1940710548374</v>
      </c>
      <c r="I832" s="5">
        <v>1121.0665963248828</v>
      </c>
      <c r="J832" s="5">
        <v>830.96636410063695</v>
      </c>
      <c r="K832" s="5">
        <v>1466.7513389028566</v>
      </c>
      <c r="L832" s="5">
        <v>1433.7777652511713</v>
      </c>
      <c r="M832" s="5">
        <v>13710.935975486365</v>
      </c>
      <c r="N832" s="5">
        <v>16220.357479836968</v>
      </c>
      <c r="O832" s="5">
        <v>11811.135346264646</v>
      </c>
      <c r="P832" s="5">
        <v>11435.00667187002</v>
      </c>
      <c r="Q832" s="5">
        <v>11235.431280894965</v>
      </c>
    </row>
    <row r="833" spans="1:17" x14ac:dyDescent="0.2">
      <c r="A833" s="3" t="s">
        <v>25</v>
      </c>
      <c r="B833" s="3" t="s">
        <v>597</v>
      </c>
      <c r="C833" s="5" t="s">
        <v>201</v>
      </c>
      <c r="D833" s="5" t="s">
        <v>683</v>
      </c>
      <c r="E833" s="14"/>
      <c r="F833" s="14">
        <v>10629</v>
      </c>
      <c r="G833" s="5">
        <v>125.99035657164362</v>
      </c>
      <c r="H833" s="5">
        <v>2747.711416878351</v>
      </c>
      <c r="I833" s="5">
        <v>1094.5824658951924</v>
      </c>
      <c r="J833" s="5">
        <v>811.33557531282338</v>
      </c>
      <c r="K833" s="5">
        <v>1432.1007357230176</v>
      </c>
      <c r="L833" s="5">
        <v>1399.9061313388024</v>
      </c>
      <c r="M833" s="5">
        <v>13387.028173863951</v>
      </c>
      <c r="N833" s="5">
        <v>15837.166985605427</v>
      </c>
      <c r="O833" s="5">
        <v>11532.108524790654</v>
      </c>
      <c r="P833" s="5">
        <v>11164.865532034986</v>
      </c>
      <c r="Q833" s="5">
        <v>10970.004919559682</v>
      </c>
    </row>
    <row r="834" spans="1:17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14"/>
      <c r="G834" s="14">
        <v>0.94113760675890545</v>
      </c>
      <c r="H834" s="14">
        <v>17.349766024288158</v>
      </c>
      <c r="I834" s="14">
        <v>8.1764410418750799</v>
      </c>
      <c r="J834" s="14">
        <v>5.1229842815337818</v>
      </c>
      <c r="K834" s="14">
        <v>10.697674772351395</v>
      </c>
      <c r="L834" s="14">
        <v>8.8393721718738725</v>
      </c>
      <c r="M834" s="14">
        <v>100</v>
      </c>
      <c r="N834" s="14">
        <v>100</v>
      </c>
      <c r="O834" s="14">
        <v>72.816738847751708</v>
      </c>
      <c r="P834" s="14">
        <v>70.497870876671669</v>
      </c>
      <c r="Q834" s="14">
        <v>69.267470182832824</v>
      </c>
    </row>
    <row r="835" spans="1:17" x14ac:dyDescent="0.2">
      <c r="A835" s="3" t="s">
        <v>25</v>
      </c>
      <c r="B835" s="3" t="s">
        <v>597</v>
      </c>
      <c r="C835" s="5"/>
      <c r="D835" s="5"/>
      <c r="E835" s="14"/>
      <c r="F835" s="1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15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pans="1:17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G837" s="13">
        <v>0</v>
      </c>
      <c r="H837" s="13">
        <v>0</v>
      </c>
      <c r="I837" s="13">
        <v>4895994.4799999995</v>
      </c>
      <c r="J837" s="13">
        <v>6292325</v>
      </c>
      <c r="K837" s="13">
        <v>5424.410000000149</v>
      </c>
      <c r="L837" s="13">
        <v>8584.0000000037253</v>
      </c>
      <c r="M837" s="13">
        <v>15444306.92</v>
      </c>
      <c r="N837" s="13">
        <v>16795304.640000004</v>
      </c>
      <c r="O837" s="13">
        <v>10260062.630000005</v>
      </c>
      <c r="P837" s="13">
        <v>9850519.820000004</v>
      </c>
      <c r="Q837" s="13">
        <v>9514228.7000000048</v>
      </c>
    </row>
    <row r="838" spans="1:17" x14ac:dyDescent="0.2">
      <c r="A838" s="3" t="s">
        <v>84</v>
      </c>
      <c r="B838" s="3" t="s">
        <v>598</v>
      </c>
      <c r="C838" s="5" t="s">
        <v>201</v>
      </c>
      <c r="D838" s="5" t="s">
        <v>682</v>
      </c>
      <c r="E838" s="14"/>
      <c r="F838" s="14">
        <v>694.4</v>
      </c>
      <c r="G838" s="5">
        <v>0</v>
      </c>
      <c r="H838" s="5">
        <v>0</v>
      </c>
      <c r="I838" s="5">
        <v>7050.6832949308755</v>
      </c>
      <c r="J838" s="5">
        <v>9061.5279377880179</v>
      </c>
      <c r="K838" s="5">
        <v>7.8116503456223345</v>
      </c>
      <c r="L838" s="5">
        <v>12.361751152079098</v>
      </c>
      <c r="M838" s="5">
        <v>22241.225403225806</v>
      </c>
      <c r="N838" s="5">
        <v>24186.786635944707</v>
      </c>
      <c r="O838" s="5">
        <v>14775.435815092173</v>
      </c>
      <c r="P838" s="5">
        <v>14185.656422811066</v>
      </c>
      <c r="Q838" s="5">
        <v>13701.366215437796</v>
      </c>
    </row>
    <row r="839" spans="1:17" x14ac:dyDescent="0.2">
      <c r="A839" s="3" t="s">
        <v>84</v>
      </c>
      <c r="B839" s="3" t="s">
        <v>598</v>
      </c>
      <c r="C839" s="5" t="s">
        <v>201</v>
      </c>
      <c r="D839" s="5" t="s">
        <v>683</v>
      </c>
      <c r="E839" s="14"/>
      <c r="F839" s="14">
        <v>724</v>
      </c>
      <c r="G839" s="5">
        <v>0</v>
      </c>
      <c r="H839" s="5">
        <v>0</v>
      </c>
      <c r="I839" s="5">
        <v>6762.4233149171268</v>
      </c>
      <c r="J839" s="5">
        <v>8691.0566298342546</v>
      </c>
      <c r="K839" s="5">
        <v>7.4922790055250674</v>
      </c>
      <c r="L839" s="5">
        <v>11.856353591165366</v>
      </c>
      <c r="M839" s="5">
        <v>21331.915635359117</v>
      </c>
      <c r="N839" s="5">
        <v>23197.934585635365</v>
      </c>
      <c r="O839" s="5">
        <v>14171.357223756911</v>
      </c>
      <c r="P839" s="5">
        <v>13605.690359116028</v>
      </c>
      <c r="Q839" s="5">
        <v>13141.19986187846</v>
      </c>
    </row>
    <row r="840" spans="1:17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14"/>
      <c r="G840" s="14">
        <v>0</v>
      </c>
      <c r="H840" s="14">
        <v>0</v>
      </c>
      <c r="I840" s="14">
        <v>31.700965963450301</v>
      </c>
      <c r="J840" s="14">
        <v>37.46478634876371</v>
      </c>
      <c r="K840" s="14">
        <v>3.5122391882640394E-2</v>
      </c>
      <c r="L840" s="14">
        <v>5.1109522476656448E-2</v>
      </c>
      <c r="M840" s="14">
        <v>100</v>
      </c>
      <c r="N840" s="14">
        <v>100</v>
      </c>
      <c r="O840" s="14">
        <v>61.088874836866324</v>
      </c>
      <c r="P840" s="14">
        <v>58.650438507318448</v>
      </c>
      <c r="Q840" s="14">
        <v>56.648146038034611</v>
      </c>
    </row>
    <row r="841" spans="1:17" x14ac:dyDescent="0.2">
      <c r="A841" s="3" t="s">
        <v>84</v>
      </c>
      <c r="B841" s="3" t="s">
        <v>598</v>
      </c>
      <c r="C841" s="5"/>
      <c r="D841" s="5"/>
      <c r="E841" s="14"/>
      <c r="F841" s="1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15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pans="1:17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G843" s="13">
        <v>9567.7000000000007</v>
      </c>
      <c r="H843" s="13">
        <v>29640</v>
      </c>
      <c r="I843" s="13">
        <v>0</v>
      </c>
      <c r="J843" s="13">
        <v>0</v>
      </c>
      <c r="K843" s="13">
        <v>605504.18000000156</v>
      </c>
      <c r="L843" s="13">
        <v>704580.10000000335</v>
      </c>
      <c r="M843" s="13">
        <v>9627841.040000001</v>
      </c>
      <c r="N843" s="13">
        <v>8331663.5800000103</v>
      </c>
      <c r="O843" s="13">
        <v>8014815.76000001</v>
      </c>
      <c r="P843" s="13">
        <v>7554836.2800000086</v>
      </c>
      <c r="Q843" s="13">
        <v>6864745.8200000096</v>
      </c>
    </row>
    <row r="844" spans="1:17" x14ac:dyDescent="0.2">
      <c r="A844" s="3" t="s">
        <v>182</v>
      </c>
      <c r="B844" s="3" t="s">
        <v>599</v>
      </c>
      <c r="C844" s="5" t="s">
        <v>201</v>
      </c>
      <c r="D844" s="5" t="s">
        <v>682</v>
      </c>
      <c r="E844" s="14"/>
      <c r="F844" s="14">
        <v>472.2</v>
      </c>
      <c r="G844" s="5">
        <v>20.261965268953833</v>
      </c>
      <c r="H844" s="5">
        <v>62.770012706480308</v>
      </c>
      <c r="I844" s="5">
        <v>0</v>
      </c>
      <c r="J844" s="5">
        <v>0</v>
      </c>
      <c r="K844" s="5">
        <v>1282.3044896230444</v>
      </c>
      <c r="L844" s="5">
        <v>1492.1221939856064</v>
      </c>
      <c r="M844" s="5">
        <v>20389.328759000426</v>
      </c>
      <c r="N844" s="5">
        <v>17644.353197797565</v>
      </c>
      <c r="O844" s="5">
        <v>16973.349767047883</v>
      </c>
      <c r="P844" s="5">
        <v>15999.229733163933</v>
      </c>
      <c r="Q844" s="5">
        <v>14537.792926725984</v>
      </c>
    </row>
    <row r="845" spans="1:17" x14ac:dyDescent="0.2">
      <c r="A845" s="3" t="s">
        <v>182</v>
      </c>
      <c r="B845" s="3" t="s">
        <v>599</v>
      </c>
      <c r="C845" s="5" t="s">
        <v>201</v>
      </c>
      <c r="D845" s="5" t="s">
        <v>683</v>
      </c>
      <c r="E845" s="14"/>
      <c r="F845" s="14">
        <v>488</v>
      </c>
      <c r="G845" s="5">
        <v>19.60594262295082</v>
      </c>
      <c r="H845" s="5">
        <v>60.73770491803279</v>
      </c>
      <c r="I845" s="5">
        <v>0</v>
      </c>
      <c r="J845" s="5">
        <v>0</v>
      </c>
      <c r="K845" s="5">
        <v>1240.787254098364</v>
      </c>
      <c r="L845" s="5">
        <v>1443.8116803278758</v>
      </c>
      <c r="M845" s="5">
        <v>19729.182459016396</v>
      </c>
      <c r="N845" s="5">
        <v>17073.081106557398</v>
      </c>
      <c r="O845" s="5">
        <v>16423.802786885266</v>
      </c>
      <c r="P845" s="5">
        <v>15481.221885245919</v>
      </c>
      <c r="Q845" s="5">
        <v>14067.102090163955</v>
      </c>
    </row>
    <row r="846" spans="1:17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14"/>
      <c r="G846" s="14">
        <v>9.9375342408021303E-2</v>
      </c>
      <c r="H846" s="14">
        <v>0.35575128202667977</v>
      </c>
      <c r="I846" s="14">
        <v>0</v>
      </c>
      <c r="J846" s="14">
        <v>0</v>
      </c>
      <c r="K846" s="14">
        <v>6.2890961481848642</v>
      </c>
      <c r="L846" s="14">
        <v>8.4566556634779833</v>
      </c>
      <c r="M846" s="14">
        <v>100</v>
      </c>
      <c r="N846" s="14">
        <v>100</v>
      </c>
      <c r="O846" s="14">
        <v>96.197064164225409</v>
      </c>
      <c r="P846" s="14">
        <v>90.676204187303483</v>
      </c>
      <c r="Q846" s="14">
        <v>82.393459050347317</v>
      </c>
    </row>
    <row r="847" spans="1:17" x14ac:dyDescent="0.2">
      <c r="A847" s="3" t="s">
        <v>182</v>
      </c>
      <c r="B847" s="3" t="s">
        <v>599</v>
      </c>
      <c r="C847" s="5"/>
      <c r="D847" s="5"/>
      <c r="E847" s="14"/>
      <c r="F847" s="1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x14ac:dyDescent="0.2">
      <c r="A848" s="9" t="s">
        <v>47</v>
      </c>
      <c r="B848" s="9" t="s">
        <v>600</v>
      </c>
      <c r="C848" s="10"/>
      <c r="D848" s="6" t="s">
        <v>270</v>
      </c>
      <c r="E848" s="15" t="s">
        <v>700</v>
      </c>
      <c r="F848" s="15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pans="1:17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G849" s="13">
        <v>0</v>
      </c>
      <c r="H849" s="13">
        <v>0</v>
      </c>
      <c r="I849" s="13">
        <v>1378786.6</v>
      </c>
      <c r="J849" s="13">
        <v>1233288.18</v>
      </c>
      <c r="K849" s="13">
        <v>1329243.3600000013</v>
      </c>
      <c r="L849" s="13">
        <v>1259920.1099999966</v>
      </c>
      <c r="M849" s="13">
        <v>9506296.5199999996</v>
      </c>
      <c r="N849" s="13">
        <v>8564715.4899999984</v>
      </c>
      <c r="O849" s="13">
        <v>6801958.8400000008</v>
      </c>
      <c r="P849" s="13">
        <v>6599306.79</v>
      </c>
      <c r="Q849" s="13">
        <v>6600566.9700000007</v>
      </c>
    </row>
    <row r="850" spans="1:17" x14ac:dyDescent="0.2">
      <c r="A850" s="3" t="s">
        <v>47</v>
      </c>
      <c r="B850" s="3" t="s">
        <v>600</v>
      </c>
      <c r="C850" s="5" t="s">
        <v>201</v>
      </c>
      <c r="D850" s="5" t="s">
        <v>682</v>
      </c>
      <c r="E850" s="14"/>
      <c r="F850" s="14">
        <v>419</v>
      </c>
      <c r="G850" s="5">
        <v>0</v>
      </c>
      <c r="H850" s="5">
        <v>0</v>
      </c>
      <c r="I850" s="5">
        <v>3290.6601431980907</v>
      </c>
      <c r="J850" s="5">
        <v>2943.4085441527445</v>
      </c>
      <c r="K850" s="5">
        <v>3172.4185202863991</v>
      </c>
      <c r="L850" s="5">
        <v>3006.9692362768415</v>
      </c>
      <c r="M850" s="5">
        <v>22688.058520286395</v>
      </c>
      <c r="N850" s="5">
        <v>20440.848424820997</v>
      </c>
      <c r="O850" s="5">
        <v>16233.791980906923</v>
      </c>
      <c r="P850" s="5">
        <v>15750.135536992841</v>
      </c>
      <c r="Q850" s="5">
        <v>15753.143126491648</v>
      </c>
    </row>
    <row r="851" spans="1:17" x14ac:dyDescent="0.2">
      <c r="A851" s="3" t="s">
        <v>47</v>
      </c>
      <c r="B851" s="3" t="s">
        <v>600</v>
      </c>
      <c r="C851" s="5" t="s">
        <v>201</v>
      </c>
      <c r="D851" s="5" t="s">
        <v>683</v>
      </c>
      <c r="E851" s="14"/>
      <c r="F851" s="14">
        <v>386</v>
      </c>
      <c r="G851" s="5">
        <v>0</v>
      </c>
      <c r="H851" s="5">
        <v>0</v>
      </c>
      <c r="I851" s="5">
        <v>3571.9860103626947</v>
      </c>
      <c r="J851" s="5">
        <v>3195.0470984455956</v>
      </c>
      <c r="K851" s="5">
        <v>3443.6356476683973</v>
      </c>
      <c r="L851" s="5">
        <v>3264.0417357512865</v>
      </c>
      <c r="M851" s="5">
        <v>24627.711191709845</v>
      </c>
      <c r="N851" s="5">
        <v>22188.382098445592</v>
      </c>
      <c r="O851" s="5">
        <v>17621.655025906737</v>
      </c>
      <c r="P851" s="5">
        <v>17096.649715025906</v>
      </c>
      <c r="Q851" s="5">
        <v>17099.914430051816</v>
      </c>
    </row>
    <row r="852" spans="1:17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14"/>
      <c r="G852" s="14">
        <v>0</v>
      </c>
      <c r="H852" s="14">
        <v>0</v>
      </c>
      <c r="I852" s="14">
        <v>14.503930075179269</v>
      </c>
      <c r="J852" s="14">
        <v>14.399639794689783</v>
      </c>
      <c r="K852" s="14">
        <v>13.982767707734004</v>
      </c>
      <c r="L852" s="14">
        <v>14.710589178018299</v>
      </c>
      <c r="M852" s="14">
        <v>100</v>
      </c>
      <c r="N852" s="14">
        <v>100</v>
      </c>
      <c r="O852" s="14">
        <v>79.418386377712608</v>
      </c>
      <c r="P852" s="14">
        <v>77.052259327297307</v>
      </c>
      <c r="Q852" s="14">
        <v>77.066972950901857</v>
      </c>
    </row>
    <row r="853" spans="1:17" x14ac:dyDescent="0.2">
      <c r="A853" s="3" t="s">
        <v>47</v>
      </c>
      <c r="B853" s="3" t="s">
        <v>600</v>
      </c>
      <c r="C853" s="5"/>
      <c r="D853" s="5"/>
      <c r="E853" s="14"/>
      <c r="F853" s="1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15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pans="1:17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G855" s="13">
        <v>566507.94999999995</v>
      </c>
      <c r="H855" s="13">
        <v>734672.39</v>
      </c>
      <c r="I855" s="13">
        <v>650304.2699999999</v>
      </c>
      <c r="J855" s="13">
        <v>574439.48</v>
      </c>
      <c r="K855" s="13">
        <v>1998987.3800000027</v>
      </c>
      <c r="L855" s="13">
        <v>3095941.1300000045</v>
      </c>
      <c r="M855" s="13">
        <v>17527935.140000001</v>
      </c>
      <c r="N855" s="13">
        <v>17253992.110000007</v>
      </c>
      <c r="O855" s="13">
        <v>13152568.030000007</v>
      </c>
      <c r="P855" s="13">
        <v>12817985.190000005</v>
      </c>
      <c r="Q855" s="13">
        <v>12676215.980000006</v>
      </c>
    </row>
    <row r="856" spans="1:17" x14ac:dyDescent="0.2">
      <c r="A856" s="3" t="s">
        <v>58</v>
      </c>
      <c r="B856" s="3" t="s">
        <v>601</v>
      </c>
      <c r="C856" s="5" t="s">
        <v>201</v>
      </c>
      <c r="D856" s="5" t="s">
        <v>682</v>
      </c>
      <c r="E856" s="14"/>
      <c r="F856" s="14">
        <v>1073.9000000000001</v>
      </c>
      <c r="G856" s="5">
        <v>527.52393146475458</v>
      </c>
      <c r="H856" s="5">
        <v>684.11620262594283</v>
      </c>
      <c r="I856" s="5">
        <v>605.55384113977084</v>
      </c>
      <c r="J856" s="5">
        <v>534.90965639258775</v>
      </c>
      <c r="K856" s="5">
        <v>1861.4278610671408</v>
      </c>
      <c r="L856" s="5">
        <v>2882.8951764596372</v>
      </c>
      <c r="M856" s="5">
        <v>16321.757277213892</v>
      </c>
      <c r="N856" s="5">
        <v>16066.665527516534</v>
      </c>
      <c r="O856" s="5">
        <v>12247.47930906044</v>
      </c>
      <c r="P856" s="5">
        <v>11935.920653692154</v>
      </c>
      <c r="Q856" s="5">
        <v>11803.907235310555</v>
      </c>
    </row>
    <row r="857" spans="1:17" x14ac:dyDescent="0.2">
      <c r="A857" s="3" t="s">
        <v>58</v>
      </c>
      <c r="B857" s="3" t="s">
        <v>601</v>
      </c>
      <c r="C857" s="5" t="s">
        <v>201</v>
      </c>
      <c r="D857" s="5" t="s">
        <v>683</v>
      </c>
      <c r="E857" s="14"/>
      <c r="F857" s="14">
        <v>1033</v>
      </c>
      <c r="G857" s="5">
        <v>548.41040658276859</v>
      </c>
      <c r="H857" s="5">
        <v>711.20270087124879</v>
      </c>
      <c r="I857" s="5">
        <v>629.52978702807343</v>
      </c>
      <c r="J857" s="5">
        <v>556.08855759922551</v>
      </c>
      <c r="K857" s="5">
        <v>1935.1281510164595</v>
      </c>
      <c r="L857" s="5">
        <v>2997.0388480154934</v>
      </c>
      <c r="M857" s="5">
        <v>16967.99142303969</v>
      </c>
      <c r="N857" s="5">
        <v>16702.799719264287</v>
      </c>
      <c r="O857" s="5">
        <v>12732.39886737658</v>
      </c>
      <c r="P857" s="5">
        <v>12408.504540174255</v>
      </c>
      <c r="Q857" s="5">
        <v>12271.264259438534</v>
      </c>
    </row>
    <row r="858" spans="1:17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14"/>
      <c r="G858" s="14">
        <v>3.2320290181082898</v>
      </c>
      <c r="H858" s="14">
        <v>4.2579849655443001</v>
      </c>
      <c r="I858" s="14">
        <v>3.7101019875179655</v>
      </c>
      <c r="J858" s="14">
        <v>3.3293134501149355</v>
      </c>
      <c r="K858" s="14">
        <v>11.404579969252456</v>
      </c>
      <c r="L858" s="14">
        <v>17.943332246023633</v>
      </c>
      <c r="M858" s="14">
        <v>100</v>
      </c>
      <c r="N858" s="14">
        <v>100</v>
      </c>
      <c r="O858" s="14">
        <v>76.229129735008328</v>
      </c>
      <c r="P858" s="14">
        <v>74.289967842114663</v>
      </c>
      <c r="Q858" s="14">
        <v>73.468307503474335</v>
      </c>
    </row>
    <row r="859" spans="1:17" x14ac:dyDescent="0.2">
      <c r="A859" s="3" t="s">
        <v>58</v>
      </c>
      <c r="B859" s="3" t="s">
        <v>601</v>
      </c>
      <c r="C859" s="5"/>
      <c r="D859" s="5"/>
      <c r="E859" s="14"/>
      <c r="F859" s="1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15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pans="1:17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G861" s="13">
        <v>0</v>
      </c>
      <c r="H861" s="13">
        <v>0</v>
      </c>
      <c r="I861" s="13">
        <v>391763.20000000001</v>
      </c>
      <c r="J861" s="13">
        <v>374246.52</v>
      </c>
      <c r="K861" s="13">
        <v>470190.88000000175</v>
      </c>
      <c r="L861" s="13">
        <v>464072.5299999956</v>
      </c>
      <c r="M861" s="13">
        <v>5968499.4300000006</v>
      </c>
      <c r="N861" s="13">
        <v>5866043.2899999982</v>
      </c>
      <c r="O861" s="13">
        <v>5341055.3599999985</v>
      </c>
      <c r="P861" s="13">
        <v>5185992.0999999996</v>
      </c>
      <c r="Q861" s="13">
        <v>4980878.6099999985</v>
      </c>
    </row>
    <row r="862" spans="1:17" x14ac:dyDescent="0.2">
      <c r="A862" s="3" t="s">
        <v>174</v>
      </c>
      <c r="B862" s="3" t="s">
        <v>602</v>
      </c>
      <c r="C862" s="5" t="s">
        <v>201</v>
      </c>
      <c r="D862" s="5" t="s">
        <v>682</v>
      </c>
      <c r="E862" s="14"/>
      <c r="F862" s="14">
        <v>350.7</v>
      </c>
      <c r="G862" s="5">
        <v>0</v>
      </c>
      <c r="H862" s="5">
        <v>0</v>
      </c>
      <c r="I862" s="5">
        <v>1117.089250071286</v>
      </c>
      <c r="J862" s="5">
        <v>1067.1414884516682</v>
      </c>
      <c r="K862" s="5">
        <v>1340.7210721414365</v>
      </c>
      <c r="L862" s="5">
        <v>1323.2749643569878</v>
      </c>
      <c r="M862" s="5">
        <v>17018.817878528658</v>
      </c>
      <c r="N862" s="5">
        <v>16726.670345024231</v>
      </c>
      <c r="O862" s="5">
        <v>15229.698773880806</v>
      </c>
      <c r="P862" s="5">
        <v>14787.545195323637</v>
      </c>
      <c r="Q862" s="5">
        <v>14202.676390076986</v>
      </c>
    </row>
    <row r="863" spans="1:17" x14ac:dyDescent="0.2">
      <c r="A863" s="3" t="s">
        <v>174</v>
      </c>
      <c r="B863" s="3" t="s">
        <v>602</v>
      </c>
      <c r="C863" s="5" t="s">
        <v>201</v>
      </c>
      <c r="D863" s="5" t="s">
        <v>683</v>
      </c>
      <c r="E863" s="14"/>
      <c r="F863" s="14">
        <v>322</v>
      </c>
      <c r="G863" s="5">
        <v>0</v>
      </c>
      <c r="H863" s="5">
        <v>0</v>
      </c>
      <c r="I863" s="5">
        <v>1216.655900621118</v>
      </c>
      <c r="J863" s="5">
        <v>1162.2562732919255</v>
      </c>
      <c r="K863" s="5">
        <v>1460.2201242236079</v>
      </c>
      <c r="L863" s="5">
        <v>1441.2190372670671</v>
      </c>
      <c r="M863" s="5">
        <v>18535.712515527954</v>
      </c>
      <c r="N863" s="5">
        <v>18217.525745341609</v>
      </c>
      <c r="O863" s="5">
        <v>16587.128447204963</v>
      </c>
      <c r="P863" s="5">
        <v>16105.56552795031</v>
      </c>
      <c r="Q863" s="5">
        <v>15468.567111801238</v>
      </c>
    </row>
    <row r="864" spans="1:17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14"/>
      <c r="G864" s="14">
        <v>0</v>
      </c>
      <c r="H864" s="14">
        <v>0</v>
      </c>
      <c r="I864" s="14">
        <v>6.5638474895523267</v>
      </c>
      <c r="J864" s="14">
        <v>6.3798799548238607</v>
      </c>
      <c r="K864" s="14">
        <v>7.8778742549029905</v>
      </c>
      <c r="L864" s="14">
        <v>7.9111678359263484</v>
      </c>
      <c r="M864" s="14">
        <v>100</v>
      </c>
      <c r="N864" s="14">
        <v>100</v>
      </c>
      <c r="O864" s="14">
        <v>91.05039114022631</v>
      </c>
      <c r="P864" s="14">
        <v>88.406986508959108</v>
      </c>
      <c r="Q864" s="14">
        <v>84.91036229635462</v>
      </c>
    </row>
    <row r="865" spans="1:17" x14ac:dyDescent="0.2">
      <c r="A865" s="3" t="s">
        <v>174</v>
      </c>
      <c r="B865" s="3" t="s">
        <v>602</v>
      </c>
      <c r="C865" s="5"/>
      <c r="D865" s="5"/>
      <c r="E865" s="14"/>
      <c r="F865" s="1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15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pans="1:17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G867" s="13">
        <v>27758</v>
      </c>
      <c r="H867" s="13">
        <v>38257.429999999993</v>
      </c>
      <c r="I867" s="13">
        <v>2043952.3599999999</v>
      </c>
      <c r="J867" s="13">
        <v>1608588.2799999998</v>
      </c>
      <c r="K867" s="13">
        <v>0</v>
      </c>
      <c r="L867" s="13">
        <v>0</v>
      </c>
      <c r="M867" s="13">
        <v>12637575.15</v>
      </c>
      <c r="N867" s="13">
        <v>10290858.360000003</v>
      </c>
      <c r="O867" s="13">
        <v>8085241.5500000026</v>
      </c>
      <c r="P867" s="13">
        <v>7799532.0900000054</v>
      </c>
      <c r="Q867" s="13">
        <v>6951946.5200000023</v>
      </c>
    </row>
    <row r="868" spans="1:17" x14ac:dyDescent="0.2">
      <c r="A868" s="3" t="s">
        <v>166</v>
      </c>
      <c r="B868" s="3" t="s">
        <v>603</v>
      </c>
      <c r="C868" s="5" t="s">
        <v>201</v>
      </c>
      <c r="D868" s="5" t="s">
        <v>682</v>
      </c>
      <c r="E868" s="14"/>
      <c r="F868" s="14">
        <v>431.5</v>
      </c>
      <c r="G868" s="5">
        <v>64.329084588644264</v>
      </c>
      <c r="H868" s="5">
        <v>88.661483198145987</v>
      </c>
      <c r="I868" s="5">
        <v>4736.8536732329085</v>
      </c>
      <c r="J868" s="5">
        <v>3727.8986790266508</v>
      </c>
      <c r="K868" s="5">
        <v>0</v>
      </c>
      <c r="L868" s="5">
        <v>0</v>
      </c>
      <c r="M868" s="5">
        <v>29287.54380069525</v>
      </c>
      <c r="N868" s="5">
        <v>23849.034438006958</v>
      </c>
      <c r="O868" s="5">
        <v>18737.523870220168</v>
      </c>
      <c r="P868" s="5">
        <v>18075.393024333731</v>
      </c>
      <c r="Q868" s="5">
        <v>16111.115921205104</v>
      </c>
    </row>
    <row r="869" spans="1:17" x14ac:dyDescent="0.2">
      <c r="A869" s="3" t="s">
        <v>166</v>
      </c>
      <c r="B869" s="3" t="s">
        <v>603</v>
      </c>
      <c r="C869" s="5" t="s">
        <v>201</v>
      </c>
      <c r="D869" s="5" t="s">
        <v>683</v>
      </c>
      <c r="E869" s="14"/>
      <c r="F869" s="14">
        <v>454</v>
      </c>
      <c r="G869" s="5">
        <v>61.140969162995596</v>
      </c>
      <c r="H869" s="5">
        <v>84.267466960352408</v>
      </c>
      <c r="I869" s="5">
        <v>4502.0977092511012</v>
      </c>
      <c r="J869" s="5">
        <v>3543.1459911894267</v>
      </c>
      <c r="K869" s="5">
        <v>0</v>
      </c>
      <c r="L869" s="5">
        <v>0</v>
      </c>
      <c r="M869" s="5">
        <v>27836.068612334802</v>
      </c>
      <c r="N869" s="5">
        <v>22667.088898678419</v>
      </c>
      <c r="O869" s="5">
        <v>17808.90209251102</v>
      </c>
      <c r="P869" s="5">
        <v>17179.586101321598</v>
      </c>
      <c r="Q869" s="5">
        <v>15312.657533039654</v>
      </c>
    </row>
    <row r="870" spans="1:17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14"/>
      <c r="G870" s="14">
        <v>0.21964656724514117</v>
      </c>
      <c r="H870" s="14">
        <v>0.3717613114636239</v>
      </c>
      <c r="I870" s="14">
        <v>16.173611913199977</v>
      </c>
      <c r="J870" s="14">
        <v>15.631235254898595</v>
      </c>
      <c r="K870" s="14">
        <v>0</v>
      </c>
      <c r="L870" s="14">
        <v>0</v>
      </c>
      <c r="M870" s="14">
        <v>100</v>
      </c>
      <c r="N870" s="14">
        <v>100</v>
      </c>
      <c r="O870" s="14">
        <v>78.56722216124254</v>
      </c>
      <c r="P870" s="14">
        <v>75.790879799845996</v>
      </c>
      <c r="Q870" s="14">
        <v>67.554583658656057</v>
      </c>
    </row>
    <row r="871" spans="1:17" x14ac:dyDescent="0.2">
      <c r="A871" s="3" t="s">
        <v>166</v>
      </c>
      <c r="B871" s="3" t="s">
        <v>603</v>
      </c>
      <c r="C871" s="5"/>
      <c r="D871" s="5"/>
      <c r="E871" s="14"/>
      <c r="F871" s="1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15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1:17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G873" s="13">
        <v>1455189.4900000002</v>
      </c>
      <c r="H873" s="13">
        <v>9052360.1100000013</v>
      </c>
      <c r="I873" s="13">
        <v>9634646.5700000003</v>
      </c>
      <c r="J873" s="13">
        <v>9533006.7699999996</v>
      </c>
      <c r="K873" s="13">
        <v>359247.1799999848</v>
      </c>
      <c r="L873" s="13">
        <v>5340759.0299999863</v>
      </c>
      <c r="M873" s="13">
        <v>62735652.309999995</v>
      </c>
      <c r="N873" s="13">
        <v>74362707.299999967</v>
      </c>
      <c r="O873" s="13">
        <v>46865894.069999985</v>
      </c>
      <c r="P873" s="13">
        <v>45425938.599999994</v>
      </c>
      <c r="Q873" s="13">
        <v>35350096.319999985</v>
      </c>
    </row>
    <row r="874" spans="1:17" x14ac:dyDescent="0.2">
      <c r="A874" s="3" t="s">
        <v>91</v>
      </c>
      <c r="B874" s="3" t="s">
        <v>604</v>
      </c>
      <c r="C874" s="5" t="s">
        <v>201</v>
      </c>
      <c r="D874" s="5" t="s">
        <v>682</v>
      </c>
      <c r="E874" s="14"/>
      <c r="F874" s="14">
        <v>2617.9</v>
      </c>
      <c r="G874" s="5">
        <v>555.86137362007719</v>
      </c>
      <c r="H874" s="5">
        <v>3457.8708545017003</v>
      </c>
      <c r="I874" s="5">
        <v>3680.2958745559417</v>
      </c>
      <c r="J874" s="5">
        <v>3641.4709385385231</v>
      </c>
      <c r="K874" s="5">
        <v>137.22723557048963</v>
      </c>
      <c r="L874" s="5">
        <v>2040.0928339508714</v>
      </c>
      <c r="M874" s="5">
        <v>23964.113338935786</v>
      </c>
      <c r="N874" s="5">
        <v>28405.480461438543</v>
      </c>
      <c r="O874" s="5">
        <v>17902.09483555521</v>
      </c>
      <c r="P874" s="5">
        <v>17352.052637610297</v>
      </c>
      <c r="Q874" s="5">
        <v>13503.226372283121</v>
      </c>
    </row>
    <row r="875" spans="1:17" x14ac:dyDescent="0.2">
      <c r="A875" s="3" t="s">
        <v>91</v>
      </c>
      <c r="B875" s="3" t="s">
        <v>604</v>
      </c>
      <c r="C875" s="5" t="s">
        <v>201</v>
      </c>
      <c r="D875" s="5" t="s">
        <v>683</v>
      </c>
      <c r="E875" s="14"/>
      <c r="F875" s="14">
        <v>2665</v>
      </c>
      <c r="G875" s="5">
        <v>546.03733208255164</v>
      </c>
      <c r="H875" s="5">
        <v>3396.7580150093813</v>
      </c>
      <c r="I875" s="5">
        <v>3615.2519962476549</v>
      </c>
      <c r="J875" s="5">
        <v>3577.113234521576</v>
      </c>
      <c r="K875" s="5">
        <v>134.80194371481605</v>
      </c>
      <c r="L875" s="5">
        <v>2004.0371594746666</v>
      </c>
      <c r="M875" s="5">
        <v>23540.582480300185</v>
      </c>
      <c r="N875" s="5">
        <v>27903.454896810494</v>
      </c>
      <c r="O875" s="5">
        <v>17585.701339587238</v>
      </c>
      <c r="P875" s="5">
        <v>17045.380337711067</v>
      </c>
      <c r="Q875" s="5">
        <v>13264.576480300182</v>
      </c>
    </row>
    <row r="876" spans="1:17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14"/>
      <c r="G876" s="14">
        <v>2.3195574389015232</v>
      </c>
      <c r="H876" s="14">
        <v>12.173252479203384</v>
      </c>
      <c r="I876" s="14">
        <v>15.357529913599461</v>
      </c>
      <c r="J876" s="14">
        <v>12.819606918749182</v>
      </c>
      <c r="K876" s="14">
        <v>0.57263639855821058</v>
      </c>
      <c r="L876" s="14">
        <v>7.1820395248035682</v>
      </c>
      <c r="M876" s="14">
        <v>100</v>
      </c>
      <c r="N876" s="14">
        <v>100</v>
      </c>
      <c r="O876" s="14">
        <v>63.023383321602125</v>
      </c>
      <c r="P876" s="14">
        <v>61.086988692785283</v>
      </c>
      <c r="Q876" s="14">
        <v>47.537398251771293</v>
      </c>
    </row>
    <row r="877" spans="1:17" x14ac:dyDescent="0.2">
      <c r="A877" s="3" t="s">
        <v>91</v>
      </c>
      <c r="B877" s="3" t="s">
        <v>604</v>
      </c>
      <c r="C877" s="5"/>
      <c r="D877" s="5"/>
      <c r="E877" s="14"/>
      <c r="F877" s="1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15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pans="1:17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G879" s="13">
        <v>687797.54</v>
      </c>
      <c r="H879" s="13">
        <v>782458.81</v>
      </c>
      <c r="I879" s="13">
        <v>960.29</v>
      </c>
      <c r="J879" s="13">
        <v>0</v>
      </c>
      <c r="K879" s="13">
        <v>241499.10000000149</v>
      </c>
      <c r="L879" s="13">
        <v>338425.50999999791</v>
      </c>
      <c r="M879" s="13">
        <v>11985304.660000002</v>
      </c>
      <c r="N879" s="13">
        <v>10638931.810000002</v>
      </c>
      <c r="O879" s="13">
        <v>7082995.5700000012</v>
      </c>
      <c r="P879" s="13">
        <v>6731408.4600000009</v>
      </c>
      <c r="Q879" s="13">
        <v>6358753.7300000014</v>
      </c>
    </row>
    <row r="880" spans="1:17" x14ac:dyDescent="0.2">
      <c r="A880" s="3" t="s">
        <v>90</v>
      </c>
      <c r="B880" s="3" t="s">
        <v>605</v>
      </c>
      <c r="C880" s="5" t="s">
        <v>201</v>
      </c>
      <c r="D880" s="5" t="s">
        <v>682</v>
      </c>
      <c r="E880" s="14"/>
      <c r="F880" s="14">
        <v>326.5</v>
      </c>
      <c r="G880" s="5">
        <v>2106.5774578866772</v>
      </c>
      <c r="H880" s="5">
        <v>2396.5047779479328</v>
      </c>
      <c r="I880" s="5">
        <v>2.9411638591117915</v>
      </c>
      <c r="J880" s="5">
        <v>0</v>
      </c>
      <c r="K880" s="5">
        <v>739.66033690658958</v>
      </c>
      <c r="L880" s="5">
        <v>1036.5252986217395</v>
      </c>
      <c r="M880" s="5">
        <v>36708.436937212871</v>
      </c>
      <c r="N880" s="5">
        <v>32584.783491577342</v>
      </c>
      <c r="O880" s="5">
        <v>21693.707718223588</v>
      </c>
      <c r="P880" s="5">
        <v>20616.871240428794</v>
      </c>
      <c r="Q880" s="5">
        <v>19475.50912710567</v>
      </c>
    </row>
    <row r="881" spans="1:17" x14ac:dyDescent="0.2">
      <c r="A881" s="3" t="s">
        <v>90</v>
      </c>
      <c r="B881" s="3" t="s">
        <v>605</v>
      </c>
      <c r="C881" s="5" t="s">
        <v>201</v>
      </c>
      <c r="D881" s="5" t="s">
        <v>683</v>
      </c>
      <c r="E881" s="14"/>
      <c r="F881" s="14">
        <v>356</v>
      </c>
      <c r="G881" s="5">
        <v>1932.015561797753</v>
      </c>
      <c r="H881" s="5">
        <v>2197.9180056179775</v>
      </c>
      <c r="I881" s="5">
        <v>2.6974438202247191</v>
      </c>
      <c r="J881" s="5">
        <v>0</v>
      </c>
      <c r="K881" s="5">
        <v>678.36825842697044</v>
      </c>
      <c r="L881" s="5">
        <v>950.63345505617394</v>
      </c>
      <c r="M881" s="5">
        <v>33666.586123595509</v>
      </c>
      <c r="N881" s="5">
        <v>29884.639915730342</v>
      </c>
      <c r="O881" s="5">
        <v>19896.054971910115</v>
      </c>
      <c r="P881" s="5">
        <v>18908.450730337081</v>
      </c>
      <c r="Q881" s="5">
        <v>17861.667780898879</v>
      </c>
    </row>
    <row r="882" spans="1:17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14"/>
      <c r="G882" s="14">
        <v>5.7386738135699584</v>
      </c>
      <c r="H882" s="14">
        <v>7.3546745479140352</v>
      </c>
      <c r="I882" s="14">
        <v>8.0122285352068785E-3</v>
      </c>
      <c r="J882" s="14">
        <v>0</v>
      </c>
      <c r="K882" s="14">
        <v>2.0149600435772439</v>
      </c>
      <c r="L882" s="14">
        <v>3.1810102371546063</v>
      </c>
      <c r="M882" s="14">
        <v>100</v>
      </c>
      <c r="N882" s="14">
        <v>100</v>
      </c>
      <c r="O882" s="14">
        <v>66.576191073453259</v>
      </c>
      <c r="P882" s="14">
        <v>63.271469168294246</v>
      </c>
      <c r="Q882" s="14">
        <v>59.768723435402862</v>
      </c>
    </row>
    <row r="883" spans="1:17" x14ac:dyDescent="0.2">
      <c r="A883" s="3" t="s">
        <v>90</v>
      </c>
      <c r="B883" s="3" t="s">
        <v>605</v>
      </c>
      <c r="C883" s="5"/>
      <c r="D883" s="5"/>
      <c r="E883" s="14"/>
      <c r="F883" s="1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15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pans="1:17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G885" s="13">
        <v>0</v>
      </c>
      <c r="H885" s="13">
        <v>0</v>
      </c>
      <c r="I885" s="13">
        <v>305187.12</v>
      </c>
      <c r="J885" s="13">
        <v>246980.14</v>
      </c>
      <c r="K885" s="13">
        <v>549836.04999999842</v>
      </c>
      <c r="L885" s="13">
        <v>545838.07999999914</v>
      </c>
      <c r="M885" s="13">
        <v>4344481.5999999987</v>
      </c>
      <c r="N885" s="13">
        <v>4125254.0400000005</v>
      </c>
      <c r="O885" s="13">
        <v>3862592.2600000002</v>
      </c>
      <c r="P885" s="13">
        <v>3684040.6700000004</v>
      </c>
      <c r="Q885" s="13">
        <v>3792087.24</v>
      </c>
    </row>
    <row r="886" spans="1:17" x14ac:dyDescent="0.2">
      <c r="A886" s="3" t="s">
        <v>177</v>
      </c>
      <c r="B886" s="3" t="s">
        <v>606</v>
      </c>
      <c r="C886" s="5" t="s">
        <v>201</v>
      </c>
      <c r="D886" s="5" t="s">
        <v>682</v>
      </c>
      <c r="E886" s="14"/>
      <c r="F886" s="14">
        <v>184</v>
      </c>
      <c r="G886" s="5">
        <v>0</v>
      </c>
      <c r="H886" s="5">
        <v>0</v>
      </c>
      <c r="I886" s="5">
        <v>1658.6256521739131</v>
      </c>
      <c r="J886" s="5">
        <v>1342.2833695652175</v>
      </c>
      <c r="K886" s="5">
        <v>2988.2394021739046</v>
      </c>
      <c r="L886" s="5">
        <v>2966.5113043478214</v>
      </c>
      <c r="M886" s="5">
        <v>23611.313043478254</v>
      </c>
      <c r="N886" s="5">
        <v>22419.858913043481</v>
      </c>
      <c r="O886" s="5">
        <v>20992.349239130435</v>
      </c>
      <c r="P886" s="5">
        <v>20021.960163043481</v>
      </c>
      <c r="Q886" s="5">
        <v>20609.169782608697</v>
      </c>
    </row>
    <row r="887" spans="1:17" x14ac:dyDescent="0.2">
      <c r="A887" s="3" t="s">
        <v>177</v>
      </c>
      <c r="B887" s="3" t="s">
        <v>606</v>
      </c>
      <c r="C887" s="5" t="s">
        <v>201</v>
      </c>
      <c r="D887" s="5" t="s">
        <v>683</v>
      </c>
      <c r="E887" s="14"/>
      <c r="F887" s="14">
        <v>221</v>
      </c>
      <c r="G887" s="5">
        <v>0</v>
      </c>
      <c r="H887" s="5">
        <v>0</v>
      </c>
      <c r="I887" s="5">
        <v>1380.9371945701357</v>
      </c>
      <c r="J887" s="5">
        <v>1117.5571945701358</v>
      </c>
      <c r="K887" s="5">
        <v>2487.9459276018029</v>
      </c>
      <c r="L887" s="5">
        <v>2469.855565610856</v>
      </c>
      <c r="M887" s="5">
        <v>19658.287782805422</v>
      </c>
      <c r="N887" s="5">
        <v>18666.307873303169</v>
      </c>
      <c r="O887" s="5">
        <v>17477.793031674209</v>
      </c>
      <c r="P887" s="5">
        <v>16669.867285067874</v>
      </c>
      <c r="Q887" s="5">
        <v>17158.765791855203</v>
      </c>
    </row>
    <row r="888" spans="1:17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14"/>
      <c r="G888" s="14">
        <v>0</v>
      </c>
      <c r="H888" s="14">
        <v>0</v>
      </c>
      <c r="I888" s="14">
        <v>7.0247073897148073</v>
      </c>
      <c r="J888" s="14">
        <v>5.9870286194544269</v>
      </c>
      <c r="K888" s="14">
        <v>12.655964522901847</v>
      </c>
      <c r="L888" s="14">
        <v>13.231623427487124</v>
      </c>
      <c r="M888" s="14">
        <v>100</v>
      </c>
      <c r="N888" s="14">
        <v>100</v>
      </c>
      <c r="O888" s="14">
        <v>93.632833821792943</v>
      </c>
      <c r="P888" s="14">
        <v>89.304576985518196</v>
      </c>
      <c r="Q888" s="14">
        <v>91.923726471885345</v>
      </c>
    </row>
    <row r="889" spans="1:17" x14ac:dyDescent="0.2">
      <c r="A889" s="3" t="s">
        <v>177</v>
      </c>
      <c r="B889" s="3" t="s">
        <v>606</v>
      </c>
      <c r="C889" s="5"/>
      <c r="D889" s="5"/>
      <c r="E889" s="14"/>
      <c r="F889" s="1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15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pans="1:17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G891" s="13">
        <v>0</v>
      </c>
      <c r="H891" s="13">
        <v>0</v>
      </c>
      <c r="I891" s="13">
        <v>422833.74</v>
      </c>
      <c r="J891" s="13">
        <v>389912.08999999997</v>
      </c>
      <c r="K891" s="13">
        <v>0</v>
      </c>
      <c r="L891" s="13">
        <v>0</v>
      </c>
      <c r="M891" s="13">
        <v>7251851.8600000013</v>
      </c>
      <c r="N891" s="13">
        <v>6350732.4400000069</v>
      </c>
      <c r="O891" s="13">
        <v>5313043.2500000047</v>
      </c>
      <c r="P891" s="13">
        <v>5070004.9800000042</v>
      </c>
      <c r="Q891" s="13">
        <v>4892727.3700000048</v>
      </c>
    </row>
    <row r="892" spans="1:17" x14ac:dyDescent="0.2">
      <c r="A892" s="3" t="s">
        <v>9</v>
      </c>
      <c r="B892" s="3" t="s">
        <v>607</v>
      </c>
      <c r="C892" s="5" t="s">
        <v>201</v>
      </c>
      <c r="D892" s="5" t="s">
        <v>682</v>
      </c>
      <c r="E892" s="14"/>
      <c r="F892" s="14">
        <v>214.7</v>
      </c>
      <c r="G892" s="5">
        <v>0</v>
      </c>
      <c r="H892" s="5">
        <v>0</v>
      </c>
      <c r="I892" s="5">
        <v>1969.4165812761994</v>
      </c>
      <c r="J892" s="5">
        <v>1816.0786679087098</v>
      </c>
      <c r="K892" s="5">
        <v>0</v>
      </c>
      <c r="L892" s="5">
        <v>0</v>
      </c>
      <c r="M892" s="5">
        <v>33776.673777363772</v>
      </c>
      <c r="N892" s="5">
        <v>29579.564229156997</v>
      </c>
      <c r="O892" s="5">
        <v>24746.358872845853</v>
      </c>
      <c r="P892" s="5">
        <v>23614.368793665599</v>
      </c>
      <c r="Q892" s="5">
        <v>22788.669632044737</v>
      </c>
    </row>
    <row r="893" spans="1:17" x14ac:dyDescent="0.2">
      <c r="A893" s="3" t="s">
        <v>9</v>
      </c>
      <c r="B893" s="3" t="s">
        <v>607</v>
      </c>
      <c r="C893" s="5" t="s">
        <v>201</v>
      </c>
      <c r="D893" s="5" t="s">
        <v>683</v>
      </c>
      <c r="E893" s="14"/>
      <c r="F893" s="14">
        <v>179</v>
      </c>
      <c r="G893" s="5">
        <v>0</v>
      </c>
      <c r="H893" s="5">
        <v>0</v>
      </c>
      <c r="I893" s="5">
        <v>2362.1996648044692</v>
      </c>
      <c r="J893" s="5">
        <v>2178.2798324022347</v>
      </c>
      <c r="K893" s="5">
        <v>0</v>
      </c>
      <c r="L893" s="5">
        <v>0</v>
      </c>
      <c r="M893" s="5">
        <v>40513.138882681575</v>
      </c>
      <c r="N893" s="5">
        <v>35478.952178770989</v>
      </c>
      <c r="O893" s="5">
        <v>29681.805865921815</v>
      </c>
      <c r="P893" s="5">
        <v>28324.05016759779</v>
      </c>
      <c r="Q893" s="5">
        <v>27333.672458100584</v>
      </c>
    </row>
    <row r="894" spans="1:17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14"/>
      <c r="G894" s="14">
        <v>0</v>
      </c>
      <c r="H894" s="14">
        <v>0</v>
      </c>
      <c r="I894" s="14">
        <v>5.8307001875242372</v>
      </c>
      <c r="J894" s="14">
        <v>6.1396396979999297</v>
      </c>
      <c r="K894" s="14">
        <v>0</v>
      </c>
      <c r="L894" s="14">
        <v>0</v>
      </c>
      <c r="M894" s="14">
        <v>100</v>
      </c>
      <c r="N894" s="14">
        <v>100</v>
      </c>
      <c r="O894" s="14">
        <v>83.660322650909833</v>
      </c>
      <c r="P894" s="14">
        <v>79.833389737326087</v>
      </c>
      <c r="Q894" s="14">
        <v>77.041938331132073</v>
      </c>
    </row>
    <row r="895" spans="1:17" x14ac:dyDescent="0.2">
      <c r="A895" s="3" t="s">
        <v>9</v>
      </c>
      <c r="B895" s="3" t="s">
        <v>607</v>
      </c>
      <c r="C895" s="5"/>
      <c r="D895" s="5"/>
      <c r="E895" s="14"/>
      <c r="F895" s="1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15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pans="1:17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G897" s="13">
        <v>0</v>
      </c>
      <c r="H897" s="13">
        <v>0</v>
      </c>
      <c r="I897" s="13">
        <v>358112.08999999997</v>
      </c>
      <c r="J897" s="13">
        <v>344450.9</v>
      </c>
      <c r="K897" s="13">
        <v>4382704.2300000004</v>
      </c>
      <c r="L897" s="13">
        <v>4382706.5800000066</v>
      </c>
      <c r="M897" s="13">
        <v>13963273.170000002</v>
      </c>
      <c r="N897" s="13">
        <v>13389688.820000002</v>
      </c>
      <c r="O897" s="13">
        <v>12761584.49</v>
      </c>
      <c r="P897" s="13">
        <v>12402201.309999999</v>
      </c>
      <c r="Q897" s="13">
        <v>12182828.74</v>
      </c>
    </row>
    <row r="898" spans="1:17" x14ac:dyDescent="0.2">
      <c r="A898" s="3" t="s">
        <v>7</v>
      </c>
      <c r="B898" s="3" t="s">
        <v>608</v>
      </c>
      <c r="C898" s="5" t="s">
        <v>201</v>
      </c>
      <c r="D898" s="5" t="s">
        <v>682</v>
      </c>
      <c r="E898" s="14"/>
      <c r="F898" s="14">
        <v>610.9</v>
      </c>
      <c r="G898" s="5">
        <v>0</v>
      </c>
      <c r="H898" s="5">
        <v>0</v>
      </c>
      <c r="I898" s="5">
        <v>586.20410869209366</v>
      </c>
      <c r="J898" s="5">
        <v>563.84170895400234</v>
      </c>
      <c r="K898" s="5">
        <v>7174.1761826812908</v>
      </c>
      <c r="L898" s="5">
        <v>7174.1800294647355</v>
      </c>
      <c r="M898" s="5">
        <v>22856.888476018994</v>
      </c>
      <c r="N898" s="5">
        <v>21917.971550171882</v>
      </c>
      <c r="O898" s="5">
        <v>20889.809281388116</v>
      </c>
      <c r="P898" s="5">
        <v>20301.524488459647</v>
      </c>
      <c r="Q898" s="5">
        <v>19942.427140284828</v>
      </c>
    </row>
    <row r="899" spans="1:17" x14ac:dyDescent="0.2">
      <c r="A899" s="3" t="s">
        <v>7</v>
      </c>
      <c r="B899" s="3" t="s">
        <v>608</v>
      </c>
      <c r="C899" s="5" t="s">
        <v>201</v>
      </c>
      <c r="D899" s="5" t="s">
        <v>683</v>
      </c>
      <c r="E899" s="14"/>
      <c r="F899" s="14">
        <v>607</v>
      </c>
      <c r="G899" s="5">
        <v>0</v>
      </c>
      <c r="H899" s="5">
        <v>0</v>
      </c>
      <c r="I899" s="5">
        <v>589.9704942339373</v>
      </c>
      <c r="J899" s="5">
        <v>567.46441515650747</v>
      </c>
      <c r="K899" s="5">
        <v>7220.2705601317966</v>
      </c>
      <c r="L899" s="5">
        <v>7220.2744316309827</v>
      </c>
      <c r="M899" s="5">
        <v>23003.744925864914</v>
      </c>
      <c r="N899" s="5">
        <v>22058.79542009885</v>
      </c>
      <c r="O899" s="5">
        <v>21024.027166392094</v>
      </c>
      <c r="P899" s="5">
        <v>20431.962619439866</v>
      </c>
      <c r="Q899" s="5">
        <v>20070.558056013178</v>
      </c>
    </row>
    <row r="900" spans="1:17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14"/>
      <c r="G900" s="14">
        <v>0</v>
      </c>
      <c r="H900" s="14">
        <v>0</v>
      </c>
      <c r="I900" s="14">
        <v>2.5646715182039221</v>
      </c>
      <c r="J900" s="14">
        <v>2.5725086268285655</v>
      </c>
      <c r="K900" s="14">
        <v>31.387370114739365</v>
      </c>
      <c r="L900" s="14">
        <v>32.731952466689258</v>
      </c>
      <c r="M900" s="14">
        <v>100</v>
      </c>
      <c r="N900" s="14">
        <v>100</v>
      </c>
      <c r="O900" s="14">
        <v>95.309044605563869</v>
      </c>
      <c r="P900" s="14">
        <v>92.625015239151736</v>
      </c>
      <c r="Q900" s="14">
        <v>90.986645797194839</v>
      </c>
    </row>
    <row r="901" spans="1:17" x14ac:dyDescent="0.2">
      <c r="A901" s="3" t="s">
        <v>7</v>
      </c>
      <c r="B901" s="3" t="s">
        <v>608</v>
      </c>
      <c r="C901" s="5"/>
      <c r="D901" s="5"/>
      <c r="E901" s="14"/>
      <c r="F901" s="1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15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1:17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G903" s="13">
        <v>0</v>
      </c>
      <c r="H903" s="13">
        <v>0</v>
      </c>
      <c r="I903" s="13">
        <v>98718.54</v>
      </c>
      <c r="J903" s="13">
        <v>80296.86</v>
      </c>
      <c r="K903" s="13">
        <v>-959.72999999998137</v>
      </c>
      <c r="L903" s="13">
        <v>0</v>
      </c>
      <c r="M903" s="13">
        <v>3118516.94</v>
      </c>
      <c r="N903" s="13">
        <v>3056447.06</v>
      </c>
      <c r="O903" s="13">
        <v>2577276.08</v>
      </c>
      <c r="P903" s="13">
        <v>2555566.4200000004</v>
      </c>
      <c r="Q903" s="13">
        <v>2394271.2800000003</v>
      </c>
    </row>
    <row r="904" spans="1:17" x14ac:dyDescent="0.2">
      <c r="A904" s="3" t="s">
        <v>48</v>
      </c>
      <c r="B904" s="3" t="s">
        <v>609</v>
      </c>
      <c r="C904" s="5" t="s">
        <v>201</v>
      </c>
      <c r="D904" s="5" t="s">
        <v>682</v>
      </c>
      <c r="E904" s="14"/>
      <c r="F904" s="14">
        <v>87</v>
      </c>
      <c r="G904" s="5">
        <v>0</v>
      </c>
      <c r="H904" s="5">
        <v>0</v>
      </c>
      <c r="I904" s="5">
        <v>1134.6958620689654</v>
      </c>
      <c r="J904" s="5">
        <v>922.95241379310346</v>
      </c>
      <c r="K904" s="5">
        <v>-11.031379310344613</v>
      </c>
      <c r="L904" s="5">
        <v>0</v>
      </c>
      <c r="M904" s="5">
        <v>35845.022298850577</v>
      </c>
      <c r="N904" s="5">
        <v>35131.575402298848</v>
      </c>
      <c r="O904" s="5">
        <v>29623.862988505749</v>
      </c>
      <c r="P904" s="5">
        <v>29374.326666666671</v>
      </c>
      <c r="Q904" s="5">
        <v>27520.359540229889</v>
      </c>
    </row>
    <row r="905" spans="1:17" x14ac:dyDescent="0.2">
      <c r="A905" s="3" t="s">
        <v>48</v>
      </c>
      <c r="B905" s="3" t="s">
        <v>609</v>
      </c>
      <c r="C905" s="5" t="s">
        <v>201</v>
      </c>
      <c r="D905" s="5" t="s">
        <v>683</v>
      </c>
      <c r="E905" s="14"/>
      <c r="F905" s="14">
        <v>87</v>
      </c>
      <c r="G905" s="5">
        <v>0</v>
      </c>
      <c r="H905" s="5">
        <v>0</v>
      </c>
      <c r="I905" s="5">
        <v>1134.6958620689654</v>
      </c>
      <c r="J905" s="5">
        <v>922.95241379310346</v>
      </c>
      <c r="K905" s="5">
        <v>-11.031379310344613</v>
      </c>
      <c r="L905" s="5">
        <v>0</v>
      </c>
      <c r="M905" s="5">
        <v>35845.022298850577</v>
      </c>
      <c r="N905" s="5">
        <v>35131.575402298848</v>
      </c>
      <c r="O905" s="5">
        <v>29623.862988505749</v>
      </c>
      <c r="P905" s="5">
        <v>29374.326666666671</v>
      </c>
      <c r="Q905" s="5">
        <v>27520.359540229889</v>
      </c>
    </row>
    <row r="906" spans="1:17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14"/>
      <c r="G906" s="14">
        <v>0</v>
      </c>
      <c r="H906" s="14">
        <v>0</v>
      </c>
      <c r="I906" s="14">
        <v>3.1655604859404738</v>
      </c>
      <c r="J906" s="14">
        <v>2.6271307313269805</v>
      </c>
      <c r="K906" s="14">
        <v>-3.0775205601415827E-2</v>
      </c>
      <c r="L906" s="14">
        <v>0</v>
      </c>
      <c r="M906" s="14">
        <v>100</v>
      </c>
      <c r="N906" s="14">
        <v>100</v>
      </c>
      <c r="O906" s="14">
        <v>84.322614768272814</v>
      </c>
      <c r="P906" s="14">
        <v>83.612324042674572</v>
      </c>
      <c r="Q906" s="14">
        <v>78.335113712062793</v>
      </c>
    </row>
    <row r="907" spans="1:17" x14ac:dyDescent="0.2">
      <c r="A907" s="3" t="s">
        <v>48</v>
      </c>
      <c r="B907" s="3" t="s">
        <v>609</v>
      </c>
      <c r="C907" s="5"/>
      <c r="D907" s="5"/>
      <c r="E907" s="14"/>
      <c r="F907" s="1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15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pans="1:17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G909" s="13">
        <v>1179016.94</v>
      </c>
      <c r="H909" s="13">
        <v>3428010.8000000003</v>
      </c>
      <c r="I909" s="13">
        <v>1945170.33</v>
      </c>
      <c r="J909" s="13">
        <v>1811248.78</v>
      </c>
      <c r="K909" s="13">
        <v>727128.75999999419</v>
      </c>
      <c r="L909" s="13">
        <v>1478921.4799999818</v>
      </c>
      <c r="M909" s="13">
        <v>22977458.539999995</v>
      </c>
      <c r="N909" s="13">
        <v>27498514.849999998</v>
      </c>
      <c r="O909" s="13">
        <v>18306682.949999999</v>
      </c>
      <c r="P909" s="13">
        <v>17969066.889999997</v>
      </c>
      <c r="Q909" s="13">
        <v>16251278.109999999</v>
      </c>
    </row>
    <row r="910" spans="1:17" x14ac:dyDescent="0.2">
      <c r="A910" s="3" t="s">
        <v>42</v>
      </c>
      <c r="B910" s="3" t="s">
        <v>610</v>
      </c>
      <c r="C910" s="5" t="s">
        <v>201</v>
      </c>
      <c r="D910" s="5" t="s">
        <v>682</v>
      </c>
      <c r="E910" s="14"/>
      <c r="F910" s="14">
        <v>899.2</v>
      </c>
      <c r="G910" s="5">
        <v>1311.1843193950176</v>
      </c>
      <c r="H910" s="5">
        <v>3812.2895907473312</v>
      </c>
      <c r="I910" s="5">
        <v>2163.2232317615658</v>
      </c>
      <c r="J910" s="5">
        <v>2014.2891236654802</v>
      </c>
      <c r="K910" s="5">
        <v>808.63963523131019</v>
      </c>
      <c r="L910" s="5">
        <v>1644.7080516014032</v>
      </c>
      <c r="M910" s="5">
        <v>25553.223465302486</v>
      </c>
      <c r="N910" s="5">
        <v>30581.08857873665</v>
      </c>
      <c r="O910" s="5">
        <v>20358.855593861208</v>
      </c>
      <c r="P910" s="5">
        <v>19983.392893683271</v>
      </c>
      <c r="Q910" s="5">
        <v>18073.040602758007</v>
      </c>
    </row>
    <row r="911" spans="1:17" x14ac:dyDescent="0.2">
      <c r="A911" s="3" t="s">
        <v>42</v>
      </c>
      <c r="B911" s="3" t="s">
        <v>610</v>
      </c>
      <c r="C911" s="5" t="s">
        <v>201</v>
      </c>
      <c r="D911" s="5" t="s">
        <v>683</v>
      </c>
      <c r="E911" s="14"/>
      <c r="F911" s="14">
        <v>895</v>
      </c>
      <c r="G911" s="5">
        <v>1317.3373631284915</v>
      </c>
      <c r="H911" s="5">
        <v>3830.1796648044697</v>
      </c>
      <c r="I911" s="5">
        <v>2173.3746703910615</v>
      </c>
      <c r="J911" s="5">
        <v>2023.7416536312849</v>
      </c>
      <c r="K911" s="5">
        <v>812.43436871507731</v>
      </c>
      <c r="L911" s="5">
        <v>1652.4262346368512</v>
      </c>
      <c r="M911" s="5">
        <v>25673.138033519546</v>
      </c>
      <c r="N911" s="5">
        <v>30724.597597765362</v>
      </c>
      <c r="O911" s="5">
        <v>20454.3943575419</v>
      </c>
      <c r="P911" s="5">
        <v>20077.169709497204</v>
      </c>
      <c r="Q911" s="5">
        <v>18157.852636871507</v>
      </c>
    </row>
    <row r="912" spans="1:17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14"/>
      <c r="G912" s="14">
        <v>5.1311895001247612</v>
      </c>
      <c r="H912" s="14">
        <v>12.466167059200291</v>
      </c>
      <c r="I912" s="14">
        <v>8.4655590896346382</v>
      </c>
      <c r="J912" s="14">
        <v>6.5867149185331373</v>
      </c>
      <c r="K912" s="14">
        <v>3.164530832398988</v>
      </c>
      <c r="L912" s="14">
        <v>5.3781867423286753</v>
      </c>
      <c r="M912" s="14">
        <v>100</v>
      </c>
      <c r="N912" s="14">
        <v>100</v>
      </c>
      <c r="O912" s="14">
        <v>66.57335150592688</v>
      </c>
      <c r="P912" s="14">
        <v>65.345590436495883</v>
      </c>
      <c r="Q912" s="14">
        <v>59.098748418407766</v>
      </c>
    </row>
    <row r="913" spans="1:17" x14ac:dyDescent="0.2">
      <c r="A913" s="3" t="s">
        <v>42</v>
      </c>
      <c r="B913" s="3" t="s">
        <v>610</v>
      </c>
      <c r="C913" s="5"/>
      <c r="D913" s="5"/>
      <c r="E913" s="14"/>
      <c r="F913" s="1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15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pans="1:17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G915" s="13">
        <v>0</v>
      </c>
      <c r="H915" s="13">
        <v>0</v>
      </c>
      <c r="I915" s="13">
        <v>27803.479999999996</v>
      </c>
      <c r="J915" s="13">
        <v>102649</v>
      </c>
      <c r="K915" s="13">
        <v>0</v>
      </c>
      <c r="L915" s="13">
        <v>0</v>
      </c>
      <c r="M915" s="13">
        <v>4195709.3400000008</v>
      </c>
      <c r="N915" s="13">
        <v>4953958.18</v>
      </c>
      <c r="O915" s="13">
        <v>3995030.8</v>
      </c>
      <c r="P915" s="13">
        <v>3839960.08</v>
      </c>
      <c r="Q915" s="13">
        <v>3925554.11</v>
      </c>
    </row>
    <row r="916" spans="1:17" x14ac:dyDescent="0.2">
      <c r="A916" s="3" t="s">
        <v>129</v>
      </c>
      <c r="B916" s="3" t="s">
        <v>611</v>
      </c>
      <c r="C916" s="5" t="s">
        <v>201</v>
      </c>
      <c r="D916" s="5" t="s">
        <v>682</v>
      </c>
      <c r="E916" s="14"/>
      <c r="F916" s="14">
        <v>180.9</v>
      </c>
      <c r="G916" s="5">
        <v>0</v>
      </c>
      <c r="H916" s="5">
        <v>0</v>
      </c>
      <c r="I916" s="5">
        <v>153.69530127142065</v>
      </c>
      <c r="J916" s="5">
        <v>567.43504698728577</v>
      </c>
      <c r="K916" s="5">
        <v>0</v>
      </c>
      <c r="L916" s="5">
        <v>0</v>
      </c>
      <c r="M916" s="5">
        <v>23193.528689883919</v>
      </c>
      <c r="N916" s="5">
        <v>27385.064566058594</v>
      </c>
      <c r="O916" s="5">
        <v>22084.194582642343</v>
      </c>
      <c r="P916" s="5">
        <v>21226.976672194582</v>
      </c>
      <c r="Q916" s="5">
        <v>21700.133278054171</v>
      </c>
    </row>
    <row r="917" spans="1:17" x14ac:dyDescent="0.2">
      <c r="A917" s="3" t="s">
        <v>129</v>
      </c>
      <c r="B917" s="3" t="s">
        <v>611</v>
      </c>
      <c r="C917" s="5" t="s">
        <v>201</v>
      </c>
      <c r="D917" s="5" t="s">
        <v>683</v>
      </c>
      <c r="E917" s="14"/>
      <c r="F917" s="14">
        <v>189</v>
      </c>
      <c r="G917" s="5">
        <v>0</v>
      </c>
      <c r="H917" s="5">
        <v>0</v>
      </c>
      <c r="I917" s="5">
        <v>147.10835978835976</v>
      </c>
      <c r="J917" s="5">
        <v>543.11640211640213</v>
      </c>
      <c r="K917" s="5">
        <v>0</v>
      </c>
      <c r="L917" s="5">
        <v>0</v>
      </c>
      <c r="M917" s="5">
        <v>22199.520317460323</v>
      </c>
      <c r="N917" s="5">
        <v>26211.41894179894</v>
      </c>
      <c r="O917" s="5">
        <v>21137.729100529101</v>
      </c>
      <c r="P917" s="5">
        <v>20317.249100529101</v>
      </c>
      <c r="Q917" s="5">
        <v>20770.127566137566</v>
      </c>
    </row>
    <row r="918" spans="1:17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14"/>
      <c r="G918" s="14">
        <v>0</v>
      </c>
      <c r="H918" s="14">
        <v>0</v>
      </c>
      <c r="I918" s="14">
        <v>0.66266458772380044</v>
      </c>
      <c r="J918" s="14">
        <v>2.0720602853373302</v>
      </c>
      <c r="K918" s="14">
        <v>0</v>
      </c>
      <c r="L918" s="14">
        <v>0</v>
      </c>
      <c r="M918" s="14">
        <v>100</v>
      </c>
      <c r="N918" s="14">
        <v>100</v>
      </c>
      <c r="O918" s="14">
        <v>80.643208013516173</v>
      </c>
      <c r="P918" s="14">
        <v>77.51296923544075</v>
      </c>
      <c r="Q918" s="14">
        <v>79.240759961360837</v>
      </c>
    </row>
    <row r="919" spans="1:17" x14ac:dyDescent="0.2">
      <c r="A919" s="3" t="s">
        <v>129</v>
      </c>
      <c r="B919" s="3" t="s">
        <v>611</v>
      </c>
      <c r="C919" s="5"/>
      <c r="D919" s="5"/>
      <c r="E919" s="14"/>
      <c r="F919" s="1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15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pans="1:17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G921" s="13">
        <v>21981341.670000002</v>
      </c>
      <c r="H921" s="13">
        <v>27350182.489999998</v>
      </c>
      <c r="I921" s="13">
        <v>466452.11</v>
      </c>
      <c r="J921" s="13">
        <v>427195.4</v>
      </c>
      <c r="K921" s="13">
        <v>176028.06999999471</v>
      </c>
      <c r="L921" s="13">
        <v>148317.50999999605</v>
      </c>
      <c r="M921" s="13">
        <v>31722644.009999994</v>
      </c>
      <c r="N921" s="13">
        <v>36280262.979999997</v>
      </c>
      <c r="O921" s="13">
        <v>6349645.6200000029</v>
      </c>
      <c r="P921" s="13">
        <v>6269217.0200000023</v>
      </c>
      <c r="Q921" s="13">
        <v>5793685.9600000028</v>
      </c>
    </row>
    <row r="922" spans="1:17" x14ac:dyDescent="0.2">
      <c r="A922" s="3" t="s">
        <v>79</v>
      </c>
      <c r="B922" s="3" t="s">
        <v>612</v>
      </c>
      <c r="C922" s="5" t="s">
        <v>201</v>
      </c>
      <c r="D922" s="5" t="s">
        <v>682</v>
      </c>
      <c r="E922" s="14"/>
      <c r="F922" s="14">
        <v>606.6</v>
      </c>
      <c r="G922" s="5">
        <v>36236.962858555889</v>
      </c>
      <c r="H922" s="5">
        <v>45087.67307945928</v>
      </c>
      <c r="I922" s="5">
        <v>768.96160567095285</v>
      </c>
      <c r="J922" s="5">
        <v>704.24563138806468</v>
      </c>
      <c r="K922" s="5">
        <v>290.18804813714922</v>
      </c>
      <c r="L922" s="5">
        <v>244.50628090998359</v>
      </c>
      <c r="M922" s="5">
        <v>52295.819337289802</v>
      </c>
      <c r="N922" s="5">
        <v>59809.203725684136</v>
      </c>
      <c r="O922" s="5">
        <v>10467.599109792289</v>
      </c>
      <c r="P922" s="5">
        <v>10335.009924167494</v>
      </c>
      <c r="Q922" s="5">
        <v>9551.0813715792992</v>
      </c>
    </row>
    <row r="923" spans="1:17" x14ac:dyDescent="0.2">
      <c r="A923" s="3" t="s">
        <v>79</v>
      </c>
      <c r="B923" s="3" t="s">
        <v>612</v>
      </c>
      <c r="C923" s="5" t="s">
        <v>201</v>
      </c>
      <c r="D923" s="5" t="s">
        <v>683</v>
      </c>
      <c r="E923" s="14"/>
      <c r="F923" s="14">
        <v>607</v>
      </c>
      <c r="G923" s="5">
        <v>36213.083476112028</v>
      </c>
      <c r="H923" s="5">
        <v>45057.961268533771</v>
      </c>
      <c r="I923" s="5">
        <v>768.45487644151558</v>
      </c>
      <c r="J923" s="5">
        <v>703.7815485996706</v>
      </c>
      <c r="K923" s="5">
        <v>289.99682042832734</v>
      </c>
      <c r="L923" s="5">
        <v>244.34515650740701</v>
      </c>
      <c r="M923" s="5">
        <v>52261.35751235584</v>
      </c>
      <c r="N923" s="5">
        <v>59769.790741350902</v>
      </c>
      <c r="O923" s="5">
        <v>10460.701186161454</v>
      </c>
      <c r="P923" s="5">
        <v>10328.19937397035</v>
      </c>
      <c r="Q923" s="5">
        <v>9544.787413509066</v>
      </c>
    </row>
    <row r="924" spans="1:17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14"/>
      <c r="G924" s="14">
        <v>69.292274827630322</v>
      </c>
      <c r="H924" s="14">
        <v>75.385844102279989</v>
      </c>
      <c r="I924" s="14">
        <v>1.4704074157657203</v>
      </c>
      <c r="J924" s="14">
        <v>1.1774870546983012</v>
      </c>
      <c r="K924" s="14">
        <v>0.55489722087637161</v>
      </c>
      <c r="L924" s="14">
        <v>0.4088104600613236</v>
      </c>
      <c r="M924" s="14">
        <v>100</v>
      </c>
      <c r="N924" s="14">
        <v>100</v>
      </c>
      <c r="O924" s="14">
        <v>17.501652685098602</v>
      </c>
      <c r="P924" s="14">
        <v>17.279965758395953</v>
      </c>
      <c r="Q924" s="14">
        <v>15.969250176587346</v>
      </c>
    </row>
    <row r="925" spans="1:17" x14ac:dyDescent="0.2">
      <c r="A925" s="3" t="s">
        <v>79</v>
      </c>
      <c r="B925" s="3" t="s">
        <v>612</v>
      </c>
      <c r="C925" s="5"/>
      <c r="D925" s="5"/>
      <c r="E925" s="14"/>
      <c r="F925" s="1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701</v>
      </c>
      <c r="F926" s="15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pans="1:17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G927" s="13">
        <v>0</v>
      </c>
      <c r="H927" s="13">
        <v>0</v>
      </c>
      <c r="I927" s="13">
        <v>456294.47</v>
      </c>
      <c r="J927" s="13">
        <v>324551.21999999997</v>
      </c>
      <c r="K927" s="13">
        <v>23117.010000000242</v>
      </c>
      <c r="L927" s="13">
        <v>10947.670000000391</v>
      </c>
      <c r="M927" s="13">
        <v>3697982.4800000004</v>
      </c>
      <c r="N927" s="13">
        <v>3266259.600000001</v>
      </c>
      <c r="O927" s="13">
        <v>2824819.790000001</v>
      </c>
      <c r="P927" s="13">
        <v>2720615.2400000012</v>
      </c>
      <c r="Q927" s="13">
        <v>2643943.4800000009</v>
      </c>
    </row>
    <row r="928" spans="1:17" x14ac:dyDescent="0.2">
      <c r="A928" s="3" t="s">
        <v>138</v>
      </c>
      <c r="B928" s="3" t="s">
        <v>613</v>
      </c>
      <c r="C928" s="5" t="s">
        <v>201</v>
      </c>
      <c r="D928" s="5" t="s">
        <v>682</v>
      </c>
      <c r="E928" s="14"/>
      <c r="F928" s="14">
        <v>137.4</v>
      </c>
      <c r="G928" s="5">
        <v>0</v>
      </c>
      <c r="H928" s="5">
        <v>0</v>
      </c>
      <c r="I928" s="5">
        <v>3320.920451237263</v>
      </c>
      <c r="J928" s="5">
        <v>2362.0903930131003</v>
      </c>
      <c r="K928" s="5">
        <v>168.24606986899738</v>
      </c>
      <c r="L928" s="5">
        <v>79.677365356625842</v>
      </c>
      <c r="M928" s="5">
        <v>26913.991848617177</v>
      </c>
      <c r="N928" s="5">
        <v>23771.903930131011</v>
      </c>
      <c r="O928" s="5">
        <v>20559.0959970888</v>
      </c>
      <c r="P928" s="5">
        <v>19800.693158660852</v>
      </c>
      <c r="Q928" s="5">
        <v>19242.67452692868</v>
      </c>
    </row>
    <row r="929" spans="1:17" x14ac:dyDescent="0.2">
      <c r="A929" s="3" t="s">
        <v>138</v>
      </c>
      <c r="B929" s="3" t="s">
        <v>613</v>
      </c>
      <c r="C929" s="5" t="s">
        <v>201</v>
      </c>
      <c r="D929" s="5" t="s">
        <v>683</v>
      </c>
      <c r="E929" s="14"/>
      <c r="F929" s="14">
        <v>113</v>
      </c>
      <c r="G929" s="5">
        <v>0</v>
      </c>
      <c r="H929" s="5">
        <v>0</v>
      </c>
      <c r="I929" s="5">
        <v>4038.0041592920352</v>
      </c>
      <c r="J929" s="5">
        <v>2872.1346902654864</v>
      </c>
      <c r="K929" s="5">
        <v>204.57530973451543</v>
      </c>
      <c r="L929" s="5">
        <v>96.882035398233555</v>
      </c>
      <c r="M929" s="5">
        <v>32725.508672566375</v>
      </c>
      <c r="N929" s="5">
        <v>28904.952212389391</v>
      </c>
      <c r="O929" s="5">
        <v>24998.405221238947</v>
      </c>
      <c r="P929" s="5">
        <v>24076.241061946912</v>
      </c>
      <c r="Q929" s="5">
        <v>23397.729911504433</v>
      </c>
    </row>
    <row r="930" spans="1:17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14"/>
      <c r="G930" s="14">
        <v>0</v>
      </c>
      <c r="H930" s="14">
        <v>0</v>
      </c>
      <c r="I930" s="14">
        <v>12.339011135607109</v>
      </c>
      <c r="J930" s="14">
        <v>9.936479635605199</v>
      </c>
      <c r="K930" s="14">
        <v>0.62512491946690452</v>
      </c>
      <c r="L930" s="14">
        <v>0.33517452195166569</v>
      </c>
      <c r="M930" s="14">
        <v>100</v>
      </c>
      <c r="N930" s="14">
        <v>100</v>
      </c>
      <c r="O930" s="14">
        <v>86.484852275673376</v>
      </c>
      <c r="P930" s="14">
        <v>83.294519517064728</v>
      </c>
      <c r="Q930" s="14">
        <v>80.947132309997656</v>
      </c>
    </row>
    <row r="931" spans="1:17" x14ac:dyDescent="0.2">
      <c r="A931" s="3" t="s">
        <v>138</v>
      </c>
      <c r="B931" s="3" t="s">
        <v>613</v>
      </c>
      <c r="C931" s="5"/>
      <c r="D931" s="5"/>
      <c r="E931" s="14"/>
      <c r="F931" s="1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15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pans="1:17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G933" s="13">
        <v>5425</v>
      </c>
      <c r="H933" s="13">
        <v>204301.15000000002</v>
      </c>
      <c r="I933" s="13">
        <v>9197984.4500000011</v>
      </c>
      <c r="J933" s="13">
        <v>9059688.4600000009</v>
      </c>
      <c r="K933" s="13">
        <v>5934202.2899999768</v>
      </c>
      <c r="L933" s="13">
        <v>10984333.019999973</v>
      </c>
      <c r="M933" s="13">
        <v>68489128.129999995</v>
      </c>
      <c r="N933" s="13">
        <v>72780503.080000013</v>
      </c>
      <c r="O933" s="13">
        <v>58436286.07000003</v>
      </c>
      <c r="P933" s="13">
        <v>56540914.37000002</v>
      </c>
      <c r="Q933" s="13">
        <v>54060367.75000003</v>
      </c>
    </row>
    <row r="934" spans="1:17" x14ac:dyDescent="0.2">
      <c r="A934" s="3" t="s">
        <v>18</v>
      </c>
      <c r="B934" s="3" t="s">
        <v>614</v>
      </c>
      <c r="C934" s="5" t="s">
        <v>201</v>
      </c>
      <c r="D934" s="5" t="s">
        <v>682</v>
      </c>
      <c r="E934" s="14"/>
      <c r="F934" s="14">
        <v>3549.5</v>
      </c>
      <c r="G934" s="5">
        <v>1.5283842794759825</v>
      </c>
      <c r="H934" s="5">
        <v>57.557726440343714</v>
      </c>
      <c r="I934" s="5">
        <v>2591.3465135934644</v>
      </c>
      <c r="J934" s="5">
        <v>2552.3844090717007</v>
      </c>
      <c r="K934" s="5">
        <v>1671.8417495421825</v>
      </c>
      <c r="L934" s="5">
        <v>3094.6141766445903</v>
      </c>
      <c r="M934" s="5">
        <v>19295.429815466967</v>
      </c>
      <c r="N934" s="5">
        <v>20504.438112410204</v>
      </c>
      <c r="O934" s="5">
        <v>16463.244420340903</v>
      </c>
      <c r="P934" s="5">
        <v>15929.261690378933</v>
      </c>
      <c r="Q934" s="5">
        <v>15230.417734892248</v>
      </c>
    </row>
    <row r="935" spans="1:17" x14ac:dyDescent="0.2">
      <c r="A935" s="3" t="s">
        <v>18</v>
      </c>
      <c r="B935" s="3" t="s">
        <v>614</v>
      </c>
      <c r="C935" s="5" t="s">
        <v>201</v>
      </c>
      <c r="D935" s="5" t="s">
        <v>683</v>
      </c>
      <c r="E935" s="14"/>
      <c r="F935" s="14">
        <v>3633</v>
      </c>
      <c r="G935" s="5">
        <v>1.4932562620423893</v>
      </c>
      <c r="H935" s="5">
        <v>56.234833470960645</v>
      </c>
      <c r="I935" s="5">
        <v>2531.7876273052575</v>
      </c>
      <c r="J935" s="5">
        <v>2493.7210184420592</v>
      </c>
      <c r="K935" s="5">
        <v>1633.4165400495394</v>
      </c>
      <c r="L935" s="5">
        <v>3023.4883071841382</v>
      </c>
      <c r="M935" s="5">
        <v>18851.948287916322</v>
      </c>
      <c r="N935" s="5">
        <v>20033.169028351229</v>
      </c>
      <c r="O935" s="5">
        <v>16084.857162124974</v>
      </c>
      <c r="P935" s="5">
        <v>15563.147363060836</v>
      </c>
      <c r="Q935" s="5">
        <v>14880.365469309119</v>
      </c>
    </row>
    <row r="936" spans="1:17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14"/>
      <c r="G936" s="14">
        <v>7.9209651927569374E-3</v>
      </c>
      <c r="H936" s="14">
        <v>0.28070862573652877</v>
      </c>
      <c r="I936" s="14">
        <v>13.429846022482868</v>
      </c>
      <c r="J936" s="14">
        <v>12.447960754051991</v>
      </c>
      <c r="K936" s="14">
        <v>8.6644442001600588</v>
      </c>
      <c r="L936" s="14">
        <v>15.092411504666355</v>
      </c>
      <c r="M936" s="14">
        <v>100</v>
      </c>
      <c r="N936" s="14">
        <v>100</v>
      </c>
      <c r="O936" s="14">
        <v>80.291126877437378</v>
      </c>
      <c r="P936" s="14">
        <v>77.686896871062416</v>
      </c>
      <c r="Q936" s="14">
        <v>74.278639831023298</v>
      </c>
    </row>
    <row r="937" spans="1:17" x14ac:dyDescent="0.2">
      <c r="A937" s="3" t="s">
        <v>18</v>
      </c>
      <c r="B937" s="3" t="s">
        <v>614</v>
      </c>
      <c r="C937" s="5"/>
      <c r="D937" s="5"/>
      <c r="E937" s="14"/>
      <c r="F937" s="1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15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pans="1:17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G939" s="13">
        <v>0</v>
      </c>
      <c r="H939" s="13">
        <v>0</v>
      </c>
      <c r="I939" s="13">
        <v>1016967.8400000001</v>
      </c>
      <c r="J939" s="13">
        <v>988878.84</v>
      </c>
      <c r="K939" s="13">
        <v>1745747.4400000013</v>
      </c>
      <c r="L939" s="13">
        <v>1725964.1799999969</v>
      </c>
      <c r="M939" s="13">
        <v>13069212.440000001</v>
      </c>
      <c r="N939" s="13">
        <v>13384868.159999991</v>
      </c>
      <c r="O939" s="13">
        <v>9359872.8799999915</v>
      </c>
      <c r="P939" s="13">
        <v>8946402.0099999923</v>
      </c>
      <c r="Q939" s="13">
        <v>8999502.1299999915</v>
      </c>
    </row>
    <row r="940" spans="1:17" x14ac:dyDescent="0.2">
      <c r="A940" s="3" t="s">
        <v>81</v>
      </c>
      <c r="B940" s="3" t="s">
        <v>615</v>
      </c>
      <c r="C940" s="5" t="s">
        <v>201</v>
      </c>
      <c r="D940" s="5" t="s">
        <v>682</v>
      </c>
      <c r="E940" s="14"/>
      <c r="F940" s="14">
        <v>334.9</v>
      </c>
      <c r="G940" s="5">
        <v>0</v>
      </c>
      <c r="H940" s="5">
        <v>0</v>
      </c>
      <c r="I940" s="5">
        <v>3036.6313526425802</v>
      </c>
      <c r="J940" s="5">
        <v>2952.7585547924755</v>
      </c>
      <c r="K940" s="5">
        <v>5212.7424305762961</v>
      </c>
      <c r="L940" s="5">
        <v>5153.6702896386896</v>
      </c>
      <c r="M940" s="5">
        <v>39024.22346969245</v>
      </c>
      <c r="N940" s="5">
        <v>39966.760704687942</v>
      </c>
      <c r="O940" s="5">
        <v>27948.261809495347</v>
      </c>
      <c r="P940" s="5">
        <v>26713.651866228705</v>
      </c>
      <c r="Q940" s="5">
        <v>26872.207017019984</v>
      </c>
    </row>
    <row r="941" spans="1:17" x14ac:dyDescent="0.2">
      <c r="A941" s="3" t="s">
        <v>81</v>
      </c>
      <c r="B941" s="3" t="s">
        <v>615</v>
      </c>
      <c r="C941" s="5" t="s">
        <v>201</v>
      </c>
      <c r="D941" s="5" t="s">
        <v>683</v>
      </c>
      <c r="E941" s="14"/>
      <c r="F941" s="14">
        <v>313</v>
      </c>
      <c r="G941" s="5">
        <v>0</v>
      </c>
      <c r="H941" s="5">
        <v>0</v>
      </c>
      <c r="I941" s="5">
        <v>3249.0985303514381</v>
      </c>
      <c r="J941" s="5">
        <v>3159.3573162939297</v>
      </c>
      <c r="K941" s="5">
        <v>5577.4678594249244</v>
      </c>
      <c r="L941" s="5">
        <v>5514.2625559105336</v>
      </c>
      <c r="M941" s="5">
        <v>41754.672332268376</v>
      </c>
      <c r="N941" s="5">
        <v>42763.157060702848</v>
      </c>
      <c r="O941" s="5">
        <v>29903.747220447258</v>
      </c>
      <c r="P941" s="5">
        <v>28582.754025559079</v>
      </c>
      <c r="Q941" s="5">
        <v>28752.402971245978</v>
      </c>
    </row>
    <row r="942" spans="1:17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14"/>
      <c r="G942" s="14">
        <v>0</v>
      </c>
      <c r="H942" s="14">
        <v>0</v>
      </c>
      <c r="I942" s="14">
        <v>7.7814010956577579</v>
      </c>
      <c r="J942" s="14">
        <v>7.3880357145034488</v>
      </c>
      <c r="K942" s="14">
        <v>13.357709563714163</v>
      </c>
      <c r="L942" s="14">
        <v>12.894891151471738</v>
      </c>
      <c r="M942" s="14">
        <v>100</v>
      </c>
      <c r="N942" s="14">
        <v>100</v>
      </c>
      <c r="O942" s="14">
        <v>69.928764094752196</v>
      </c>
      <c r="P942" s="14">
        <v>66.83967225568847</v>
      </c>
      <c r="Q942" s="14">
        <v>67.236389797955226</v>
      </c>
    </row>
    <row r="943" spans="1:17" x14ac:dyDescent="0.2">
      <c r="A943" s="3" t="s">
        <v>81</v>
      </c>
      <c r="B943" s="3" t="s">
        <v>615</v>
      </c>
      <c r="C943" s="5"/>
      <c r="D943" s="5"/>
      <c r="E943" s="14"/>
      <c r="F943" s="1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15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pans="1:17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G945" s="13">
        <v>0</v>
      </c>
      <c r="H945" s="13">
        <v>0</v>
      </c>
      <c r="I945" s="13">
        <v>0</v>
      </c>
      <c r="J945" s="13">
        <v>0</v>
      </c>
      <c r="K945" s="13">
        <v>3643271.2099999934</v>
      </c>
      <c r="L945" s="13">
        <v>3395212.3900000043</v>
      </c>
      <c r="M945" s="13">
        <v>33256912.179999992</v>
      </c>
      <c r="N945" s="13">
        <v>36554191.020000003</v>
      </c>
      <c r="O945" s="13">
        <v>33169583.639999978</v>
      </c>
      <c r="P945" s="13">
        <v>31823715.03999998</v>
      </c>
      <c r="Q945" s="13">
        <v>30874227.339999977</v>
      </c>
    </row>
    <row r="946" spans="1:17" x14ac:dyDescent="0.2">
      <c r="A946" s="3" t="s">
        <v>176</v>
      </c>
      <c r="B946" s="3" t="s">
        <v>616</v>
      </c>
      <c r="C946" s="5" t="s">
        <v>201</v>
      </c>
      <c r="D946" s="5" t="s">
        <v>682</v>
      </c>
      <c r="E946" s="14"/>
      <c r="F946" s="14">
        <v>2265.6</v>
      </c>
      <c r="G946" s="5">
        <v>0</v>
      </c>
      <c r="H946" s="5">
        <v>0</v>
      </c>
      <c r="I946" s="5">
        <v>0</v>
      </c>
      <c r="J946" s="5">
        <v>0</v>
      </c>
      <c r="K946" s="5">
        <v>1608.0822784251384</v>
      </c>
      <c r="L946" s="5">
        <v>1498.5930393714709</v>
      </c>
      <c r="M946" s="5">
        <v>14679.074938206211</v>
      </c>
      <c r="N946" s="5">
        <v>16134.441657838985</v>
      </c>
      <c r="O946" s="5">
        <v>14640.529502118636</v>
      </c>
      <c r="P946" s="5">
        <v>14046.484392655359</v>
      </c>
      <c r="Q946" s="5">
        <v>13627.395542019765</v>
      </c>
    </row>
    <row r="947" spans="1:17" x14ac:dyDescent="0.2">
      <c r="A947" s="3" t="s">
        <v>176</v>
      </c>
      <c r="B947" s="3" t="s">
        <v>616</v>
      </c>
      <c r="C947" s="5" t="s">
        <v>201</v>
      </c>
      <c r="D947" s="5" t="s">
        <v>683</v>
      </c>
      <c r="E947" s="14"/>
      <c r="F947" s="14">
        <v>2122</v>
      </c>
      <c r="G947" s="5">
        <v>0</v>
      </c>
      <c r="H947" s="5">
        <v>0</v>
      </c>
      <c r="I947" s="5">
        <v>0</v>
      </c>
      <c r="J947" s="5">
        <v>0</v>
      </c>
      <c r="K947" s="5">
        <v>1716.9044344957556</v>
      </c>
      <c r="L947" s="5">
        <v>1600.0058388312932</v>
      </c>
      <c r="M947" s="5">
        <v>15672.437408105558</v>
      </c>
      <c r="N947" s="5">
        <v>17226.291715362866</v>
      </c>
      <c r="O947" s="5">
        <v>15631.283524976427</v>
      </c>
      <c r="P947" s="5">
        <v>14997.038190386418</v>
      </c>
      <c r="Q947" s="5">
        <v>14549.588755890658</v>
      </c>
    </row>
    <row r="948" spans="1:17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14"/>
      <c r="G948" s="14">
        <v>0</v>
      </c>
      <c r="H948" s="14">
        <v>0</v>
      </c>
      <c r="I948" s="14">
        <v>0</v>
      </c>
      <c r="J948" s="14">
        <v>0</v>
      </c>
      <c r="K948" s="14">
        <v>10.954929279907653</v>
      </c>
      <c r="L948" s="14">
        <v>9.2881617545369046</v>
      </c>
      <c r="M948" s="14">
        <v>100</v>
      </c>
      <c r="N948" s="14">
        <v>100</v>
      </c>
      <c r="O948" s="14">
        <v>90.740849994058976</v>
      </c>
      <c r="P948" s="14">
        <v>87.059005142770573</v>
      </c>
      <c r="Q948" s="14">
        <v>84.461525418816336</v>
      </c>
    </row>
    <row r="949" spans="1:17" x14ac:dyDescent="0.2">
      <c r="A949" s="3" t="s">
        <v>176</v>
      </c>
      <c r="B949" s="3" t="s">
        <v>616</v>
      </c>
      <c r="C949" s="5"/>
      <c r="D949" s="5"/>
      <c r="E949" s="14"/>
      <c r="F949" s="1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15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pans="1:17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G951" s="13">
        <v>0</v>
      </c>
      <c r="H951" s="13">
        <v>0</v>
      </c>
      <c r="I951" s="13">
        <v>491933.98</v>
      </c>
      <c r="J951" s="13">
        <v>470045.28</v>
      </c>
      <c r="K951" s="13">
        <v>441.49000000208616</v>
      </c>
      <c r="L951" s="13">
        <v>2000</v>
      </c>
      <c r="M951" s="13">
        <v>8355865.7700000005</v>
      </c>
      <c r="N951" s="13">
        <v>8435350.9799999986</v>
      </c>
      <c r="O951" s="13">
        <v>7298672.4399999976</v>
      </c>
      <c r="P951" s="13">
        <v>6972895.3599999975</v>
      </c>
      <c r="Q951" s="13">
        <v>6770384.4499999974</v>
      </c>
    </row>
    <row r="952" spans="1:17" x14ac:dyDescent="0.2">
      <c r="A952" s="3" t="s">
        <v>162</v>
      </c>
      <c r="B952" s="3" t="s">
        <v>617</v>
      </c>
      <c r="C952" s="5" t="s">
        <v>201</v>
      </c>
      <c r="D952" s="5" t="s">
        <v>682</v>
      </c>
      <c r="E952" s="14"/>
      <c r="F952" s="14">
        <v>434</v>
      </c>
      <c r="G952" s="5">
        <v>0</v>
      </c>
      <c r="H952" s="5">
        <v>0</v>
      </c>
      <c r="I952" s="5">
        <v>1133.4884331797234</v>
      </c>
      <c r="J952" s="5">
        <v>1083.0536405529954</v>
      </c>
      <c r="K952" s="5">
        <v>1.0172580645209359</v>
      </c>
      <c r="L952" s="5">
        <v>4.6082949308755756</v>
      </c>
      <c r="M952" s="5">
        <v>19253.146935483874</v>
      </c>
      <c r="N952" s="5">
        <v>19436.292580645157</v>
      </c>
      <c r="O952" s="5">
        <v>16817.217603686629</v>
      </c>
      <c r="P952" s="5">
        <v>16066.579170506906</v>
      </c>
      <c r="Q952" s="5">
        <v>15599.964170506906</v>
      </c>
    </row>
    <row r="953" spans="1:17" x14ac:dyDescent="0.2">
      <c r="A953" s="3" t="s">
        <v>162</v>
      </c>
      <c r="B953" s="3" t="s">
        <v>617</v>
      </c>
      <c r="C953" s="5" t="s">
        <v>201</v>
      </c>
      <c r="D953" s="5" t="s">
        <v>683</v>
      </c>
      <c r="E953" s="14"/>
      <c r="F953" s="14">
        <v>427</v>
      </c>
      <c r="G953" s="5">
        <v>0</v>
      </c>
      <c r="H953" s="5">
        <v>0</v>
      </c>
      <c r="I953" s="5">
        <v>1152.0702107728337</v>
      </c>
      <c r="J953" s="5">
        <v>1100.808618266979</v>
      </c>
      <c r="K953" s="5">
        <v>1.0339344262343939</v>
      </c>
      <c r="L953" s="5">
        <v>4.6838407494145198</v>
      </c>
      <c r="M953" s="5">
        <v>19568.77229508197</v>
      </c>
      <c r="N953" s="5">
        <v>19754.920327868847</v>
      </c>
      <c r="O953" s="5">
        <v>17092.909695550345</v>
      </c>
      <c r="P953" s="5">
        <v>16329.965714285709</v>
      </c>
      <c r="Q953" s="5">
        <v>15855.7012880562</v>
      </c>
    </row>
    <row r="954" spans="1:17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14"/>
      <c r="G954" s="14">
        <v>0</v>
      </c>
      <c r="H954" s="14">
        <v>0</v>
      </c>
      <c r="I954" s="14">
        <v>5.8872891635740094</v>
      </c>
      <c r="J954" s="14">
        <v>5.5723262862975753</v>
      </c>
      <c r="K954" s="14">
        <v>5.2835937310908489E-3</v>
      </c>
      <c r="L954" s="14">
        <v>2.370974254351655E-2</v>
      </c>
      <c r="M954" s="14">
        <v>100</v>
      </c>
      <c r="N954" s="14">
        <v>100</v>
      </c>
      <c r="O954" s="14">
        <v>86.524822230929843</v>
      </c>
      <c r="P954" s="14">
        <v>82.662776884240557</v>
      </c>
      <c r="Q954" s="14">
        <v>80.262036115063921</v>
      </c>
    </row>
    <row r="955" spans="1:17" x14ac:dyDescent="0.2">
      <c r="A955" s="3" t="s">
        <v>162</v>
      </c>
      <c r="B955" s="3" t="s">
        <v>617</v>
      </c>
      <c r="C955" s="5"/>
      <c r="D955" s="5"/>
      <c r="E955" s="14"/>
      <c r="F955" s="1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15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pans="1:17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G957" s="13">
        <v>0</v>
      </c>
      <c r="H957" s="13">
        <v>0</v>
      </c>
      <c r="I957" s="13">
        <v>0</v>
      </c>
      <c r="J957" s="13">
        <v>0</v>
      </c>
      <c r="K957" s="13">
        <v>4.9999999986030161</v>
      </c>
      <c r="L957" s="13">
        <v>0</v>
      </c>
      <c r="M957" s="13">
        <v>2995924.8499999992</v>
      </c>
      <c r="N957" s="13">
        <v>3115907.5100000007</v>
      </c>
      <c r="O957" s="13">
        <v>3030377.3800000008</v>
      </c>
      <c r="P957" s="13">
        <v>2871580.5900000008</v>
      </c>
      <c r="Q957" s="13">
        <v>2714121.080000001</v>
      </c>
    </row>
    <row r="958" spans="1:17" x14ac:dyDescent="0.2">
      <c r="A958" s="3" t="s">
        <v>92</v>
      </c>
      <c r="B958" s="3" t="s">
        <v>618</v>
      </c>
      <c r="C958" s="5" t="s">
        <v>201</v>
      </c>
      <c r="D958" s="5" t="s">
        <v>682</v>
      </c>
      <c r="E958" s="14"/>
      <c r="F958" s="14">
        <v>94.6</v>
      </c>
      <c r="G958" s="5">
        <v>0</v>
      </c>
      <c r="H958" s="5">
        <v>0</v>
      </c>
      <c r="I958" s="5">
        <v>0</v>
      </c>
      <c r="J958" s="5">
        <v>0</v>
      </c>
      <c r="K958" s="5">
        <v>5.2854122606797213E-2</v>
      </c>
      <c r="L958" s="5">
        <v>0</v>
      </c>
      <c r="M958" s="5">
        <v>31669.395877378429</v>
      </c>
      <c r="N958" s="5">
        <v>32937.711522198741</v>
      </c>
      <c r="O958" s="5">
        <v>32033.587526427073</v>
      </c>
      <c r="P958" s="5">
        <v>30354.974524312907</v>
      </c>
      <c r="Q958" s="5">
        <v>28690.497674418617</v>
      </c>
    </row>
    <row r="959" spans="1:17" x14ac:dyDescent="0.2">
      <c r="A959" s="3" t="s">
        <v>92</v>
      </c>
      <c r="B959" s="3" t="s">
        <v>618</v>
      </c>
      <c r="C959" s="5" t="s">
        <v>201</v>
      </c>
      <c r="D959" s="5" t="s">
        <v>683</v>
      </c>
      <c r="E959" s="14"/>
      <c r="F959" s="14">
        <v>101</v>
      </c>
      <c r="G959" s="5">
        <v>0</v>
      </c>
      <c r="H959" s="5">
        <v>0</v>
      </c>
      <c r="I959" s="5">
        <v>0</v>
      </c>
      <c r="J959" s="5">
        <v>0</v>
      </c>
      <c r="K959" s="5">
        <v>4.9504950481217981E-2</v>
      </c>
      <c r="L959" s="5">
        <v>0</v>
      </c>
      <c r="M959" s="5">
        <v>29662.622277227714</v>
      </c>
      <c r="N959" s="5">
        <v>30850.569405940601</v>
      </c>
      <c r="O959" s="5">
        <v>30003.736435643572</v>
      </c>
      <c r="P959" s="5">
        <v>28431.490990099017</v>
      </c>
      <c r="Q959" s="5">
        <v>26872.48594059407</v>
      </c>
    </row>
    <row r="960" spans="1:17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14"/>
      <c r="G960" s="14">
        <v>0</v>
      </c>
      <c r="H960" s="14">
        <v>0</v>
      </c>
      <c r="I960" s="14">
        <v>0</v>
      </c>
      <c r="J960" s="14">
        <v>0</v>
      </c>
      <c r="K960" s="14">
        <v>1.6689337179479042E-4</v>
      </c>
      <c r="L960" s="14">
        <v>0</v>
      </c>
      <c r="M960" s="14">
        <v>100</v>
      </c>
      <c r="N960" s="14">
        <v>100</v>
      </c>
      <c r="O960" s="14">
        <v>97.255049139760899</v>
      </c>
      <c r="P960" s="14">
        <v>92.158723607299891</v>
      </c>
      <c r="Q960" s="14">
        <v>87.105315908430171</v>
      </c>
    </row>
    <row r="961" spans="1:17" x14ac:dyDescent="0.2">
      <c r="A961" s="3" t="s">
        <v>92</v>
      </c>
      <c r="B961" s="3" t="s">
        <v>618</v>
      </c>
      <c r="C961" s="5"/>
      <c r="D961" s="5"/>
      <c r="E961" s="14"/>
      <c r="F961" s="1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15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pans="1:17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G963" s="13">
        <v>0</v>
      </c>
      <c r="H963" s="13">
        <v>0</v>
      </c>
      <c r="I963" s="13">
        <v>199975.4</v>
      </c>
      <c r="J963" s="13">
        <v>187369.53</v>
      </c>
      <c r="K963" s="13">
        <v>16753.349999999162</v>
      </c>
      <c r="L963" s="13">
        <v>18227.000000000466</v>
      </c>
      <c r="M963" s="13">
        <v>4392667.8599999985</v>
      </c>
      <c r="N963" s="13">
        <v>4037626.169999999</v>
      </c>
      <c r="O963" s="13">
        <v>3846686.4099999992</v>
      </c>
      <c r="P963" s="13">
        <v>3636914.3599999994</v>
      </c>
      <c r="Q963" s="13">
        <v>3747028.5899999994</v>
      </c>
    </row>
    <row r="964" spans="1:17" x14ac:dyDescent="0.2">
      <c r="A964" s="3" t="s">
        <v>194</v>
      </c>
      <c r="B964" s="3" t="s">
        <v>619</v>
      </c>
      <c r="C964" s="5" t="s">
        <v>201</v>
      </c>
      <c r="D964" s="5" t="s">
        <v>682</v>
      </c>
      <c r="E964" s="14"/>
      <c r="F964" s="14">
        <v>210.7</v>
      </c>
      <c r="G964" s="5">
        <v>0</v>
      </c>
      <c r="H964" s="5">
        <v>0</v>
      </c>
      <c r="I964" s="5">
        <v>949.10014238253439</v>
      </c>
      <c r="J964" s="5">
        <v>889.27161841480779</v>
      </c>
      <c r="K964" s="5">
        <v>79.512814428092852</v>
      </c>
      <c r="L964" s="5">
        <v>86.506881822498656</v>
      </c>
      <c r="M964" s="5">
        <v>20847.972757475076</v>
      </c>
      <c r="N964" s="5">
        <v>19162.914902705263</v>
      </c>
      <c r="O964" s="5">
        <v>18256.698671096343</v>
      </c>
      <c r="P964" s="5">
        <v>17261.102800189841</v>
      </c>
      <c r="Q964" s="5">
        <v>17783.71423825344</v>
      </c>
    </row>
    <row r="965" spans="1:17" x14ac:dyDescent="0.2">
      <c r="A965" s="3" t="s">
        <v>194</v>
      </c>
      <c r="B965" s="3" t="s">
        <v>619</v>
      </c>
      <c r="C965" s="5" t="s">
        <v>201</v>
      </c>
      <c r="D965" s="5" t="s">
        <v>683</v>
      </c>
      <c r="E965" s="14"/>
      <c r="F965" s="14">
        <v>201</v>
      </c>
      <c r="G965" s="5">
        <v>0</v>
      </c>
      <c r="H965" s="5">
        <v>0</v>
      </c>
      <c r="I965" s="5">
        <v>994.90248756218898</v>
      </c>
      <c r="J965" s="5">
        <v>932.18671641791047</v>
      </c>
      <c r="K965" s="5">
        <v>83.349999999995831</v>
      </c>
      <c r="L965" s="5">
        <v>90.681592039803306</v>
      </c>
      <c r="M965" s="5">
        <v>21854.068955223873</v>
      </c>
      <c r="N965" s="5">
        <v>20087.692388059695</v>
      </c>
      <c r="O965" s="5">
        <v>19137.743333333328</v>
      </c>
      <c r="P965" s="5">
        <v>18094.101293532334</v>
      </c>
      <c r="Q965" s="5">
        <v>18641.933283582086</v>
      </c>
    </row>
    <row r="966" spans="1:17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14"/>
      <c r="G966" s="14">
        <v>0</v>
      </c>
      <c r="H966" s="14">
        <v>0</v>
      </c>
      <c r="I966" s="14">
        <v>4.5524816893394728</v>
      </c>
      <c r="J966" s="14">
        <v>4.6405863770196447</v>
      </c>
      <c r="K966" s="14">
        <v>0.38139350695181329</v>
      </c>
      <c r="L966" s="14">
        <v>0.45142861752356012</v>
      </c>
      <c r="M966" s="14">
        <v>100</v>
      </c>
      <c r="N966" s="14">
        <v>100</v>
      </c>
      <c r="O966" s="14">
        <v>95.270989636962852</v>
      </c>
      <c r="P966" s="14">
        <v>90.075559422084893</v>
      </c>
      <c r="Q966" s="14">
        <v>92.802761628623003</v>
      </c>
    </row>
    <row r="967" spans="1:17" x14ac:dyDescent="0.2">
      <c r="A967" s="3" t="s">
        <v>194</v>
      </c>
      <c r="B967" s="3" t="s">
        <v>619</v>
      </c>
      <c r="C967" s="5"/>
      <c r="D967" s="5"/>
      <c r="E967" s="14"/>
      <c r="F967" s="1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15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pans="1:17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2926280.1499999994</v>
      </c>
      <c r="N969" s="13">
        <v>2512451.7800000007</v>
      </c>
      <c r="O969" s="13">
        <v>2407722.4700000007</v>
      </c>
      <c r="P969" s="13">
        <v>2279126.2999999998</v>
      </c>
      <c r="Q969" s="13">
        <v>2234797.2300000004</v>
      </c>
    </row>
    <row r="970" spans="1:17" x14ac:dyDescent="0.2">
      <c r="A970" s="3" t="s">
        <v>180</v>
      </c>
      <c r="B970" s="3" t="s">
        <v>620</v>
      </c>
      <c r="C970" s="5" t="s">
        <v>201</v>
      </c>
      <c r="D970" s="5" t="s">
        <v>682</v>
      </c>
      <c r="E970" s="14"/>
      <c r="F970" s="14">
        <v>129.30000000000001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22631.710363495738</v>
      </c>
      <c r="N970" s="5">
        <v>19431.181593194127</v>
      </c>
      <c r="O970" s="5">
        <v>18621.21013147719</v>
      </c>
      <c r="P970" s="5">
        <v>17626.65351894818</v>
      </c>
      <c r="Q970" s="5">
        <v>17283.814617169377</v>
      </c>
    </row>
    <row r="971" spans="1:17" x14ac:dyDescent="0.2">
      <c r="A971" s="3" t="s">
        <v>180</v>
      </c>
      <c r="B971" s="3" t="s">
        <v>620</v>
      </c>
      <c r="C971" s="5" t="s">
        <v>201</v>
      </c>
      <c r="D971" s="5" t="s">
        <v>683</v>
      </c>
      <c r="E971" s="14"/>
      <c r="F971" s="14">
        <v>124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23599.033467741931</v>
      </c>
      <c r="N971" s="5">
        <v>20261.707903225812</v>
      </c>
      <c r="O971" s="5">
        <v>19417.116693548393</v>
      </c>
      <c r="P971" s="5">
        <v>18380.050806451611</v>
      </c>
      <c r="Q971" s="5">
        <v>18022.558306451618</v>
      </c>
    </row>
    <row r="972" spans="1:17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14"/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100</v>
      </c>
      <c r="N972" s="14">
        <v>100</v>
      </c>
      <c r="O972" s="14">
        <v>95.831589253426387</v>
      </c>
      <c r="P972" s="14">
        <v>90.713235499389327</v>
      </c>
      <c r="Q972" s="14">
        <v>88.94886054290761</v>
      </c>
    </row>
    <row r="973" spans="1:17" x14ac:dyDescent="0.2">
      <c r="A973" s="3" t="s">
        <v>180</v>
      </c>
      <c r="B973" s="3" t="s">
        <v>620</v>
      </c>
      <c r="C973" s="5"/>
      <c r="D973" s="5"/>
      <c r="E973" s="14"/>
      <c r="F973" s="1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15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1:17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2464137.2600000002</v>
      </c>
      <c r="N975" s="13">
        <v>2219028.1700000018</v>
      </c>
      <c r="O975" s="13">
        <v>2158650.9900000016</v>
      </c>
      <c r="P975" s="13">
        <v>1973737.6800000004</v>
      </c>
      <c r="Q975" s="13">
        <v>1997113.1800000016</v>
      </c>
    </row>
    <row r="976" spans="1:17" x14ac:dyDescent="0.2">
      <c r="A976" s="3" t="s">
        <v>131</v>
      </c>
      <c r="B976" s="3" t="s">
        <v>621</v>
      </c>
      <c r="C976" s="5" t="s">
        <v>201</v>
      </c>
      <c r="D976" s="5" t="s">
        <v>682</v>
      </c>
      <c r="E976" s="14"/>
      <c r="F976" s="14">
        <v>81.2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30346.517980295568</v>
      </c>
      <c r="N976" s="5">
        <v>27327.933128078839</v>
      </c>
      <c r="O976" s="5">
        <v>26584.371798029577</v>
      </c>
      <c r="P976" s="5">
        <v>24307.114285714291</v>
      </c>
      <c r="Q976" s="5">
        <v>24594.989901477849</v>
      </c>
    </row>
    <row r="977" spans="1:17" x14ac:dyDescent="0.2">
      <c r="A977" s="3" t="s">
        <v>131</v>
      </c>
      <c r="B977" s="3" t="s">
        <v>621</v>
      </c>
      <c r="C977" s="5" t="s">
        <v>201</v>
      </c>
      <c r="D977" s="5" t="s">
        <v>683</v>
      </c>
      <c r="E977" s="14"/>
      <c r="F977" s="14">
        <v>82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30050.454390243904</v>
      </c>
      <c r="N977" s="5">
        <v>27061.319146341484</v>
      </c>
      <c r="O977" s="5">
        <v>26325.01207317075</v>
      </c>
      <c r="P977" s="5">
        <v>24069.97170731708</v>
      </c>
      <c r="Q977" s="5">
        <v>24355.038780487823</v>
      </c>
    </row>
    <row r="978" spans="1:17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14"/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100</v>
      </c>
      <c r="N978" s="14">
        <v>100</v>
      </c>
      <c r="O978" s="14">
        <v>97.27911610964361</v>
      </c>
      <c r="P978" s="14">
        <v>88.94603983328426</v>
      </c>
      <c r="Q978" s="14">
        <v>89.999451426522441</v>
      </c>
    </row>
    <row r="979" spans="1:17" x14ac:dyDescent="0.2">
      <c r="A979" s="3" t="s">
        <v>131</v>
      </c>
      <c r="B979" s="3" t="s">
        <v>621</v>
      </c>
      <c r="C979" s="5"/>
      <c r="D979" s="5"/>
      <c r="E979" s="14"/>
      <c r="F979" s="1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15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pans="1:17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G981" s="13">
        <v>444624.93000000005</v>
      </c>
      <c r="H981" s="13">
        <v>922607.44</v>
      </c>
      <c r="I981" s="13">
        <v>9543505.8300000001</v>
      </c>
      <c r="J981" s="13">
        <v>5630657.4700000007</v>
      </c>
      <c r="K981" s="13">
        <v>1771989.5500000007</v>
      </c>
      <c r="L981" s="13">
        <v>1586582.1700000055</v>
      </c>
      <c r="M981" s="13">
        <v>37133940.43999999</v>
      </c>
      <c r="N981" s="13">
        <v>37200571.849999979</v>
      </c>
      <c r="O981" s="13">
        <v>30730305.609999973</v>
      </c>
      <c r="P981" s="13">
        <v>29934677.209999967</v>
      </c>
      <c r="Q981" s="13">
        <v>29187870.659999974</v>
      </c>
    </row>
    <row r="982" spans="1:17" x14ac:dyDescent="0.2">
      <c r="A982" s="3" t="s">
        <v>190</v>
      </c>
      <c r="B982" s="3" t="s">
        <v>622</v>
      </c>
      <c r="C982" s="5" t="s">
        <v>201</v>
      </c>
      <c r="D982" s="5" t="s">
        <v>682</v>
      </c>
      <c r="E982" s="14"/>
      <c r="F982" s="14">
        <v>1849.3</v>
      </c>
      <c r="G982" s="5">
        <v>240.42877304926191</v>
      </c>
      <c r="H982" s="5">
        <v>498.89549559292703</v>
      </c>
      <c r="I982" s="5">
        <v>5160.6044611474617</v>
      </c>
      <c r="J982" s="5">
        <v>3044.7507002649654</v>
      </c>
      <c r="K982" s="5">
        <v>958.19474936462484</v>
      </c>
      <c r="L982" s="5">
        <v>857.93660844644216</v>
      </c>
      <c r="M982" s="5">
        <v>20079.998074947274</v>
      </c>
      <c r="N982" s="5">
        <v>20116.028686530026</v>
      </c>
      <c r="O982" s="5">
        <v>16617.263618666508</v>
      </c>
      <c r="P982" s="5">
        <v>16187.031422700464</v>
      </c>
      <c r="Q982" s="5">
        <v>15783.199405180325</v>
      </c>
    </row>
    <row r="983" spans="1:17" x14ac:dyDescent="0.2">
      <c r="A983" s="3" t="s">
        <v>190</v>
      </c>
      <c r="B983" s="3" t="s">
        <v>622</v>
      </c>
      <c r="C983" s="5" t="s">
        <v>201</v>
      </c>
      <c r="D983" s="5" t="s">
        <v>683</v>
      </c>
      <c r="E983" s="14"/>
      <c r="F983" s="14">
        <v>1837</v>
      </c>
      <c r="G983" s="5">
        <v>242.03861186717478</v>
      </c>
      <c r="H983" s="5">
        <v>502.23594991834511</v>
      </c>
      <c r="I983" s="5">
        <v>5195.1583179096351</v>
      </c>
      <c r="J983" s="5">
        <v>3065.1374360370173</v>
      </c>
      <c r="K983" s="5">
        <v>964.61053347849793</v>
      </c>
      <c r="L983" s="5">
        <v>863.68109417528876</v>
      </c>
      <c r="M983" s="5">
        <v>20214.447708219919</v>
      </c>
      <c r="N983" s="5">
        <v>20250.719569950998</v>
      </c>
      <c r="O983" s="5">
        <v>16728.527822536729</v>
      </c>
      <c r="P983" s="5">
        <v>16295.414921066938</v>
      </c>
      <c r="Q983" s="5">
        <v>15888.87896570494</v>
      </c>
    </row>
    <row r="984" spans="1:17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14"/>
      <c r="G984" s="14">
        <v>1.1973545622458595</v>
      </c>
      <c r="H984" s="14">
        <v>2.4800894021740705</v>
      </c>
      <c r="I984" s="14">
        <v>25.700223883915946</v>
      </c>
      <c r="J984" s="14">
        <v>15.135943320183138</v>
      </c>
      <c r="K984" s="14">
        <v>4.7718866594918286</v>
      </c>
      <c r="L984" s="14">
        <v>4.2649402713415716</v>
      </c>
      <c r="M984" s="14">
        <v>100</v>
      </c>
      <c r="N984" s="14">
        <v>100</v>
      </c>
      <c r="O984" s="14">
        <v>82.607078552207767</v>
      </c>
      <c r="P984" s="14">
        <v>80.468325408282624</v>
      </c>
      <c r="Q984" s="14">
        <v>78.460811779160835</v>
      </c>
    </row>
    <row r="985" spans="1:17" x14ac:dyDescent="0.2">
      <c r="A985" s="3" t="s">
        <v>190</v>
      </c>
      <c r="B985" s="3" t="s">
        <v>622</v>
      </c>
      <c r="C985" s="5"/>
      <c r="D985" s="5"/>
      <c r="E985" s="14"/>
      <c r="F985" s="14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15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pans="1:17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G987" s="13">
        <v>4410525.55</v>
      </c>
      <c r="H987" s="13">
        <v>28692970.309999995</v>
      </c>
      <c r="I987" s="13">
        <v>10216384.32</v>
      </c>
      <c r="J987" s="13">
        <v>9155831.3499999996</v>
      </c>
      <c r="K987" s="13">
        <v>1499588.7500000298</v>
      </c>
      <c r="L987" s="13">
        <v>1403296.2399999574</v>
      </c>
      <c r="M987" s="13">
        <v>43063692.770000033</v>
      </c>
      <c r="N987" s="13">
        <v>61252721.239999972</v>
      </c>
      <c r="O987" s="13">
        <v>25766191.020000011</v>
      </c>
      <c r="P987" s="13">
        <v>25040898.710000005</v>
      </c>
      <c r="Q987" s="13">
        <v>23858454.000000011</v>
      </c>
    </row>
    <row r="988" spans="1:17" x14ac:dyDescent="0.2">
      <c r="A988" s="3" t="s">
        <v>111</v>
      </c>
      <c r="B988" s="3" t="s">
        <v>623</v>
      </c>
      <c r="C988" s="5" t="s">
        <v>201</v>
      </c>
      <c r="D988" s="5" t="s">
        <v>682</v>
      </c>
      <c r="E988" s="14"/>
      <c r="F988" s="14">
        <v>2049</v>
      </c>
      <c r="G988" s="5">
        <v>2152.5258906783797</v>
      </c>
      <c r="H988" s="5">
        <v>14003.401810639334</v>
      </c>
      <c r="I988" s="5">
        <v>4986.0343191800876</v>
      </c>
      <c r="J988" s="5">
        <v>4468.438921425085</v>
      </c>
      <c r="K988" s="5">
        <v>731.86371400684709</v>
      </c>
      <c r="L988" s="5">
        <v>684.86883357733404</v>
      </c>
      <c r="M988" s="5">
        <v>21016.931561737449</v>
      </c>
      <c r="N988" s="5">
        <v>29893.958633479731</v>
      </c>
      <c r="O988" s="5">
        <v>12575.007818448028</v>
      </c>
      <c r="P988" s="5">
        <v>12221.034021473892</v>
      </c>
      <c r="Q988" s="5">
        <v>11643.950219619332</v>
      </c>
    </row>
    <row r="989" spans="1:17" x14ac:dyDescent="0.2">
      <c r="A989" s="3" t="s">
        <v>111</v>
      </c>
      <c r="B989" s="3" t="s">
        <v>623</v>
      </c>
      <c r="C989" s="5" t="s">
        <v>201</v>
      </c>
      <c r="D989" s="5" t="s">
        <v>683</v>
      </c>
      <c r="E989" s="14"/>
      <c r="F989" s="14">
        <v>1977</v>
      </c>
      <c r="G989" s="5">
        <v>2230.9183358624177</v>
      </c>
      <c r="H989" s="5">
        <v>14513.389129994939</v>
      </c>
      <c r="I989" s="5">
        <v>5167.6197875569042</v>
      </c>
      <c r="J989" s="5">
        <v>4631.1741780475468</v>
      </c>
      <c r="K989" s="5">
        <v>758.51732422864427</v>
      </c>
      <c r="L989" s="5">
        <v>709.8109458775707</v>
      </c>
      <c r="M989" s="5">
        <v>21782.343333333349</v>
      </c>
      <c r="N989" s="5">
        <v>30982.66122407687</v>
      </c>
      <c r="O989" s="5">
        <v>13032.97471927163</v>
      </c>
      <c r="P989" s="5">
        <v>12666.109615579162</v>
      </c>
      <c r="Q989" s="5">
        <v>12068.009104704102</v>
      </c>
    </row>
    <row r="990" spans="1:17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14"/>
      <c r="G990" s="14">
        <v>10.241865632741455</v>
      </c>
      <c r="H990" s="14">
        <v>46.843584626347301</v>
      </c>
      <c r="I990" s="14">
        <v>23.723892826759997</v>
      </c>
      <c r="J990" s="14">
        <v>14.947631982137882</v>
      </c>
      <c r="K990" s="14">
        <v>3.4822576828448533</v>
      </c>
      <c r="L990" s="14">
        <v>2.290994116819026</v>
      </c>
      <c r="M990" s="14">
        <v>100</v>
      </c>
      <c r="N990" s="14">
        <v>100</v>
      </c>
      <c r="O990" s="14">
        <v>42.065381746948198</v>
      </c>
      <c r="P990" s="14">
        <v>40.881283644337913</v>
      </c>
      <c r="Q990" s="14">
        <v>38.950847435035563</v>
      </c>
    </row>
    <row r="991" spans="1:17" x14ac:dyDescent="0.2">
      <c r="A991" s="3" t="s">
        <v>111</v>
      </c>
      <c r="B991" s="3" t="s">
        <v>623</v>
      </c>
      <c r="C991" s="5"/>
      <c r="D991" s="5"/>
      <c r="E991" s="14"/>
      <c r="F991" s="14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 x14ac:dyDescent="0.2">
      <c r="A992" s="9" t="s">
        <v>87</v>
      </c>
      <c r="B992" s="9" t="s">
        <v>624</v>
      </c>
      <c r="C992" s="10"/>
      <c r="D992" s="6" t="s">
        <v>233</v>
      </c>
      <c r="E992" s="15" t="s">
        <v>702</v>
      </c>
      <c r="F992" s="15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pans="1:17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G993" s="13">
        <v>51300.24</v>
      </c>
      <c r="H993" s="13">
        <v>93352.5</v>
      </c>
      <c r="I993" s="13">
        <v>7397860.0700000003</v>
      </c>
      <c r="J993" s="13">
        <v>5919925</v>
      </c>
      <c r="K993" s="13">
        <v>3307719.0299999937</v>
      </c>
      <c r="L993" s="13">
        <v>3266255.6599999815</v>
      </c>
      <c r="M993" s="13">
        <v>46223361.780000001</v>
      </c>
      <c r="N993" s="13">
        <v>43184381.810000002</v>
      </c>
      <c r="O993" s="13">
        <v>36734410.240000002</v>
      </c>
      <c r="P993" s="13">
        <v>35234549.000000007</v>
      </c>
      <c r="Q993" s="13">
        <v>35235986.410000004</v>
      </c>
    </row>
    <row r="994" spans="1:17" x14ac:dyDescent="0.2">
      <c r="A994" s="3" t="s">
        <v>87</v>
      </c>
      <c r="B994" s="3" t="s">
        <v>624</v>
      </c>
      <c r="C994" s="5" t="s">
        <v>201</v>
      </c>
      <c r="D994" s="5" t="s">
        <v>682</v>
      </c>
      <c r="E994" s="14"/>
      <c r="F994" s="14">
        <v>2657.5</v>
      </c>
      <c r="G994" s="5">
        <v>19.303947318908747</v>
      </c>
      <c r="H994" s="5">
        <v>35.127939793038571</v>
      </c>
      <c r="I994" s="5">
        <v>2783.7667243650048</v>
      </c>
      <c r="J994" s="5">
        <v>2227.6293508936969</v>
      </c>
      <c r="K994" s="5">
        <v>1244.6732003762911</v>
      </c>
      <c r="L994" s="5">
        <v>1229.0708033866347</v>
      </c>
      <c r="M994" s="5">
        <v>17393.550999059265</v>
      </c>
      <c r="N994" s="5">
        <v>16250.002562558797</v>
      </c>
      <c r="O994" s="5">
        <v>13822.920127939793</v>
      </c>
      <c r="P994" s="5">
        <v>13258.532079021639</v>
      </c>
      <c r="Q994" s="5">
        <v>13259.07296707432</v>
      </c>
    </row>
    <row r="995" spans="1:17" x14ac:dyDescent="0.2">
      <c r="A995" s="3" t="s">
        <v>87</v>
      </c>
      <c r="B995" s="3" t="s">
        <v>624</v>
      </c>
      <c r="C995" s="5" t="s">
        <v>201</v>
      </c>
      <c r="D995" s="5" t="s">
        <v>683</v>
      </c>
      <c r="E995" s="14"/>
      <c r="F995" s="14">
        <v>2785</v>
      </c>
      <c r="G995" s="5">
        <v>18.420193895870735</v>
      </c>
      <c r="H995" s="5">
        <v>33.519748653500898</v>
      </c>
      <c r="I995" s="5">
        <v>2656.3231849192102</v>
      </c>
      <c r="J995" s="5">
        <v>2125.6463195691204</v>
      </c>
      <c r="K995" s="5">
        <v>1187.6908545780948</v>
      </c>
      <c r="L995" s="5">
        <v>1172.8027504488264</v>
      </c>
      <c r="M995" s="5">
        <v>16597.257371633754</v>
      </c>
      <c r="N995" s="5">
        <v>15506.061691202873</v>
      </c>
      <c r="O995" s="5">
        <v>13190.093443447038</v>
      </c>
      <c r="P995" s="5">
        <v>12651.543626570918</v>
      </c>
      <c r="Q995" s="5">
        <v>12652.059752244166</v>
      </c>
    </row>
    <row r="996" spans="1:17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14"/>
      <c r="G996" s="14">
        <v>0.11098335998182776</v>
      </c>
      <c r="H996" s="14">
        <v>0.21617190309850121</v>
      </c>
      <c r="I996" s="14">
        <v>16.004591152867896</v>
      </c>
      <c r="J996" s="14">
        <v>13.708486151419566</v>
      </c>
      <c r="K996" s="14">
        <v>7.1559464794946681</v>
      </c>
      <c r="L996" s="14">
        <v>7.5635114434905031</v>
      </c>
      <c r="M996" s="14">
        <v>100</v>
      </c>
      <c r="N996" s="14">
        <v>100</v>
      </c>
      <c r="O996" s="14">
        <v>85.064110449981229</v>
      </c>
      <c r="P996" s="14">
        <v>81.590953773572167</v>
      </c>
      <c r="Q996" s="14">
        <v>81.594282314909904</v>
      </c>
    </row>
    <row r="997" spans="1:17" x14ac:dyDescent="0.2">
      <c r="A997" s="3" t="s">
        <v>87</v>
      </c>
      <c r="B997" s="3" t="s">
        <v>624</v>
      </c>
      <c r="C997" s="5"/>
      <c r="D997" s="5"/>
      <c r="E997" s="14"/>
      <c r="F997" s="14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15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pans="1:17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G999" s="13">
        <v>313718333.67000002</v>
      </c>
      <c r="H999" s="13">
        <v>19071310.790000003</v>
      </c>
      <c r="I999" s="13">
        <v>30048475.099999998</v>
      </c>
      <c r="J999" s="13">
        <v>14508134.57</v>
      </c>
      <c r="K999" s="13">
        <v>4115001.6999999285</v>
      </c>
      <c r="L999" s="13">
        <v>5334509.3000000119</v>
      </c>
      <c r="M999" s="13">
        <v>444849933.33999997</v>
      </c>
      <c r="N999" s="13">
        <v>137442731.02000016</v>
      </c>
      <c r="O999" s="13">
        <v>92557629.800000101</v>
      </c>
      <c r="P999" s="13">
        <v>89633286.760000125</v>
      </c>
      <c r="Q999" s="13">
        <v>87203113.090000108</v>
      </c>
    </row>
    <row r="1000" spans="1:17" x14ac:dyDescent="0.2">
      <c r="A1000" s="3" t="s">
        <v>23</v>
      </c>
      <c r="B1000" s="3" t="s">
        <v>625</v>
      </c>
      <c r="C1000" s="5" t="s">
        <v>201</v>
      </c>
      <c r="D1000" s="5" t="s">
        <v>682</v>
      </c>
      <c r="E1000" s="14"/>
      <c r="F1000" s="14">
        <v>8025.4</v>
      </c>
      <c r="G1000" s="5">
        <v>39090.678803548733</v>
      </c>
      <c r="H1000" s="5">
        <v>2376.3688775637356</v>
      </c>
      <c r="I1000" s="5">
        <v>3744.1716425349514</v>
      </c>
      <c r="J1000" s="5">
        <v>1807.777128865851</v>
      </c>
      <c r="K1000" s="5">
        <v>512.74724001294999</v>
      </c>
      <c r="L1000" s="5">
        <v>664.70322974555938</v>
      </c>
      <c r="M1000" s="5">
        <v>55430.250621775864</v>
      </c>
      <c r="N1000" s="5">
        <v>17125.966434071841</v>
      </c>
      <c r="O1000" s="5">
        <v>11533.086176389976</v>
      </c>
      <c r="P1000" s="5">
        <v>11168.700221795814</v>
      </c>
      <c r="Q1000" s="5">
        <v>10865.889935704154</v>
      </c>
    </row>
    <row r="1001" spans="1:17" x14ac:dyDescent="0.2">
      <c r="A1001" s="3" t="s">
        <v>23</v>
      </c>
      <c r="B1001" s="3" t="s">
        <v>625</v>
      </c>
      <c r="C1001" s="5" t="s">
        <v>201</v>
      </c>
      <c r="D1001" s="5" t="s">
        <v>683</v>
      </c>
      <c r="E1001" s="14"/>
      <c r="F1001" s="14">
        <v>8228</v>
      </c>
      <c r="G1001" s="5">
        <v>38128.139726543515</v>
      </c>
      <c r="H1001" s="5">
        <v>2317.8549817695675</v>
      </c>
      <c r="I1001" s="5">
        <v>3651.9780140982011</v>
      </c>
      <c r="J1001" s="5">
        <v>1763.2638028682547</v>
      </c>
      <c r="K1001" s="5">
        <v>500.12174282935445</v>
      </c>
      <c r="L1001" s="5">
        <v>648.3360841030642</v>
      </c>
      <c r="M1001" s="5">
        <v>54065.378383568299</v>
      </c>
      <c r="N1001" s="5">
        <v>16704.269691298025</v>
      </c>
      <c r="O1001" s="5">
        <v>11249.104253767635</v>
      </c>
      <c r="P1001" s="5">
        <v>10893.690661157039</v>
      </c>
      <c r="Q1001" s="5">
        <v>10598.336544725342</v>
      </c>
    </row>
    <row r="1002" spans="1:17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14"/>
      <c r="G1002" s="14">
        <v>70.522284068821989</v>
      </c>
      <c r="H1002" s="14">
        <v>13.87582351461338</v>
      </c>
      <c r="I1002" s="14">
        <v>6.7547442065218579</v>
      </c>
      <c r="J1002" s="14">
        <v>10.555767091013951</v>
      </c>
      <c r="K1002" s="14">
        <v>0.92503143006089239</v>
      </c>
      <c r="L1002" s="14">
        <v>3.8812596784210824</v>
      </c>
      <c r="M1002" s="14">
        <v>100</v>
      </c>
      <c r="N1002" s="14">
        <v>100</v>
      </c>
      <c r="O1002" s="14">
        <v>67.342688196825378</v>
      </c>
      <c r="P1002" s="14">
        <v>65.215007075897674</v>
      </c>
      <c r="Q1002" s="14">
        <v>63.446871611791991</v>
      </c>
    </row>
    <row r="1003" spans="1:17" x14ac:dyDescent="0.2">
      <c r="A1003" s="3" t="s">
        <v>23</v>
      </c>
      <c r="B1003" s="3" t="s">
        <v>625</v>
      </c>
      <c r="C1003" s="5"/>
      <c r="D1003" s="5"/>
      <c r="E1003" s="14"/>
      <c r="F1003" s="14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15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pans="1:17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G1005" s="13">
        <v>12972644.599999998</v>
      </c>
      <c r="H1005" s="13">
        <v>84817578.310000062</v>
      </c>
      <c r="I1005" s="13">
        <v>11859722.310000001</v>
      </c>
      <c r="J1005" s="13">
        <v>9657821.2599999998</v>
      </c>
      <c r="K1005" s="13">
        <v>856977.13999999315</v>
      </c>
      <c r="L1005" s="13">
        <v>1036627.8600000516</v>
      </c>
      <c r="M1005" s="13">
        <v>80420279.189999983</v>
      </c>
      <c r="N1005" s="13">
        <v>149043696.10000017</v>
      </c>
      <c r="O1005" s="13">
        <v>51991347.170000061</v>
      </c>
      <c r="P1005" s="13">
        <v>50615448.550000049</v>
      </c>
      <c r="Q1005" s="13">
        <v>47918746.540000059</v>
      </c>
    </row>
    <row r="1006" spans="1:17" x14ac:dyDescent="0.2">
      <c r="A1006" s="3" t="s">
        <v>31</v>
      </c>
      <c r="B1006" s="3" t="s">
        <v>626</v>
      </c>
      <c r="C1006" s="5" t="s">
        <v>201</v>
      </c>
      <c r="D1006" s="5" t="s">
        <v>682</v>
      </c>
      <c r="E1006" s="14"/>
      <c r="F1006" s="14">
        <v>3790.5</v>
      </c>
      <c r="G1006" s="5">
        <v>3422.4098667721933</v>
      </c>
      <c r="H1006" s="5">
        <v>22376.356235325173</v>
      </c>
      <c r="I1006" s="5">
        <v>3128.8015591610606</v>
      </c>
      <c r="J1006" s="5">
        <v>2547.9016646880359</v>
      </c>
      <c r="K1006" s="5">
        <v>226.08551378445935</v>
      </c>
      <c r="L1006" s="5">
        <v>273.48050652949519</v>
      </c>
      <c r="M1006" s="5">
        <v>21216.272045904228</v>
      </c>
      <c r="N1006" s="5">
        <v>39320.32610473557</v>
      </c>
      <c r="O1006" s="5">
        <v>13716.224025854126</v>
      </c>
      <c r="P1006" s="5">
        <v>13353.23797652026</v>
      </c>
      <c r="Q1006" s="5">
        <v>12641.800960295492</v>
      </c>
    </row>
    <row r="1007" spans="1:17" x14ac:dyDescent="0.2">
      <c r="A1007" s="3" t="s">
        <v>31</v>
      </c>
      <c r="B1007" s="3" t="s">
        <v>626</v>
      </c>
      <c r="C1007" s="5" t="s">
        <v>201</v>
      </c>
      <c r="D1007" s="5" t="s">
        <v>683</v>
      </c>
      <c r="E1007" s="14"/>
      <c r="F1007" s="14">
        <v>3869</v>
      </c>
      <c r="G1007" s="5">
        <v>3352.9709485655203</v>
      </c>
      <c r="H1007" s="5">
        <v>21922.351592142688</v>
      </c>
      <c r="I1007" s="5">
        <v>3065.3198009821663</v>
      </c>
      <c r="J1007" s="5">
        <v>2496.2060635823209</v>
      </c>
      <c r="K1007" s="5">
        <v>221.49835616438179</v>
      </c>
      <c r="L1007" s="5">
        <v>267.93172912898723</v>
      </c>
      <c r="M1007" s="5">
        <v>20785.80490824502</v>
      </c>
      <c r="N1007" s="5">
        <v>38522.537115533771</v>
      </c>
      <c r="O1007" s="5">
        <v>13437.928966141137</v>
      </c>
      <c r="P1007" s="5">
        <v>13082.307715171892</v>
      </c>
      <c r="Q1007" s="5">
        <v>12385.305386404771</v>
      </c>
    </row>
    <row r="1008" spans="1:17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14"/>
      <c r="G1008" s="14">
        <v>16.131061382354797</v>
      </c>
      <c r="H1008" s="14">
        <v>56.907860264745516</v>
      </c>
      <c r="I1008" s="14">
        <v>14.747178733339588</v>
      </c>
      <c r="J1008" s="14">
        <v>6.4798589358117704</v>
      </c>
      <c r="K1008" s="14">
        <v>1.0656231843902324</v>
      </c>
      <c r="L1008" s="14">
        <v>0.69551942626579188</v>
      </c>
      <c r="M1008" s="14">
        <v>100</v>
      </c>
      <c r="N1008" s="14">
        <v>100</v>
      </c>
      <c r="O1008" s="14">
        <v>34.883291632218182</v>
      </c>
      <c r="P1008" s="14">
        <v>33.960140465142416</v>
      </c>
      <c r="Q1008" s="14">
        <v>32.150803954733647</v>
      </c>
    </row>
    <row r="1009" spans="1:17" x14ac:dyDescent="0.2">
      <c r="A1009" s="3" t="s">
        <v>31</v>
      </c>
      <c r="B1009" s="3" t="s">
        <v>626</v>
      </c>
      <c r="C1009" s="5"/>
      <c r="D1009" s="5"/>
      <c r="E1009" s="14"/>
      <c r="F1009" s="14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15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</row>
    <row r="1011" spans="1:17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G1011" s="13">
        <v>4753721.01</v>
      </c>
      <c r="H1011" s="13">
        <v>131888273.45999993</v>
      </c>
      <c r="I1011" s="13">
        <v>34043002.369999997</v>
      </c>
      <c r="J1011" s="13">
        <v>26814592.16</v>
      </c>
      <c r="K1011" s="13">
        <v>46686987.299999595</v>
      </c>
      <c r="L1011" s="13">
        <v>36886826.08000052</v>
      </c>
      <c r="M1011" s="13">
        <v>395158320.6699996</v>
      </c>
      <c r="N1011" s="13">
        <v>493197461.86000043</v>
      </c>
      <c r="O1011" s="13">
        <v>305078045.42000008</v>
      </c>
      <c r="P1011" s="13">
        <v>297514416.11999977</v>
      </c>
      <c r="Q1011" s="13">
        <v>285519274.50000006</v>
      </c>
    </row>
    <row r="1012" spans="1:17" x14ac:dyDescent="0.2">
      <c r="A1012" s="3" t="s">
        <v>173</v>
      </c>
      <c r="B1012" s="3" t="s">
        <v>627</v>
      </c>
      <c r="C1012" s="5" t="s">
        <v>201</v>
      </c>
      <c r="D1012" s="5" t="s">
        <v>682</v>
      </c>
      <c r="E1012" s="14"/>
      <c r="F1012" s="14">
        <v>22333.9</v>
      </c>
      <c r="G1012" s="5">
        <v>212.84777893695232</v>
      </c>
      <c r="H1012" s="5">
        <v>5905.2952444490184</v>
      </c>
      <c r="I1012" s="5">
        <v>1524.2748633243632</v>
      </c>
      <c r="J1012" s="5">
        <v>1200.6229167319634</v>
      </c>
      <c r="K1012" s="5">
        <v>2090.4090776801004</v>
      </c>
      <c r="L1012" s="5">
        <v>1651.6070225084072</v>
      </c>
      <c r="M1012" s="5">
        <v>17693.207217279542</v>
      </c>
      <c r="N1012" s="5">
        <v>22082.908128898242</v>
      </c>
      <c r="O1012" s="5">
        <v>13659.864395381015</v>
      </c>
      <c r="P1012" s="5">
        <v>13321.203019624863</v>
      </c>
      <c r="Q1012" s="5">
        <v>12784.120753652522</v>
      </c>
    </row>
    <row r="1013" spans="1:17" x14ac:dyDescent="0.2">
      <c r="A1013" s="3" t="s">
        <v>173</v>
      </c>
      <c r="B1013" s="3" t="s">
        <v>627</v>
      </c>
      <c r="C1013" s="5" t="s">
        <v>201</v>
      </c>
      <c r="D1013" s="5" t="s">
        <v>683</v>
      </c>
      <c r="E1013" s="14"/>
      <c r="F1013" s="14">
        <v>22373</v>
      </c>
      <c r="G1013" s="5">
        <v>212.47579716622715</v>
      </c>
      <c r="H1013" s="5">
        <v>5894.9749009967345</v>
      </c>
      <c r="I1013" s="5">
        <v>1521.6109761766413</v>
      </c>
      <c r="J1013" s="5">
        <v>1198.5246573995441</v>
      </c>
      <c r="K1013" s="5">
        <v>2086.7557904616992</v>
      </c>
      <c r="L1013" s="5">
        <v>1648.7206042998489</v>
      </c>
      <c r="M1013" s="5">
        <v>17662.285820855479</v>
      </c>
      <c r="N1013" s="5">
        <v>22044.315105707792</v>
      </c>
      <c r="O1013" s="5">
        <v>13635.991839270553</v>
      </c>
      <c r="P1013" s="5">
        <v>13297.922322442219</v>
      </c>
      <c r="Q1013" s="5">
        <v>12761.778684128192</v>
      </c>
    </row>
    <row r="1014" spans="1:17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14"/>
      <c r="G1014" s="14">
        <v>1.2029915002017322</v>
      </c>
      <c r="H1014" s="14">
        <v>26.741474492307482</v>
      </c>
      <c r="I1014" s="14">
        <v>8.6150286073387861</v>
      </c>
      <c r="J1014" s="14">
        <v>5.436887703937864</v>
      </c>
      <c r="K1014" s="14">
        <v>11.814754962223947</v>
      </c>
      <c r="L1014" s="14">
        <v>7.4791192032677687</v>
      </c>
      <c r="M1014" s="14">
        <v>100</v>
      </c>
      <c r="N1014" s="14">
        <v>100</v>
      </c>
      <c r="O1014" s="14">
        <v>61.857180746522147</v>
      </c>
      <c r="P1014" s="14">
        <v>60.323590271121986</v>
      </c>
      <c r="Q1014" s="14">
        <v>57.89147280345248</v>
      </c>
    </row>
    <row r="1015" spans="1:17" x14ac:dyDescent="0.2">
      <c r="A1015" s="3" t="s">
        <v>173</v>
      </c>
      <c r="B1015" s="3" t="s">
        <v>627</v>
      </c>
      <c r="C1015" s="5"/>
      <c r="D1015" s="5"/>
      <c r="E1015" s="14"/>
      <c r="F1015" s="14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</row>
    <row r="1016" spans="1:17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15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pans="1:17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G1017" s="13">
        <v>182527.40000000002</v>
      </c>
      <c r="H1017" s="13">
        <v>984763.65000000014</v>
      </c>
      <c r="I1017" s="13">
        <v>7163760.8200000003</v>
      </c>
      <c r="J1017" s="13">
        <v>3813400</v>
      </c>
      <c r="K1017" s="13">
        <v>244227.42999999225</v>
      </c>
      <c r="L1017" s="13">
        <v>244227.43000002205</v>
      </c>
      <c r="M1017" s="13">
        <v>26789194.319999997</v>
      </c>
      <c r="N1017" s="13">
        <v>23382208.19000002</v>
      </c>
      <c r="O1017" s="13">
        <v>18556782.310000014</v>
      </c>
      <c r="P1017" s="13">
        <v>17704424.720000006</v>
      </c>
      <c r="Q1017" s="13">
        <v>16929835.530000012</v>
      </c>
    </row>
    <row r="1018" spans="1:17" x14ac:dyDescent="0.2">
      <c r="A1018" s="3" t="s">
        <v>65</v>
      </c>
      <c r="B1018" s="3" t="s">
        <v>628</v>
      </c>
      <c r="C1018" s="5" t="s">
        <v>201</v>
      </c>
      <c r="D1018" s="5" t="s">
        <v>682</v>
      </c>
      <c r="E1018" s="14"/>
      <c r="F1018" s="14">
        <v>1135.5</v>
      </c>
      <c r="G1018" s="5">
        <v>160.74627917217086</v>
      </c>
      <c r="H1018" s="5">
        <v>867.25112285336866</v>
      </c>
      <c r="I1018" s="5">
        <v>6308.9042888595332</v>
      </c>
      <c r="J1018" s="5">
        <v>3358.3443416996915</v>
      </c>
      <c r="K1018" s="5">
        <v>215.08360193746566</v>
      </c>
      <c r="L1018" s="5">
        <v>215.08360193749189</v>
      </c>
      <c r="M1018" s="5">
        <v>23592.421241743723</v>
      </c>
      <c r="N1018" s="5">
        <v>20591.993121972715</v>
      </c>
      <c r="O1018" s="5">
        <v>16342.388648172624</v>
      </c>
      <c r="P1018" s="5">
        <v>15591.743478643775</v>
      </c>
      <c r="Q1018" s="5">
        <v>14909.586552179668</v>
      </c>
    </row>
    <row r="1019" spans="1:17" x14ac:dyDescent="0.2">
      <c r="A1019" s="3" t="s">
        <v>65</v>
      </c>
      <c r="B1019" s="3" t="s">
        <v>628</v>
      </c>
      <c r="C1019" s="5" t="s">
        <v>201</v>
      </c>
      <c r="D1019" s="5" t="s">
        <v>683</v>
      </c>
      <c r="E1019" s="14"/>
      <c r="F1019" s="14">
        <v>1094</v>
      </c>
      <c r="G1019" s="5">
        <v>166.84405850091409</v>
      </c>
      <c r="H1019" s="5">
        <v>900.14958866544805</v>
      </c>
      <c r="I1019" s="5">
        <v>6548.2274405850094</v>
      </c>
      <c r="J1019" s="5">
        <v>3485.7404021937841</v>
      </c>
      <c r="K1019" s="5">
        <v>223.24262340035855</v>
      </c>
      <c r="L1019" s="5">
        <v>223.24262340038578</v>
      </c>
      <c r="M1019" s="5">
        <v>24487.380548446068</v>
      </c>
      <c r="N1019" s="5">
        <v>21373.133628884843</v>
      </c>
      <c r="O1019" s="5">
        <v>16962.323866544801</v>
      </c>
      <c r="P1019" s="5">
        <v>16183.203583180994</v>
      </c>
      <c r="Q1019" s="5">
        <v>15475.16958866546</v>
      </c>
    </row>
    <row r="1020" spans="1:17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14"/>
      <c r="G1020" s="14">
        <v>0.68134710517863772</v>
      </c>
      <c r="H1020" s="14">
        <v>4.2115938836827169</v>
      </c>
      <c r="I1020" s="14">
        <v>26.741232806138388</v>
      </c>
      <c r="J1020" s="14">
        <v>16.308981465791991</v>
      </c>
      <c r="K1020" s="14">
        <v>0.91166396078458944</v>
      </c>
      <c r="L1020" s="14">
        <v>1.0445011352882914</v>
      </c>
      <c r="M1020" s="14">
        <v>100</v>
      </c>
      <c r="N1020" s="14">
        <v>100</v>
      </c>
      <c r="O1020" s="14">
        <v>79.362830743831452</v>
      </c>
      <c r="P1020" s="14">
        <v>75.717505276391051</v>
      </c>
      <c r="Q1020" s="14">
        <v>72.404776283022215</v>
      </c>
    </row>
    <row r="1021" spans="1:17" x14ac:dyDescent="0.2">
      <c r="A1021" s="3" t="s">
        <v>65</v>
      </c>
      <c r="B1021" s="3" t="s">
        <v>628</v>
      </c>
      <c r="C1021" s="5"/>
      <c r="D1021" s="5"/>
      <c r="E1021" s="14"/>
      <c r="F1021" s="14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</row>
    <row r="1022" spans="1:17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703</v>
      </c>
      <c r="F1022" s="15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pans="1:17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G1023" s="13">
        <v>3955.89</v>
      </c>
      <c r="H1023" s="13">
        <v>103172.5</v>
      </c>
      <c r="I1023" s="13">
        <v>6932675.3499999996</v>
      </c>
      <c r="J1023" s="13">
        <v>4619553.4399999995</v>
      </c>
      <c r="K1023" s="13">
        <v>4433702.77999999</v>
      </c>
      <c r="L1023" s="13">
        <v>4067009.4000000022</v>
      </c>
      <c r="M1023" s="13">
        <v>43550805.819999993</v>
      </c>
      <c r="N1023" s="13">
        <v>39758778.939999968</v>
      </c>
      <c r="O1023" s="13">
        <v>34696377.789999969</v>
      </c>
      <c r="P1023" s="13">
        <v>33555425.099999979</v>
      </c>
      <c r="Q1023" s="13">
        <v>33790394.559999973</v>
      </c>
    </row>
    <row r="1024" spans="1:17" x14ac:dyDescent="0.2">
      <c r="A1024" s="16" t="s">
        <v>99</v>
      </c>
      <c r="B1024" s="3" t="s">
        <v>629</v>
      </c>
      <c r="C1024" s="5" t="s">
        <v>201</v>
      </c>
      <c r="D1024" s="5" t="s">
        <v>682</v>
      </c>
      <c r="E1024" s="14"/>
      <c r="F1024" s="14">
        <v>2397.5</v>
      </c>
      <c r="G1024" s="5">
        <v>1.6500062565172053</v>
      </c>
      <c r="H1024" s="5">
        <v>43.033368091762256</v>
      </c>
      <c r="I1024" s="5">
        <v>2891.6268404588113</v>
      </c>
      <c r="J1024" s="5">
        <v>1926.8210385818559</v>
      </c>
      <c r="K1024" s="5">
        <v>1849.3025151199124</v>
      </c>
      <c r="L1024" s="5">
        <v>1696.3542857142866</v>
      </c>
      <c r="M1024" s="5">
        <v>18165.091061522417</v>
      </c>
      <c r="N1024" s="5">
        <v>16583.432300312812</v>
      </c>
      <c r="O1024" s="5">
        <v>14471.898973931166</v>
      </c>
      <c r="P1024" s="5">
        <v>13996.006298227312</v>
      </c>
      <c r="Q1024" s="5">
        <v>14094.012329509895</v>
      </c>
    </row>
    <row r="1025" spans="1:17" x14ac:dyDescent="0.2">
      <c r="A1025" s="3" t="s">
        <v>99</v>
      </c>
      <c r="B1025" s="3" t="s">
        <v>629</v>
      </c>
      <c r="C1025" s="5" t="s">
        <v>201</v>
      </c>
      <c r="D1025" s="5" t="s">
        <v>683</v>
      </c>
      <c r="E1025" s="14"/>
      <c r="F1025" s="14">
        <v>2522</v>
      </c>
      <c r="G1025" s="5">
        <v>1.5685527359238698</v>
      </c>
      <c r="H1025" s="5">
        <v>40.909000793021413</v>
      </c>
      <c r="I1025" s="5">
        <v>2748.8799960348929</v>
      </c>
      <c r="J1025" s="5">
        <v>1831.7023949246627</v>
      </c>
      <c r="K1025" s="5">
        <v>1758.0106185566972</v>
      </c>
      <c r="L1025" s="5">
        <v>1612.6127676447272</v>
      </c>
      <c r="M1025" s="5">
        <v>17268.36075337034</v>
      </c>
      <c r="N1025" s="5">
        <v>15764.781498810455</v>
      </c>
      <c r="O1025" s="5">
        <v>13757.485245836626</v>
      </c>
      <c r="P1025" s="5">
        <v>13305.085289452807</v>
      </c>
      <c r="Q1025" s="5">
        <v>13398.253195876277</v>
      </c>
    </row>
    <row r="1026" spans="1:17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14"/>
      <c r="G1026" s="14">
        <v>9.083391054462011E-3</v>
      </c>
      <c r="H1026" s="14">
        <v>0.25949614839957175</v>
      </c>
      <c r="I1026" s="14">
        <v>15.918592594252946</v>
      </c>
      <c r="J1026" s="14">
        <v>11.618951997925727</v>
      </c>
      <c r="K1026" s="14">
        <v>10.180529835257111</v>
      </c>
      <c r="L1026" s="14">
        <v>10.229211028179543</v>
      </c>
      <c r="M1026" s="14">
        <v>100</v>
      </c>
      <c r="N1026" s="14">
        <v>100</v>
      </c>
      <c r="O1026" s="14">
        <v>87.267211707784895</v>
      </c>
      <c r="P1026" s="14">
        <v>84.397524256563614</v>
      </c>
      <c r="Q1026" s="14">
        <v>84.988511873045965</v>
      </c>
    </row>
    <row r="1027" spans="1:17" x14ac:dyDescent="0.2">
      <c r="A1027" s="16" t="s">
        <v>99</v>
      </c>
      <c r="B1027" s="3" t="s">
        <v>629</v>
      </c>
      <c r="C1027" s="5"/>
      <c r="D1027" s="5"/>
      <c r="E1027" s="14"/>
      <c r="F1027" s="14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</row>
    <row r="1028" spans="1:17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15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pans="1:17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G1029" s="13">
        <v>0</v>
      </c>
      <c r="H1029" s="13">
        <v>0</v>
      </c>
      <c r="I1029" s="13">
        <v>1044860.18</v>
      </c>
      <c r="J1029" s="13">
        <v>1019730.04</v>
      </c>
      <c r="K1029" s="13">
        <v>0</v>
      </c>
      <c r="L1029" s="13">
        <v>0</v>
      </c>
      <c r="M1029" s="13">
        <v>15493932.849999996</v>
      </c>
      <c r="N1029" s="13">
        <v>13843516.650000006</v>
      </c>
      <c r="O1029" s="13">
        <v>12196224.960000005</v>
      </c>
      <c r="P1029" s="13">
        <v>11411289.310000004</v>
      </c>
      <c r="Q1029" s="13">
        <v>11199717.050000004</v>
      </c>
    </row>
    <row r="1030" spans="1:17" x14ac:dyDescent="0.2">
      <c r="A1030" s="3" t="s">
        <v>172</v>
      </c>
      <c r="B1030" s="3" t="s">
        <v>630</v>
      </c>
      <c r="C1030" s="5" t="s">
        <v>201</v>
      </c>
      <c r="D1030" s="5" t="s">
        <v>682</v>
      </c>
      <c r="E1030" s="14"/>
      <c r="F1030" s="14">
        <v>1033</v>
      </c>
      <c r="G1030" s="5">
        <v>0</v>
      </c>
      <c r="H1030" s="5">
        <v>0</v>
      </c>
      <c r="I1030" s="5">
        <v>1011.4812971926428</v>
      </c>
      <c r="J1030" s="5">
        <v>987.15395934172318</v>
      </c>
      <c r="K1030" s="5">
        <v>0</v>
      </c>
      <c r="L1030" s="5">
        <v>0</v>
      </c>
      <c r="M1030" s="5">
        <v>14998.966940948689</v>
      </c>
      <c r="N1030" s="5">
        <v>13401.274588576965</v>
      </c>
      <c r="O1030" s="5">
        <v>11806.606931268156</v>
      </c>
      <c r="P1030" s="5">
        <v>11046.746669893519</v>
      </c>
      <c r="Q1030" s="5">
        <v>10841.933252662153</v>
      </c>
    </row>
    <row r="1031" spans="1:17" x14ac:dyDescent="0.2">
      <c r="A1031" s="3" t="s">
        <v>172</v>
      </c>
      <c r="B1031" s="3" t="s">
        <v>630</v>
      </c>
      <c r="C1031" s="5" t="s">
        <v>201</v>
      </c>
      <c r="D1031" s="5" t="s">
        <v>683</v>
      </c>
      <c r="E1031" s="14"/>
      <c r="F1031" s="14">
        <v>993</v>
      </c>
      <c r="G1031" s="5">
        <v>0</v>
      </c>
      <c r="H1031" s="5">
        <v>0</v>
      </c>
      <c r="I1031" s="5">
        <v>1052.2257603222558</v>
      </c>
      <c r="J1031" s="5">
        <v>1026.9184692849949</v>
      </c>
      <c r="K1031" s="5">
        <v>0</v>
      </c>
      <c r="L1031" s="5">
        <v>0</v>
      </c>
      <c r="M1031" s="5">
        <v>15603.154934541788</v>
      </c>
      <c r="N1031" s="5">
        <v>13941.104380664659</v>
      </c>
      <c r="O1031" s="5">
        <v>12282.200362537769</v>
      </c>
      <c r="P1031" s="5">
        <v>11491.731430010075</v>
      </c>
      <c r="Q1031" s="5">
        <v>11278.667724068484</v>
      </c>
    </row>
    <row r="1032" spans="1:17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14"/>
      <c r="G1032" s="14">
        <v>0</v>
      </c>
      <c r="H1032" s="14">
        <v>0</v>
      </c>
      <c r="I1032" s="14">
        <v>6.7436730887858491</v>
      </c>
      <c r="J1032" s="14">
        <v>7.366119937451006</v>
      </c>
      <c r="K1032" s="14">
        <v>0</v>
      </c>
      <c r="L1032" s="14">
        <v>0</v>
      </c>
      <c r="M1032" s="14">
        <v>100</v>
      </c>
      <c r="N1032" s="14">
        <v>100</v>
      </c>
      <c r="O1032" s="14">
        <v>88.100626945827372</v>
      </c>
      <c r="P1032" s="14">
        <v>82.430567308199102</v>
      </c>
      <c r="Q1032" s="14">
        <v>80.902254341565722</v>
      </c>
    </row>
    <row r="1033" spans="1:17" x14ac:dyDescent="0.2">
      <c r="A1033" s="3" t="s">
        <v>172</v>
      </c>
      <c r="B1033" s="3" t="s">
        <v>630</v>
      </c>
      <c r="C1033" s="5"/>
      <c r="D1033" s="5"/>
      <c r="E1033" s="14"/>
      <c r="F1033" s="14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</row>
    <row r="1034" spans="1:17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15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pans="1:17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G1035" s="13">
        <v>0</v>
      </c>
      <c r="H1035" s="13">
        <v>0</v>
      </c>
      <c r="I1035" s="13">
        <v>396727.24</v>
      </c>
      <c r="J1035" s="13">
        <v>355550</v>
      </c>
      <c r="K1035" s="13">
        <v>0</v>
      </c>
      <c r="L1035" s="13">
        <v>0</v>
      </c>
      <c r="M1035" s="13">
        <v>5061614.6000000006</v>
      </c>
      <c r="N1035" s="13">
        <v>4580750.6300000018</v>
      </c>
      <c r="O1035" s="13">
        <v>4101987.6700000013</v>
      </c>
      <c r="P1035" s="13">
        <v>3879453.040000001</v>
      </c>
      <c r="Q1035" s="13">
        <v>3939059.7600000012</v>
      </c>
    </row>
    <row r="1036" spans="1:17" x14ac:dyDescent="0.2">
      <c r="A1036" s="3" t="s">
        <v>146</v>
      </c>
      <c r="B1036" s="3" t="s">
        <v>631</v>
      </c>
      <c r="C1036" s="5" t="s">
        <v>201</v>
      </c>
      <c r="D1036" s="5" t="s">
        <v>682</v>
      </c>
      <c r="E1036" s="14"/>
      <c r="F1036" s="14">
        <v>177.8</v>
      </c>
      <c r="G1036" s="5">
        <v>0</v>
      </c>
      <c r="H1036" s="5">
        <v>0</v>
      </c>
      <c r="I1036" s="5">
        <v>2231.3118110236219</v>
      </c>
      <c r="J1036" s="5">
        <v>1999.7187851518559</v>
      </c>
      <c r="K1036" s="5">
        <v>0</v>
      </c>
      <c r="L1036" s="5">
        <v>0</v>
      </c>
      <c r="M1036" s="5">
        <v>28468.023622047247</v>
      </c>
      <c r="N1036" s="5">
        <v>25763.501856018007</v>
      </c>
      <c r="O1036" s="5">
        <v>23070.796794150738</v>
      </c>
      <c r="P1036" s="5">
        <v>21819.19595050619</v>
      </c>
      <c r="Q1036" s="5">
        <v>22154.441844769408</v>
      </c>
    </row>
    <row r="1037" spans="1:17" x14ac:dyDescent="0.2">
      <c r="A1037" s="3" t="s">
        <v>146</v>
      </c>
      <c r="B1037" s="3" t="s">
        <v>631</v>
      </c>
      <c r="C1037" s="5" t="s">
        <v>201</v>
      </c>
      <c r="D1037" s="5" t="s">
        <v>683</v>
      </c>
      <c r="E1037" s="14"/>
      <c r="F1037" s="14">
        <v>177</v>
      </c>
      <c r="G1037" s="5">
        <v>0</v>
      </c>
      <c r="H1037" s="5">
        <v>0</v>
      </c>
      <c r="I1037" s="5">
        <v>2241.3968361581919</v>
      </c>
      <c r="J1037" s="5">
        <v>2008.7570621468926</v>
      </c>
      <c r="K1037" s="5">
        <v>0</v>
      </c>
      <c r="L1037" s="5">
        <v>0</v>
      </c>
      <c r="M1037" s="5">
        <v>28596.692655367235</v>
      </c>
      <c r="N1037" s="5">
        <v>25879.947062146901</v>
      </c>
      <c r="O1037" s="5">
        <v>23175.071581920911</v>
      </c>
      <c r="P1037" s="5">
        <v>21917.81378531074</v>
      </c>
      <c r="Q1037" s="5">
        <v>22254.574915254245</v>
      </c>
    </row>
    <row r="1038" spans="1:17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14"/>
      <c r="G1038" s="14">
        <v>0</v>
      </c>
      <c r="H1038" s="14">
        <v>0</v>
      </c>
      <c r="I1038" s="14">
        <v>7.8379582673086157</v>
      </c>
      <c r="J1038" s="14">
        <v>7.7618283272494981</v>
      </c>
      <c r="K1038" s="14">
        <v>0</v>
      </c>
      <c r="L1038" s="14">
        <v>0</v>
      </c>
      <c r="M1038" s="14">
        <v>100</v>
      </c>
      <c r="N1038" s="14">
        <v>100</v>
      </c>
      <c r="O1038" s="14">
        <v>89.54837321061504</v>
      </c>
      <c r="P1038" s="14">
        <v>84.690334693028234</v>
      </c>
      <c r="Q1038" s="14">
        <v>85.991578196868574</v>
      </c>
    </row>
    <row r="1039" spans="1:17" x14ac:dyDescent="0.2">
      <c r="A1039" s="3" t="s">
        <v>146</v>
      </c>
      <c r="B1039" s="3" t="s">
        <v>631</v>
      </c>
      <c r="C1039" s="5"/>
      <c r="D1039" s="5"/>
      <c r="E1039" s="14"/>
      <c r="F1039" s="14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</row>
    <row r="1040" spans="1:17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15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pans="1:17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G1041" s="13">
        <v>0</v>
      </c>
      <c r="H1041" s="13">
        <v>0</v>
      </c>
      <c r="I1041" s="13">
        <v>262025.7</v>
      </c>
      <c r="J1041" s="13">
        <v>253572.96000000002</v>
      </c>
      <c r="K1041" s="13">
        <v>592.92000000039116</v>
      </c>
      <c r="L1041" s="13">
        <v>0</v>
      </c>
      <c r="M1041" s="13">
        <v>4211129.7700000005</v>
      </c>
      <c r="N1041" s="13">
        <v>3811846.06</v>
      </c>
      <c r="O1041" s="13">
        <v>3391621.5500000003</v>
      </c>
      <c r="P1041" s="13">
        <v>3138455.3900000006</v>
      </c>
      <c r="Q1041" s="13">
        <v>3191906.5700000003</v>
      </c>
    </row>
    <row r="1042" spans="1:17" x14ac:dyDescent="0.2">
      <c r="A1042" s="3" t="s">
        <v>69</v>
      </c>
      <c r="B1042" s="3" t="s">
        <v>632</v>
      </c>
      <c r="C1042" s="5" t="s">
        <v>201</v>
      </c>
      <c r="D1042" s="5" t="s">
        <v>682</v>
      </c>
      <c r="E1042" s="14"/>
      <c r="F1042" s="14">
        <v>199.3</v>
      </c>
      <c r="G1042" s="5">
        <v>0</v>
      </c>
      <c r="H1042" s="5">
        <v>0</v>
      </c>
      <c r="I1042" s="5">
        <v>1314.7300551931762</v>
      </c>
      <c r="J1042" s="5">
        <v>1272.3179126944306</v>
      </c>
      <c r="K1042" s="5">
        <v>2.9750125439056254</v>
      </c>
      <c r="L1042" s="5">
        <v>0</v>
      </c>
      <c r="M1042" s="5">
        <v>21129.602458605121</v>
      </c>
      <c r="N1042" s="5">
        <v>19126.171901655794</v>
      </c>
      <c r="O1042" s="5">
        <v>17017.669593577521</v>
      </c>
      <c r="P1042" s="5">
        <v>15747.392824887107</v>
      </c>
      <c r="Q1042" s="5">
        <v>16015.587405920724</v>
      </c>
    </row>
    <row r="1043" spans="1:17" x14ac:dyDescent="0.2">
      <c r="A1043" s="3" t="s">
        <v>69</v>
      </c>
      <c r="B1043" s="3" t="s">
        <v>632</v>
      </c>
      <c r="C1043" s="5" t="s">
        <v>201</v>
      </c>
      <c r="D1043" s="5" t="s">
        <v>683</v>
      </c>
      <c r="E1043" s="14"/>
      <c r="F1043" s="14">
        <v>189</v>
      </c>
      <c r="G1043" s="5">
        <v>0</v>
      </c>
      <c r="H1043" s="5">
        <v>0</v>
      </c>
      <c r="I1043" s="5">
        <v>1386.3793650793652</v>
      </c>
      <c r="J1043" s="5">
        <v>1341.6558730158731</v>
      </c>
      <c r="K1043" s="5">
        <v>3.1371428571449269</v>
      </c>
      <c r="L1043" s="5">
        <v>0</v>
      </c>
      <c r="M1043" s="5">
        <v>22281.109894179895</v>
      </c>
      <c r="N1043" s="5">
        <v>20168.497671957673</v>
      </c>
      <c r="O1043" s="5">
        <v>17945.087566137569</v>
      </c>
      <c r="P1043" s="5">
        <v>16605.584074074079</v>
      </c>
      <c r="Q1043" s="5">
        <v>16888.394550264551</v>
      </c>
    </row>
    <row r="1044" spans="1:17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14"/>
      <c r="G1044" s="14">
        <v>0</v>
      </c>
      <c r="H1044" s="14">
        <v>0</v>
      </c>
      <c r="I1044" s="14">
        <v>6.2222186042962999</v>
      </c>
      <c r="J1044" s="14">
        <v>6.6522350590411836</v>
      </c>
      <c r="K1044" s="14">
        <v>1.4079832073196621E-2</v>
      </c>
      <c r="L1044" s="14">
        <v>0</v>
      </c>
      <c r="M1044" s="14">
        <v>100</v>
      </c>
      <c r="N1044" s="14">
        <v>100</v>
      </c>
      <c r="O1044" s="14">
        <v>88.975826846480786</v>
      </c>
      <c r="P1044" s="14">
        <v>82.334263781890513</v>
      </c>
      <c r="Q1044" s="14">
        <v>83.736502465159887</v>
      </c>
    </row>
    <row r="1045" spans="1:17" x14ac:dyDescent="0.2">
      <c r="A1045" s="3" t="s">
        <v>69</v>
      </c>
      <c r="B1045" s="3" t="s">
        <v>632</v>
      </c>
      <c r="C1045" s="5"/>
      <c r="D1045" s="5"/>
      <c r="E1045" s="14"/>
      <c r="F1045" s="14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</row>
    <row r="1046" spans="1:17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15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pans="1:17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G1047" s="13">
        <v>683.92</v>
      </c>
      <c r="H1047" s="13">
        <v>37112.25</v>
      </c>
      <c r="I1047" s="13">
        <v>0</v>
      </c>
      <c r="J1047" s="13">
        <v>0</v>
      </c>
      <c r="K1047" s="13">
        <v>0</v>
      </c>
      <c r="L1047" s="13">
        <v>0</v>
      </c>
      <c r="M1047" s="13">
        <v>2295538.5399999991</v>
      </c>
      <c r="N1047" s="13">
        <v>2408601.6300000004</v>
      </c>
      <c r="O1047" s="13">
        <v>2205102.0900000003</v>
      </c>
      <c r="P1047" s="13">
        <v>2009070.2300000002</v>
      </c>
      <c r="Q1047" s="13">
        <v>2120386.1500000004</v>
      </c>
    </row>
    <row r="1048" spans="1:17" x14ac:dyDescent="0.2">
      <c r="A1048" s="3" t="s">
        <v>187</v>
      </c>
      <c r="B1048" s="3" t="s">
        <v>633</v>
      </c>
      <c r="C1048" s="5" t="s">
        <v>201</v>
      </c>
      <c r="D1048" s="5" t="s">
        <v>682</v>
      </c>
      <c r="E1048" s="14"/>
      <c r="F1048" s="14">
        <v>64.3</v>
      </c>
      <c r="G1048" s="5">
        <v>10.636391912908243</v>
      </c>
      <c r="H1048" s="5">
        <v>577.17340590979779</v>
      </c>
      <c r="I1048" s="5">
        <v>0</v>
      </c>
      <c r="J1048" s="5">
        <v>0</v>
      </c>
      <c r="K1048" s="5">
        <v>0</v>
      </c>
      <c r="L1048" s="5">
        <v>0</v>
      </c>
      <c r="M1048" s="5">
        <v>35700.443856920669</v>
      </c>
      <c r="N1048" s="5">
        <v>37458.812286158638</v>
      </c>
      <c r="O1048" s="5">
        <v>34293.967185069989</v>
      </c>
      <c r="P1048" s="5">
        <v>31245.260186625201</v>
      </c>
      <c r="Q1048" s="5">
        <v>32976.456454121311</v>
      </c>
    </row>
    <row r="1049" spans="1:17" x14ac:dyDescent="0.2">
      <c r="A1049" s="3" t="s">
        <v>187</v>
      </c>
      <c r="B1049" s="3" t="s">
        <v>633</v>
      </c>
      <c r="C1049" s="5" t="s">
        <v>201</v>
      </c>
      <c r="D1049" s="5" t="s">
        <v>683</v>
      </c>
      <c r="E1049" s="14"/>
      <c r="F1049" s="14">
        <v>67</v>
      </c>
      <c r="G1049" s="5">
        <v>10.20776119402985</v>
      </c>
      <c r="H1049" s="5">
        <v>553.91417910447763</v>
      </c>
      <c r="I1049" s="5">
        <v>0</v>
      </c>
      <c r="J1049" s="5">
        <v>0</v>
      </c>
      <c r="K1049" s="5">
        <v>0</v>
      </c>
      <c r="L1049" s="5">
        <v>0</v>
      </c>
      <c r="M1049" s="5">
        <v>34261.769253731327</v>
      </c>
      <c r="N1049" s="5">
        <v>35949.278059701501</v>
      </c>
      <c r="O1049" s="5">
        <v>32911.971492537319</v>
      </c>
      <c r="P1049" s="5">
        <v>29986.122835820897</v>
      </c>
      <c r="Q1049" s="5">
        <v>31647.554477611946</v>
      </c>
    </row>
    <row r="1050" spans="1:17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14"/>
      <c r="G1050" s="14">
        <v>2.9793444461185137E-2</v>
      </c>
      <c r="H1050" s="14">
        <v>1.5408214267462732</v>
      </c>
      <c r="I1050" s="14">
        <v>0</v>
      </c>
      <c r="J1050" s="14">
        <v>0</v>
      </c>
      <c r="K1050" s="14">
        <v>0</v>
      </c>
      <c r="L1050" s="14">
        <v>0</v>
      </c>
      <c r="M1050" s="14">
        <v>100</v>
      </c>
      <c r="N1050" s="14">
        <v>100</v>
      </c>
      <c r="O1050" s="14">
        <v>91.551133343706994</v>
      </c>
      <c r="P1050" s="14">
        <v>83.412308825847632</v>
      </c>
      <c r="Q1050" s="14">
        <v>88.033908288935265</v>
      </c>
    </row>
    <row r="1051" spans="1:17" x14ac:dyDescent="0.2">
      <c r="A1051" s="3" t="s">
        <v>187</v>
      </c>
      <c r="B1051" s="3" t="s">
        <v>633</v>
      </c>
      <c r="C1051" s="5"/>
      <c r="D1051" s="5"/>
      <c r="E1051" s="14"/>
      <c r="F1051" s="14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</row>
    <row r="1052" spans="1:17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15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pans="1:17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G1053" s="13">
        <v>162774.57999999996</v>
      </c>
      <c r="H1053" s="13">
        <v>325738.58000000007</v>
      </c>
      <c r="I1053" s="13">
        <v>1432312.93</v>
      </c>
      <c r="J1053" s="13">
        <v>1358799.94</v>
      </c>
      <c r="K1053" s="13">
        <v>0</v>
      </c>
      <c r="L1053" s="13">
        <v>0</v>
      </c>
      <c r="M1053" s="13">
        <v>15818001.279999997</v>
      </c>
      <c r="N1053" s="13">
        <v>16019256.199999994</v>
      </c>
      <c r="O1053" s="13">
        <v>11284831.939999999</v>
      </c>
      <c r="P1053" s="13">
        <v>10994192.51</v>
      </c>
      <c r="Q1053" s="13">
        <v>10727922.609999999</v>
      </c>
    </row>
    <row r="1054" spans="1:17" x14ac:dyDescent="0.2">
      <c r="A1054" s="3" t="s">
        <v>49</v>
      </c>
      <c r="B1054" s="3" t="s">
        <v>634</v>
      </c>
      <c r="C1054" s="5" t="s">
        <v>201</v>
      </c>
      <c r="D1054" s="5" t="s">
        <v>682</v>
      </c>
      <c r="E1054" s="14"/>
      <c r="F1054" s="14">
        <v>853.3</v>
      </c>
      <c r="G1054" s="5">
        <v>190.75891245751782</v>
      </c>
      <c r="H1054" s="5">
        <v>381.73981014883407</v>
      </c>
      <c r="I1054" s="5">
        <v>1678.5572834876361</v>
      </c>
      <c r="J1054" s="5">
        <v>1592.4058830423064</v>
      </c>
      <c r="K1054" s="5">
        <v>0</v>
      </c>
      <c r="L1054" s="5">
        <v>0</v>
      </c>
      <c r="M1054" s="5">
        <v>18537.44436892066</v>
      </c>
      <c r="N1054" s="5">
        <v>18773.299191374655</v>
      </c>
      <c r="O1054" s="5">
        <v>13224.929028477674</v>
      </c>
      <c r="P1054" s="5">
        <v>12884.322641509434</v>
      </c>
      <c r="Q1054" s="5">
        <v>12572.275413102074</v>
      </c>
    </row>
    <row r="1055" spans="1:17" x14ac:dyDescent="0.2">
      <c r="A1055" s="3" t="s">
        <v>49</v>
      </c>
      <c r="B1055" s="3" t="s">
        <v>634</v>
      </c>
      <c r="C1055" s="5" t="s">
        <v>201</v>
      </c>
      <c r="D1055" s="5" t="s">
        <v>683</v>
      </c>
      <c r="E1055" s="14"/>
      <c r="F1055" s="14">
        <v>886</v>
      </c>
      <c r="G1055" s="5">
        <v>183.71848758465006</v>
      </c>
      <c r="H1055" s="5">
        <v>367.65076749435673</v>
      </c>
      <c r="I1055" s="5">
        <v>1616.6060158013543</v>
      </c>
      <c r="J1055" s="5">
        <v>1533.6342437923249</v>
      </c>
      <c r="K1055" s="5">
        <v>0</v>
      </c>
      <c r="L1055" s="5">
        <v>0</v>
      </c>
      <c r="M1055" s="5">
        <v>17853.274582392773</v>
      </c>
      <c r="N1055" s="5">
        <v>18080.424604966134</v>
      </c>
      <c r="O1055" s="5">
        <v>12736.830632054176</v>
      </c>
      <c r="P1055" s="5">
        <v>12408.795158013543</v>
      </c>
      <c r="Q1055" s="5">
        <v>12108.264796839729</v>
      </c>
    </row>
    <row r="1056" spans="1:17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14"/>
      <c r="G1056" s="14">
        <v>1.029046445999529</v>
      </c>
      <c r="H1056" s="14">
        <v>2.0334188799602333</v>
      </c>
      <c r="I1056" s="14">
        <v>9.054955203543896</v>
      </c>
      <c r="J1056" s="14">
        <v>8.4822910816545924</v>
      </c>
      <c r="K1056" s="14">
        <v>0</v>
      </c>
      <c r="L1056" s="14">
        <v>0</v>
      </c>
      <c r="M1056" s="14">
        <v>100</v>
      </c>
      <c r="N1056" s="14">
        <v>100</v>
      </c>
      <c r="O1056" s="14">
        <v>70.445417684249307</v>
      </c>
      <c r="P1056" s="14">
        <v>68.631104794990449</v>
      </c>
      <c r="Q1056" s="14">
        <v>66.968918382115675</v>
      </c>
    </row>
    <row r="1057" spans="1:17" x14ac:dyDescent="0.2">
      <c r="A1057" s="3" t="s">
        <v>49</v>
      </c>
      <c r="B1057" s="3" t="s">
        <v>634</v>
      </c>
      <c r="C1057" s="5"/>
      <c r="D1057" s="5"/>
      <c r="E1057" s="14"/>
      <c r="F1057" s="14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</row>
    <row r="1058" spans="1:17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15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pans="1:17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G1059" s="13">
        <v>19654.86</v>
      </c>
      <c r="H1059" s="13">
        <v>35736.1</v>
      </c>
      <c r="I1059" s="13">
        <v>1842161.8299999998</v>
      </c>
      <c r="J1059" s="13">
        <v>1710463.94</v>
      </c>
      <c r="K1059" s="13">
        <v>31950.820000000298</v>
      </c>
      <c r="L1059" s="13">
        <v>127034.05000000075</v>
      </c>
      <c r="M1059" s="13">
        <v>14287989.709999999</v>
      </c>
      <c r="N1059" s="13">
        <v>13962184.389999999</v>
      </c>
      <c r="O1059" s="13">
        <v>10674449.51</v>
      </c>
      <c r="P1059" s="13">
        <v>10121280.440000003</v>
      </c>
      <c r="Q1059" s="13">
        <v>9938771.1699999999</v>
      </c>
    </row>
    <row r="1060" spans="1:17" x14ac:dyDescent="0.2">
      <c r="A1060" s="3" t="s">
        <v>22</v>
      </c>
      <c r="B1060" s="3" t="s">
        <v>635</v>
      </c>
      <c r="C1060" s="5" t="s">
        <v>201</v>
      </c>
      <c r="D1060" s="5" t="s">
        <v>682</v>
      </c>
      <c r="E1060" s="14"/>
      <c r="F1060" s="14">
        <v>715.9</v>
      </c>
      <c r="G1060" s="5">
        <v>27.454756250873029</v>
      </c>
      <c r="H1060" s="5">
        <v>49.917725939377007</v>
      </c>
      <c r="I1060" s="5">
        <v>2573.2111049029195</v>
      </c>
      <c r="J1060" s="5">
        <v>2389.2498114261766</v>
      </c>
      <c r="K1060" s="5">
        <v>44.630283559156723</v>
      </c>
      <c r="L1060" s="5">
        <v>177.44664059226253</v>
      </c>
      <c r="M1060" s="5">
        <v>19958.080332448666</v>
      </c>
      <c r="N1060" s="5">
        <v>19502.981408017877</v>
      </c>
      <c r="O1060" s="5">
        <v>14910.531512781115</v>
      </c>
      <c r="P1060" s="5">
        <v>14137.841095125023</v>
      </c>
      <c r="Q1060" s="5">
        <v>13882.904274339991</v>
      </c>
    </row>
    <row r="1061" spans="1:17" x14ac:dyDescent="0.2">
      <c r="A1061" s="3" t="s">
        <v>22</v>
      </c>
      <c r="B1061" s="3" t="s">
        <v>635</v>
      </c>
      <c r="C1061" s="5" t="s">
        <v>201</v>
      </c>
      <c r="D1061" s="5" t="s">
        <v>683</v>
      </c>
      <c r="E1061" s="14"/>
      <c r="F1061" s="14">
        <v>729</v>
      </c>
      <c r="G1061" s="5">
        <v>26.961399176954732</v>
      </c>
      <c r="H1061" s="5">
        <v>49.020713305898489</v>
      </c>
      <c r="I1061" s="5">
        <v>2526.9709602194785</v>
      </c>
      <c r="J1061" s="5">
        <v>2346.3154183813444</v>
      </c>
      <c r="K1061" s="5">
        <v>43.828285322359804</v>
      </c>
      <c r="L1061" s="5">
        <v>174.25795610425342</v>
      </c>
      <c r="M1061" s="5">
        <v>19599.437187928666</v>
      </c>
      <c r="N1061" s="5">
        <v>19152.516310013714</v>
      </c>
      <c r="O1061" s="5">
        <v>14642.591920438957</v>
      </c>
      <c r="P1061" s="5">
        <v>13883.786611796986</v>
      </c>
      <c r="Q1061" s="5">
        <v>13633.430960219479</v>
      </c>
    </row>
    <row r="1062" spans="1:17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14"/>
      <c r="G1062" s="14">
        <v>0.13756210914852349</v>
      </c>
      <c r="H1062" s="14">
        <v>0.25594920538074917</v>
      </c>
      <c r="I1062" s="14">
        <v>12.893079204212277</v>
      </c>
      <c r="J1062" s="14">
        <v>12.250690094202374</v>
      </c>
      <c r="K1062" s="14">
        <v>0.22362012185407923</v>
      </c>
      <c r="L1062" s="14">
        <v>0.90984366379651249</v>
      </c>
      <c r="M1062" s="14">
        <v>100</v>
      </c>
      <c r="N1062" s="14">
        <v>100</v>
      </c>
      <c r="O1062" s="14">
        <v>76.452575126032983</v>
      </c>
      <c r="P1062" s="14">
        <v>72.49066591076587</v>
      </c>
      <c r="Q1062" s="14">
        <v>71.183497455586902</v>
      </c>
    </row>
    <row r="1063" spans="1:17" x14ac:dyDescent="0.2">
      <c r="A1063" s="3" t="s">
        <v>22</v>
      </c>
      <c r="B1063" s="3" t="s">
        <v>635</v>
      </c>
      <c r="C1063" s="5"/>
      <c r="D1063" s="5"/>
      <c r="E1063" s="14"/>
      <c r="F1063" s="14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</row>
    <row r="1064" spans="1:17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15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pans="1:17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G1065" s="13">
        <v>0</v>
      </c>
      <c r="H1065" s="13">
        <v>0</v>
      </c>
      <c r="I1065" s="13">
        <v>276574.00000000006</v>
      </c>
      <c r="J1065" s="13">
        <v>255274.91999999998</v>
      </c>
      <c r="K1065" s="13">
        <v>0</v>
      </c>
      <c r="L1065" s="13">
        <v>0</v>
      </c>
      <c r="M1065" s="13">
        <v>4122264.9500000007</v>
      </c>
      <c r="N1065" s="13">
        <v>3999169.1699999981</v>
      </c>
      <c r="O1065" s="13">
        <v>3460499.2199999983</v>
      </c>
      <c r="P1065" s="13">
        <v>3241127.5099999984</v>
      </c>
      <c r="Q1065" s="13">
        <v>3230173.6399999983</v>
      </c>
    </row>
    <row r="1066" spans="1:17" x14ac:dyDescent="0.2">
      <c r="A1066" s="3" t="s">
        <v>75</v>
      </c>
      <c r="B1066" s="3" t="s">
        <v>636</v>
      </c>
      <c r="C1066" s="5" t="s">
        <v>201</v>
      </c>
      <c r="D1066" s="5" t="s">
        <v>682</v>
      </c>
      <c r="E1066" s="14"/>
      <c r="F1066" s="14">
        <v>181.3</v>
      </c>
      <c r="G1066" s="5">
        <v>0</v>
      </c>
      <c r="H1066" s="5">
        <v>0</v>
      </c>
      <c r="I1066" s="5">
        <v>1525.5046883618315</v>
      </c>
      <c r="J1066" s="5">
        <v>1408.0249310535023</v>
      </c>
      <c r="K1066" s="5">
        <v>0</v>
      </c>
      <c r="L1066" s="5">
        <v>0</v>
      </c>
      <c r="M1066" s="5">
        <v>22737.2584114727</v>
      </c>
      <c r="N1066" s="5">
        <v>22058.296580253711</v>
      </c>
      <c r="O1066" s="5">
        <v>19087.144070601204</v>
      </c>
      <c r="P1066" s="5">
        <v>17877.151185879746</v>
      </c>
      <c r="Q1066" s="5">
        <v>17816.732708218413</v>
      </c>
    </row>
    <row r="1067" spans="1:17" x14ac:dyDescent="0.2">
      <c r="A1067" s="3" t="s">
        <v>75</v>
      </c>
      <c r="B1067" s="3" t="s">
        <v>636</v>
      </c>
      <c r="C1067" s="5" t="s">
        <v>201</v>
      </c>
      <c r="D1067" s="5" t="s">
        <v>683</v>
      </c>
      <c r="E1067" s="14"/>
      <c r="F1067" s="14">
        <v>172</v>
      </c>
      <c r="G1067" s="5">
        <v>0</v>
      </c>
      <c r="H1067" s="5">
        <v>0</v>
      </c>
      <c r="I1067" s="5">
        <v>1607.9883720930236</v>
      </c>
      <c r="J1067" s="5">
        <v>1484.1565116279069</v>
      </c>
      <c r="K1067" s="5">
        <v>0</v>
      </c>
      <c r="L1067" s="5">
        <v>0</v>
      </c>
      <c r="M1067" s="5">
        <v>23966.656686046514</v>
      </c>
      <c r="N1067" s="5">
        <v>23250.983546511616</v>
      </c>
      <c r="O1067" s="5">
        <v>20119.181511627896</v>
      </c>
      <c r="P1067" s="5">
        <v>18843.764593023247</v>
      </c>
      <c r="Q1067" s="5">
        <v>18780.079302325572</v>
      </c>
    </row>
    <row r="1068" spans="1:17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14"/>
      <c r="G1068" s="14">
        <v>0</v>
      </c>
      <c r="H1068" s="14">
        <v>0</v>
      </c>
      <c r="I1068" s="14">
        <v>6.7092727749098229</v>
      </c>
      <c r="J1068" s="14">
        <v>6.3831988382727038</v>
      </c>
      <c r="K1068" s="14">
        <v>0</v>
      </c>
      <c r="L1068" s="14">
        <v>0</v>
      </c>
      <c r="M1068" s="14">
        <v>100</v>
      </c>
      <c r="N1068" s="14">
        <v>100</v>
      </c>
      <c r="O1068" s="14">
        <v>86.530453524175371</v>
      </c>
      <c r="P1068" s="14">
        <v>81.045021408784265</v>
      </c>
      <c r="Q1068" s="14">
        <v>80.771117766943576</v>
      </c>
    </row>
    <row r="1069" spans="1:17" x14ac:dyDescent="0.2">
      <c r="A1069" s="3" t="s">
        <v>75</v>
      </c>
      <c r="B1069" s="3" t="s">
        <v>636</v>
      </c>
      <c r="C1069" s="5"/>
      <c r="D1069" s="5"/>
      <c r="E1069" s="14"/>
      <c r="F1069" s="14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</row>
    <row r="1070" spans="1:17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15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pans="1:17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G1071" s="13">
        <v>0</v>
      </c>
      <c r="H1071" s="13">
        <v>0</v>
      </c>
      <c r="I1071" s="13">
        <v>0</v>
      </c>
      <c r="J1071" s="13">
        <v>0</v>
      </c>
      <c r="K1071" s="13">
        <v>4528.7500000002328</v>
      </c>
      <c r="L1071" s="13">
        <v>1000.0000000004657</v>
      </c>
      <c r="M1071" s="13">
        <v>2082008.4599999997</v>
      </c>
      <c r="N1071" s="13">
        <v>1850459.0499999998</v>
      </c>
      <c r="O1071" s="13">
        <v>1850459.0499999998</v>
      </c>
      <c r="P1071" s="13">
        <v>1744372.8499999994</v>
      </c>
      <c r="Q1071" s="13">
        <v>1713806.3299999998</v>
      </c>
    </row>
    <row r="1072" spans="1:17" x14ac:dyDescent="0.2">
      <c r="A1072" s="3" t="s">
        <v>185</v>
      </c>
      <c r="B1072" s="3" t="s">
        <v>637</v>
      </c>
      <c r="C1072" s="5" t="s">
        <v>201</v>
      </c>
      <c r="D1072" s="5" t="s">
        <v>682</v>
      </c>
      <c r="E1072" s="14"/>
      <c r="F1072" s="14">
        <v>59.5</v>
      </c>
      <c r="G1072" s="5">
        <v>0</v>
      </c>
      <c r="H1072" s="5">
        <v>0</v>
      </c>
      <c r="I1072" s="5">
        <v>0</v>
      </c>
      <c r="J1072" s="5">
        <v>0</v>
      </c>
      <c r="K1072" s="5">
        <v>76.113445378155177</v>
      </c>
      <c r="L1072" s="5">
        <v>16.806722689083458</v>
      </c>
      <c r="M1072" s="5">
        <v>34991.738823529406</v>
      </c>
      <c r="N1072" s="5">
        <v>31100.152100840332</v>
      </c>
      <c r="O1072" s="5">
        <v>31100.152100840332</v>
      </c>
      <c r="P1072" s="5">
        <v>29317.190756302512</v>
      </c>
      <c r="Q1072" s="5">
        <v>28803.467731092434</v>
      </c>
    </row>
    <row r="1073" spans="1:17" x14ac:dyDescent="0.2">
      <c r="A1073" s="3" t="s">
        <v>185</v>
      </c>
      <c r="B1073" s="3" t="s">
        <v>637</v>
      </c>
      <c r="C1073" s="5" t="s">
        <v>201</v>
      </c>
      <c r="D1073" s="5" t="s">
        <v>683</v>
      </c>
      <c r="E1073" s="14"/>
      <c r="F1073" s="14">
        <v>68</v>
      </c>
      <c r="G1073" s="5">
        <v>0</v>
      </c>
      <c r="H1073" s="5">
        <v>0</v>
      </c>
      <c r="I1073" s="5">
        <v>0</v>
      </c>
      <c r="J1073" s="5">
        <v>0</v>
      </c>
      <c r="K1073" s="5">
        <v>66.599264705885773</v>
      </c>
      <c r="L1073" s="5">
        <v>14.705882352948024</v>
      </c>
      <c r="M1073" s="5">
        <v>30617.771470588232</v>
      </c>
      <c r="N1073" s="5">
        <v>27212.633088235292</v>
      </c>
      <c r="O1073" s="5">
        <v>27212.633088235292</v>
      </c>
      <c r="P1073" s="5">
        <v>25652.541911764696</v>
      </c>
      <c r="Q1073" s="5">
        <v>25203.034264705879</v>
      </c>
    </row>
    <row r="1074" spans="1:17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14"/>
      <c r="G1074" s="14">
        <v>0</v>
      </c>
      <c r="H1074" s="14">
        <v>0</v>
      </c>
      <c r="I1074" s="14">
        <v>0</v>
      </c>
      <c r="J1074" s="14">
        <v>0</v>
      </c>
      <c r="K1074" s="14">
        <v>0.21751832843177943</v>
      </c>
      <c r="L1074" s="14">
        <v>5.4040644671410898E-2</v>
      </c>
      <c r="M1074" s="14">
        <v>100</v>
      </c>
      <c r="N1074" s="14">
        <v>100</v>
      </c>
      <c r="O1074" s="14">
        <v>100</v>
      </c>
      <c r="P1074" s="14">
        <v>94.26703336126242</v>
      </c>
      <c r="Q1074" s="14">
        <v>92.615198915101644</v>
      </c>
    </row>
    <row r="1075" spans="1:17" x14ac:dyDescent="0.2">
      <c r="A1075" s="3" t="s">
        <v>185</v>
      </c>
      <c r="B1075" s="3" t="s">
        <v>637</v>
      </c>
      <c r="C1075" s="5"/>
      <c r="D1075" s="5"/>
      <c r="E1075" s="14"/>
      <c r="F1075" s="14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</row>
    <row r="1076" spans="1:17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15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pans="1:17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G1077" s="13">
        <v>87992.59</v>
      </c>
      <c r="H1077" s="13">
        <v>454293.8</v>
      </c>
      <c r="I1077" s="13">
        <v>0</v>
      </c>
      <c r="J1077" s="13">
        <v>0</v>
      </c>
      <c r="K1077" s="13">
        <v>21566780.240000069</v>
      </c>
      <c r="L1077" s="13">
        <v>36702151.300000131</v>
      </c>
      <c r="M1077" s="13">
        <v>317928304.65000015</v>
      </c>
      <c r="N1077" s="13">
        <v>327973151.60999948</v>
      </c>
      <c r="O1077" s="13">
        <v>231549221.66999918</v>
      </c>
      <c r="P1077" s="13">
        <v>228520813.48999909</v>
      </c>
      <c r="Q1077" s="13">
        <v>212581107.42999917</v>
      </c>
    </row>
    <row r="1078" spans="1:17" x14ac:dyDescent="0.2">
      <c r="A1078" s="3" t="s">
        <v>122</v>
      </c>
      <c r="B1078" s="3" t="s">
        <v>638</v>
      </c>
      <c r="C1078" s="5" t="s">
        <v>201</v>
      </c>
      <c r="D1078" s="5" t="s">
        <v>682</v>
      </c>
      <c r="E1078" s="14"/>
      <c r="F1078" s="14">
        <v>20290</v>
      </c>
      <c r="G1078" s="5">
        <v>4.3367466732380482</v>
      </c>
      <c r="H1078" s="5">
        <v>22.390034499753572</v>
      </c>
      <c r="I1078" s="5">
        <v>0</v>
      </c>
      <c r="J1078" s="5">
        <v>0</v>
      </c>
      <c r="K1078" s="5">
        <v>1062.9265766387416</v>
      </c>
      <c r="L1078" s="5">
        <v>1808.8788220798488</v>
      </c>
      <c r="M1078" s="5">
        <v>15669.211663380984</v>
      </c>
      <c r="N1078" s="5">
        <v>16164.27558452437</v>
      </c>
      <c r="O1078" s="5">
        <v>11411.987268112331</v>
      </c>
      <c r="P1078" s="5">
        <v>11262.731073927998</v>
      </c>
      <c r="Q1078" s="5">
        <v>10477.136886643626</v>
      </c>
    </row>
    <row r="1079" spans="1:17" x14ac:dyDescent="0.2">
      <c r="A1079" s="3" t="s">
        <v>122</v>
      </c>
      <c r="B1079" s="3" t="s">
        <v>638</v>
      </c>
      <c r="C1079" s="5" t="s">
        <v>201</v>
      </c>
      <c r="D1079" s="5" t="s">
        <v>683</v>
      </c>
      <c r="E1079" s="14"/>
      <c r="F1079" s="14">
        <v>22003</v>
      </c>
      <c r="G1079" s="5">
        <v>3.9991178475662408</v>
      </c>
      <c r="H1079" s="5">
        <v>20.646902695087032</v>
      </c>
      <c r="I1079" s="5">
        <v>0</v>
      </c>
      <c r="J1079" s="5">
        <v>0</v>
      </c>
      <c r="K1079" s="5">
        <v>980.17453256374449</v>
      </c>
      <c r="L1079" s="5">
        <v>1668.052142889612</v>
      </c>
      <c r="M1079" s="5">
        <v>14449.316213698139</v>
      </c>
      <c r="N1079" s="5">
        <v>14905.837913466321</v>
      </c>
      <c r="O1079" s="5">
        <v>10523.529594600699</v>
      </c>
      <c r="P1079" s="5">
        <v>10385.8934458937</v>
      </c>
      <c r="Q1079" s="5">
        <v>9661.4601386174236</v>
      </c>
    </row>
    <row r="1080" spans="1:17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14"/>
      <c r="G1080" s="14">
        <v>2.7676865731369526E-2</v>
      </c>
      <c r="H1080" s="14">
        <v>0.13851554548593395</v>
      </c>
      <c r="I1080" s="14">
        <v>0</v>
      </c>
      <c r="J1080" s="14">
        <v>0</v>
      </c>
      <c r="K1080" s="14">
        <v>6.7835357609139058</v>
      </c>
      <c r="L1080" s="14">
        <v>11.190596278942831</v>
      </c>
      <c r="M1080" s="14">
        <v>100</v>
      </c>
      <c r="N1080" s="14">
        <v>100</v>
      </c>
      <c r="O1080" s="14">
        <v>70.600053856036297</v>
      </c>
      <c r="P1080" s="14">
        <v>69.676683096834253</v>
      </c>
      <c r="Q1080" s="14">
        <v>64.816618795304421</v>
      </c>
    </row>
    <row r="1081" spans="1:17" x14ac:dyDescent="0.2">
      <c r="A1081" s="3" t="s">
        <v>122</v>
      </c>
      <c r="B1081" s="3" t="s">
        <v>638</v>
      </c>
      <c r="C1081" s="14"/>
      <c r="D1081" s="5"/>
      <c r="E1081" s="14"/>
      <c r="F1081" s="14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</row>
    <row r="1082" spans="1:17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21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</row>
    <row r="1083" spans="1:17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2294796.35</v>
      </c>
      <c r="N1083" s="13">
        <v>2256769.1899999995</v>
      </c>
      <c r="O1083" s="13">
        <v>2256769.1899999995</v>
      </c>
      <c r="P1083" s="13">
        <v>2256769.1899999995</v>
      </c>
      <c r="Q1083" s="13">
        <v>338190.93999999948</v>
      </c>
    </row>
    <row r="1084" spans="1:17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</row>
    <row r="1085" spans="1:17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100</v>
      </c>
      <c r="N1085" s="14">
        <v>100</v>
      </c>
      <c r="O1085" s="14">
        <v>100</v>
      </c>
      <c r="P1085" s="14">
        <v>100</v>
      </c>
      <c r="Q1085" s="14">
        <v>14.985623762437115</v>
      </c>
    </row>
    <row r="1086" spans="1:17" x14ac:dyDescent="0.2">
      <c r="A1086" s="3" t="s">
        <v>121</v>
      </c>
      <c r="B1086" s="3" t="s">
        <v>639</v>
      </c>
      <c r="C1086" s="5"/>
      <c r="D1086" s="6"/>
      <c r="E1086" s="15"/>
      <c r="F1086" s="1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</row>
    <row r="1087" spans="1:17" x14ac:dyDescent="0.2">
      <c r="A1087" s="16" t="s">
        <v>198</v>
      </c>
      <c r="B1087" s="9" t="s">
        <v>677</v>
      </c>
      <c r="C1087" s="10"/>
      <c r="D1087" s="12"/>
      <c r="E1087" s="17" t="s">
        <v>676</v>
      </c>
      <c r="F1087" s="21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pans="1:17" s="13" customFormat="1" x14ac:dyDescent="0.2">
      <c r="A1088" s="16" t="s">
        <v>198</v>
      </c>
      <c r="B1088" s="9" t="s">
        <v>677</v>
      </c>
      <c r="C1088" s="11" t="s">
        <v>201</v>
      </c>
      <c r="D1088" s="5" t="s">
        <v>202</v>
      </c>
      <c r="E1088" s="14"/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5679019</v>
      </c>
      <c r="N1088" s="13">
        <v>5192750</v>
      </c>
      <c r="O1088" s="13">
        <v>5192750</v>
      </c>
      <c r="P1088" s="13">
        <v>5192750</v>
      </c>
      <c r="Q1088" s="13">
        <v>4408063</v>
      </c>
    </row>
    <row r="1089" spans="1:17" x14ac:dyDescent="0.2">
      <c r="A1089" s="16" t="s">
        <v>198</v>
      </c>
      <c r="B1089" s="9" t="s">
        <v>677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</row>
    <row r="1090" spans="1:17" x14ac:dyDescent="0.2">
      <c r="A1090" s="16" t="s">
        <v>198</v>
      </c>
      <c r="B1090" s="9" t="s">
        <v>677</v>
      </c>
      <c r="C1090" s="14" t="s">
        <v>200</v>
      </c>
      <c r="D1090" s="8" t="s">
        <v>199</v>
      </c>
      <c r="E1090" s="14"/>
      <c r="F1090" s="14"/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100</v>
      </c>
      <c r="N1090" s="14">
        <v>100</v>
      </c>
      <c r="O1090" s="14">
        <v>100</v>
      </c>
      <c r="P1090" s="14">
        <v>100</v>
      </c>
      <c r="Q1090" s="14">
        <v>84.888796880265758</v>
      </c>
    </row>
    <row r="1091" spans="1:17" x14ac:dyDescent="0.2">
      <c r="A1091" s="16" t="s">
        <v>198</v>
      </c>
      <c r="B1091" s="9" t="s">
        <v>677</v>
      </c>
      <c r="C1091" s="5"/>
      <c r="D1091" s="6"/>
      <c r="E1091" s="15"/>
      <c r="F1091" s="1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</row>
    <row r="1092" spans="1:17" x14ac:dyDescent="0.2">
      <c r="A1092" s="16" t="s">
        <v>673</v>
      </c>
      <c r="B1092" s="9" t="s">
        <v>674</v>
      </c>
      <c r="C1092" s="10"/>
      <c r="D1092" s="12"/>
      <c r="E1092" s="17" t="s">
        <v>675</v>
      </c>
      <c r="F1092" s="21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</row>
    <row r="1093" spans="1:17" s="13" customFormat="1" x14ac:dyDescent="0.2">
      <c r="A1093" s="16" t="s">
        <v>673</v>
      </c>
      <c r="B1093" s="9" t="s">
        <v>674</v>
      </c>
      <c r="C1093" s="11" t="s">
        <v>201</v>
      </c>
      <c r="D1093" s="5" t="s">
        <v>202</v>
      </c>
      <c r="E1093" s="14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</row>
    <row r="1094" spans="1:17" x14ac:dyDescent="0.2">
      <c r="A1094" s="16" t="s">
        <v>673</v>
      </c>
      <c r="B1094" s="9" t="s">
        <v>674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</row>
    <row r="1095" spans="1:17" x14ac:dyDescent="0.2">
      <c r="A1095" s="16" t="s">
        <v>673</v>
      </c>
      <c r="B1095" s="9" t="s">
        <v>674</v>
      </c>
      <c r="C1095" s="14" t="s">
        <v>200</v>
      </c>
      <c r="D1095" s="8" t="s">
        <v>199</v>
      </c>
      <c r="E1095" s="17"/>
      <c r="F1095" s="14"/>
      <c r="G1095" s="14" t="s">
        <v>704</v>
      </c>
      <c r="H1095" s="14" t="s">
        <v>704</v>
      </c>
      <c r="I1095" s="14" t="s">
        <v>704</v>
      </c>
      <c r="J1095" s="14" t="s">
        <v>704</v>
      </c>
      <c r="K1095" s="14" t="s">
        <v>704</v>
      </c>
      <c r="L1095" s="14" t="s">
        <v>704</v>
      </c>
      <c r="M1095" s="14" t="s">
        <v>704</v>
      </c>
      <c r="N1095" s="14" t="s">
        <v>704</v>
      </c>
      <c r="O1095" s="14" t="s">
        <v>704</v>
      </c>
      <c r="P1095" s="14" t="s">
        <v>704</v>
      </c>
      <c r="Q1095" s="14" t="s">
        <v>704</v>
      </c>
    </row>
    <row r="1096" spans="1:17" x14ac:dyDescent="0.2">
      <c r="A1096" s="16" t="s">
        <v>673</v>
      </c>
      <c r="B1096" s="9" t="s">
        <v>674</v>
      </c>
      <c r="C1096" s="5"/>
      <c r="D1096" s="6"/>
      <c r="E1096" s="15"/>
      <c r="F1096" s="1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</row>
    <row r="1097" spans="1:17" x14ac:dyDescent="0.2">
      <c r="A1097" s="16" t="s">
        <v>679</v>
      </c>
      <c r="B1097" s="9" t="s">
        <v>681</v>
      </c>
      <c r="C1097" s="10"/>
      <c r="D1097" s="12"/>
      <c r="E1097" s="17" t="s">
        <v>680</v>
      </c>
      <c r="F1097" s="21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</row>
    <row r="1098" spans="1:17" s="13" customFormat="1" x14ac:dyDescent="0.2">
      <c r="A1098" s="16" t="s">
        <v>679</v>
      </c>
      <c r="B1098" s="9" t="s">
        <v>681</v>
      </c>
      <c r="C1098" s="11" t="s">
        <v>201</v>
      </c>
      <c r="D1098" s="5" t="s">
        <v>202</v>
      </c>
      <c r="E1098" s="17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  <c r="Q1098" s="13">
        <v>0</v>
      </c>
    </row>
    <row r="1099" spans="1:17" x14ac:dyDescent="0.2">
      <c r="A1099" s="16" t="s">
        <v>679</v>
      </c>
      <c r="B1099" s="9" t="s">
        <v>681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</row>
    <row r="1100" spans="1:17" x14ac:dyDescent="0.2">
      <c r="A1100" s="16" t="s">
        <v>679</v>
      </c>
      <c r="B1100" s="9" t="s">
        <v>681</v>
      </c>
      <c r="C1100" s="14" t="s">
        <v>200</v>
      </c>
      <c r="D1100" s="8" t="s">
        <v>199</v>
      </c>
      <c r="E1100" s="14"/>
      <c r="F1100" s="14"/>
      <c r="G1100" s="14" t="s">
        <v>704</v>
      </c>
      <c r="H1100" s="14" t="s">
        <v>704</v>
      </c>
      <c r="I1100" s="14" t="s">
        <v>704</v>
      </c>
      <c r="J1100" s="14" t="s">
        <v>704</v>
      </c>
      <c r="K1100" s="14" t="s">
        <v>704</v>
      </c>
      <c r="L1100" s="14" t="s">
        <v>704</v>
      </c>
      <c r="M1100" s="14" t="s">
        <v>704</v>
      </c>
      <c r="N1100" s="14" t="s">
        <v>704</v>
      </c>
      <c r="O1100" s="14" t="s">
        <v>704</v>
      </c>
      <c r="P1100" s="14" t="s">
        <v>704</v>
      </c>
      <c r="Q1100" s="14" t="s">
        <v>704</v>
      </c>
    </row>
    <row r="1101" spans="1:17" x14ac:dyDescent="0.2">
      <c r="A1101" s="16" t="s">
        <v>679</v>
      </c>
      <c r="B1101" s="9" t="s">
        <v>681</v>
      </c>
      <c r="C1101" s="5"/>
      <c r="D1101" s="6"/>
      <c r="E1101" s="15"/>
      <c r="F1101" s="1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</row>
    <row r="1102" spans="1:17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21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pans="1:17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G1103" s="13">
        <v>0</v>
      </c>
      <c r="H1103" s="13">
        <v>0</v>
      </c>
      <c r="I1103" s="13">
        <v>0</v>
      </c>
      <c r="J1103" s="13">
        <v>0</v>
      </c>
      <c r="K1103" s="13">
        <v>55.980000000447035</v>
      </c>
      <c r="L1103" s="13">
        <v>2000</v>
      </c>
      <c r="M1103" s="13">
        <v>16506379.629999999</v>
      </c>
      <c r="N1103" s="13">
        <v>16626525.939999992</v>
      </c>
      <c r="O1103" s="13">
        <v>16616475.689999992</v>
      </c>
      <c r="P1103" s="13">
        <v>16616475.689999992</v>
      </c>
      <c r="Q1103" s="13">
        <v>16141889.039999992</v>
      </c>
    </row>
    <row r="1104" spans="1:17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</row>
    <row r="1105" spans="1:17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0</v>
      </c>
      <c r="H1105" s="14">
        <v>0</v>
      </c>
      <c r="I1105" s="14">
        <v>0</v>
      </c>
      <c r="J1105" s="14">
        <v>0</v>
      </c>
      <c r="K1105" s="14">
        <v>3.3914160012838042E-4</v>
      </c>
      <c r="L1105" s="14">
        <v>1.2028971098456669E-2</v>
      </c>
      <c r="M1105" s="14">
        <v>100</v>
      </c>
      <c r="N1105" s="14">
        <v>100</v>
      </c>
      <c r="O1105" s="14">
        <v>99.939552916608861</v>
      </c>
      <c r="P1105" s="14">
        <v>99.939552916608861</v>
      </c>
      <c r="Q1105" s="14">
        <v>97.085158368327185</v>
      </c>
    </row>
    <row r="1106" spans="1:17" x14ac:dyDescent="0.2">
      <c r="A1106" s="3" t="s">
        <v>33</v>
      </c>
      <c r="B1106" s="3" t="s">
        <v>640</v>
      </c>
      <c r="C1106" s="5"/>
      <c r="D1106" s="6"/>
      <c r="E1106" s="15"/>
      <c r="F1106" s="1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</row>
    <row r="1107" spans="1:17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21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pans="1:17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G1108" s="13">
        <v>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4133163.7600000002</v>
      </c>
      <c r="N1108" s="13">
        <v>3962250.13</v>
      </c>
      <c r="O1108" s="13">
        <v>3942284.8400000003</v>
      </c>
      <c r="P1108" s="13">
        <v>3942284.8400000003</v>
      </c>
      <c r="Q1108" s="13">
        <v>3888455.9600000004</v>
      </c>
    </row>
    <row r="1109" spans="1:17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</row>
    <row r="1110" spans="1:17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14">
        <v>100</v>
      </c>
      <c r="N1110" s="14">
        <v>100</v>
      </c>
      <c r="O1110" s="14">
        <v>99.496112326457293</v>
      </c>
      <c r="P1110" s="14">
        <v>99.496112326457293</v>
      </c>
      <c r="Q1110" s="14">
        <v>98.137569119090429</v>
      </c>
    </row>
    <row r="1111" spans="1:17" x14ac:dyDescent="0.2">
      <c r="A1111" s="3" t="s">
        <v>155</v>
      </c>
      <c r="B1111" s="3" t="s">
        <v>641</v>
      </c>
      <c r="C1111" s="5"/>
      <c r="D1111" s="6"/>
      <c r="E1111" s="15"/>
      <c r="F1111" s="1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</row>
    <row r="1112" spans="1:17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21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</row>
    <row r="1113" spans="1:17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14777937.15</v>
      </c>
      <c r="N1113" s="13">
        <v>14527606.309999993</v>
      </c>
      <c r="O1113" s="13">
        <v>13787492.459999992</v>
      </c>
      <c r="P1113" s="13">
        <v>13786993.119999992</v>
      </c>
      <c r="Q1113" s="13">
        <v>13171076.109999992</v>
      </c>
    </row>
    <row r="1114" spans="1:17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</row>
    <row r="1115" spans="1:17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100</v>
      </c>
      <c r="N1115" s="14">
        <v>100</v>
      </c>
      <c r="O1115" s="14">
        <v>94.905465950777128</v>
      </c>
      <c r="P1115" s="14">
        <v>94.90202877062957</v>
      </c>
      <c r="Q1115" s="14">
        <v>90.662397018108607</v>
      </c>
    </row>
    <row r="1116" spans="1:17" x14ac:dyDescent="0.2">
      <c r="A1116" s="3" t="s">
        <v>109</v>
      </c>
      <c r="B1116" s="3" t="s">
        <v>642</v>
      </c>
      <c r="C1116" s="5"/>
      <c r="D1116" s="6"/>
      <c r="E1116" s="15"/>
      <c r="F1116" s="1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</row>
    <row r="1117" spans="1:17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21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pans="1:17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G1118" s="13"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9899056</v>
      </c>
      <c r="N1118" s="13">
        <v>9415727.6600000039</v>
      </c>
      <c r="O1118" s="13">
        <v>8790759.8000000007</v>
      </c>
      <c r="P1118" s="13">
        <v>8773837.5999999996</v>
      </c>
      <c r="Q1118" s="13">
        <v>8653614</v>
      </c>
    </row>
    <row r="1119" spans="1:17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</row>
    <row r="1120" spans="1:17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100</v>
      </c>
      <c r="N1120" s="14">
        <v>100</v>
      </c>
      <c r="O1120" s="14">
        <v>93.362511294214698</v>
      </c>
      <c r="P1120" s="14">
        <v>93.182788593951287</v>
      </c>
      <c r="Q1120" s="14">
        <v>91.905950474357667</v>
      </c>
    </row>
    <row r="1121" spans="1:17" x14ac:dyDescent="0.2">
      <c r="A1121" s="3" t="s">
        <v>160</v>
      </c>
      <c r="B1121" s="3" t="s">
        <v>643</v>
      </c>
      <c r="C1121" s="5"/>
      <c r="D1121" s="6"/>
      <c r="E1121" s="15"/>
      <c r="F1121" s="1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</row>
    <row r="1122" spans="1:17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21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pans="1:17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G1123" s="13">
        <v>0</v>
      </c>
      <c r="H1123" s="13">
        <v>0</v>
      </c>
      <c r="I1123" s="13">
        <v>0</v>
      </c>
      <c r="J1123" s="13">
        <v>0</v>
      </c>
      <c r="K1123" s="13">
        <v>3483073.6599999983</v>
      </c>
      <c r="L1123" s="13">
        <v>4225134.5699999984</v>
      </c>
      <c r="M1123" s="13">
        <v>15627206.959999997</v>
      </c>
      <c r="N1123" s="13">
        <v>15638604.579999994</v>
      </c>
      <c r="O1123" s="13">
        <v>13849630.739999996</v>
      </c>
      <c r="P1123" s="13">
        <v>13849292.299999995</v>
      </c>
      <c r="Q1123" s="13">
        <v>4809695.9699999969</v>
      </c>
    </row>
    <row r="1124" spans="1:17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</row>
    <row r="1125" spans="1:17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0</v>
      </c>
      <c r="H1125" s="14">
        <v>0</v>
      </c>
      <c r="I1125" s="14">
        <v>0</v>
      </c>
      <c r="J1125" s="14">
        <v>0</v>
      </c>
      <c r="K1125" s="14">
        <v>22.28852327172353</v>
      </c>
      <c r="L1125" s="14">
        <v>27.017337438171861</v>
      </c>
      <c r="M1125" s="14">
        <v>100</v>
      </c>
      <c r="N1125" s="14">
        <v>100</v>
      </c>
      <c r="O1125" s="14">
        <v>88.560527693833421</v>
      </c>
      <c r="P1125" s="14">
        <v>88.558363562127994</v>
      </c>
      <c r="Q1125" s="14">
        <v>30.755275800956394</v>
      </c>
    </row>
    <row r="1126" spans="1:17" x14ac:dyDescent="0.2">
      <c r="A1126" s="3" t="s">
        <v>62</v>
      </c>
      <c r="B1126" s="3" t="s">
        <v>644</v>
      </c>
      <c r="C1126" s="5"/>
      <c r="D1126" s="6"/>
      <c r="E1126" s="15"/>
      <c r="F1126" s="1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</row>
    <row r="1127" spans="1:17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21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</row>
    <row r="1128" spans="1:17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G1128" s="13">
        <v>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8802462.879999999</v>
      </c>
      <c r="N1128" s="13">
        <v>8804203.860000005</v>
      </c>
      <c r="O1128" s="13">
        <v>8515195.7200000044</v>
      </c>
      <c r="P1128" s="13">
        <v>8515195.7200000044</v>
      </c>
      <c r="Q1128" s="13">
        <v>7404577.8100000042</v>
      </c>
    </row>
    <row r="1129" spans="1:17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</row>
    <row r="1130" spans="1:17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0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14">
        <v>100</v>
      </c>
      <c r="N1130" s="14">
        <v>100</v>
      </c>
      <c r="O1130" s="14">
        <v>96.717384733524327</v>
      </c>
      <c r="P1130" s="14">
        <v>96.717384733524327</v>
      </c>
      <c r="Q1130" s="14">
        <v>84.102752818356493</v>
      </c>
    </row>
    <row r="1131" spans="1:17" x14ac:dyDescent="0.2">
      <c r="A1131" s="3" t="s">
        <v>152</v>
      </c>
      <c r="B1131" s="3" t="s">
        <v>645</v>
      </c>
      <c r="C1131" s="5"/>
      <c r="D1131" s="6"/>
      <c r="E1131" s="15"/>
      <c r="F1131" s="1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</row>
    <row r="1132" spans="1:17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21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</row>
    <row r="1133" spans="1:17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6902844.5699999994</v>
      </c>
      <c r="N1133" s="13">
        <v>6930778.7499999925</v>
      </c>
      <c r="O1133" s="13">
        <v>6930418.189999993</v>
      </c>
      <c r="P1133" s="13">
        <v>6918806.3699999936</v>
      </c>
      <c r="Q1133" s="13">
        <v>6881035.1699999934</v>
      </c>
    </row>
    <row r="1134" spans="1:17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</row>
    <row r="1135" spans="1:17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100</v>
      </c>
      <c r="N1135" s="14">
        <v>100</v>
      </c>
      <c r="O1135" s="14">
        <v>99.994797698599172</v>
      </c>
      <c r="P1135" s="14">
        <v>99.827257795525512</v>
      </c>
      <c r="Q1135" s="14">
        <v>99.282280075669718</v>
      </c>
    </row>
    <row r="1136" spans="1:17" x14ac:dyDescent="0.2">
      <c r="A1136" s="3" t="s">
        <v>165</v>
      </c>
      <c r="B1136" s="3" t="s">
        <v>646</v>
      </c>
      <c r="C1136" s="5"/>
      <c r="D1136" s="6"/>
      <c r="E1136" s="15"/>
      <c r="F1136" s="1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</row>
    <row r="1137" spans="1:17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21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pans="1:17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G1138" s="13">
        <v>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5108026.2699999986</v>
      </c>
      <c r="N1138" s="13">
        <v>4562170.1499999985</v>
      </c>
      <c r="O1138" s="13">
        <v>4561612.9599999981</v>
      </c>
      <c r="P1138" s="13">
        <v>4561612.9599999981</v>
      </c>
      <c r="Q1138" s="13">
        <v>3676330.4899999984</v>
      </c>
    </row>
    <row r="1139" spans="1:17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</row>
    <row r="1140" spans="1:17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0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14">
        <v>100</v>
      </c>
      <c r="N1140" s="14">
        <v>100</v>
      </c>
      <c r="O1140" s="14">
        <v>99.987786733469363</v>
      </c>
      <c r="P1140" s="14">
        <v>99.987786733469363</v>
      </c>
      <c r="Q1140" s="14">
        <v>80.582932444990021</v>
      </c>
    </row>
    <row r="1141" spans="1:17" x14ac:dyDescent="0.2">
      <c r="A1141" s="3" t="s">
        <v>112</v>
      </c>
      <c r="B1141" s="3" t="s">
        <v>647</v>
      </c>
      <c r="C1141" s="5"/>
      <c r="D1141" s="6"/>
      <c r="E1141" s="15"/>
      <c r="F1141" s="1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</row>
    <row r="1142" spans="1:17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21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</row>
    <row r="1143" spans="1:17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3841132.6300000004</v>
      </c>
      <c r="N1143" s="13">
        <v>3598886.5099999988</v>
      </c>
      <c r="O1143" s="13">
        <v>3377526.8599999994</v>
      </c>
      <c r="P1143" s="13">
        <v>3377526.8599999994</v>
      </c>
      <c r="Q1143" s="13">
        <v>3042607.2699999996</v>
      </c>
    </row>
    <row r="1144" spans="1:17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</row>
    <row r="1145" spans="1:17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100</v>
      </c>
      <c r="N1145" s="14">
        <v>100</v>
      </c>
      <c r="O1145" s="14">
        <v>93.849218379492612</v>
      </c>
      <c r="P1145" s="14">
        <v>93.849218379492612</v>
      </c>
      <c r="Q1145" s="14">
        <v>84.543018001420677</v>
      </c>
    </row>
    <row r="1146" spans="1:17" x14ac:dyDescent="0.2">
      <c r="A1146" s="3" t="s">
        <v>97</v>
      </c>
      <c r="B1146" s="3" t="s">
        <v>648</v>
      </c>
      <c r="C1146" s="5"/>
      <c r="D1146" s="6"/>
      <c r="E1146" s="15"/>
      <c r="F1146" s="1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</row>
    <row r="1147" spans="1:17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21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</row>
    <row r="1148" spans="1:17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G1148" s="13">
        <v>0</v>
      </c>
      <c r="H1148" s="13">
        <v>0</v>
      </c>
      <c r="I1148" s="13">
        <v>0</v>
      </c>
      <c r="J1148" s="13">
        <v>0</v>
      </c>
      <c r="K1148" s="13">
        <v>3578613.6999999993</v>
      </c>
      <c r="L1148" s="13">
        <v>3456166.9899999993</v>
      </c>
      <c r="M1148" s="13">
        <v>4212074.7799999993</v>
      </c>
      <c r="N1148" s="13">
        <v>4207400.9799999995</v>
      </c>
      <c r="O1148" s="13">
        <v>4171987.0400000005</v>
      </c>
      <c r="P1148" s="13">
        <v>4171987.0400000005</v>
      </c>
      <c r="Q1148" s="13">
        <v>4050107.0400000005</v>
      </c>
    </row>
    <row r="1149" spans="1:17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</row>
    <row r="1150" spans="1:17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0</v>
      </c>
      <c r="H1150" s="14">
        <v>0</v>
      </c>
      <c r="I1150" s="14">
        <v>0</v>
      </c>
      <c r="J1150" s="14">
        <v>0</v>
      </c>
      <c r="K1150" s="14">
        <v>84.960830158860574</v>
      </c>
      <c r="L1150" s="14">
        <v>82.14493951085214</v>
      </c>
      <c r="M1150" s="14">
        <v>100</v>
      </c>
      <c r="N1150" s="14">
        <v>100</v>
      </c>
      <c r="O1150" s="14">
        <v>99.158294154316636</v>
      </c>
      <c r="P1150" s="14">
        <v>99.158294154316636</v>
      </c>
      <c r="Q1150" s="14">
        <v>96.261493954398446</v>
      </c>
    </row>
    <row r="1151" spans="1:17" x14ac:dyDescent="0.2">
      <c r="A1151" s="3" t="s">
        <v>140</v>
      </c>
      <c r="B1151" s="3" t="s">
        <v>649</v>
      </c>
      <c r="C1151" s="5"/>
      <c r="D1151" s="6"/>
      <c r="E1151" s="15"/>
      <c r="F1151" s="1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</row>
    <row r="1152" spans="1:17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21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</row>
    <row r="1153" spans="1:17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930839.21</v>
      </c>
      <c r="N1153" s="13">
        <v>815085.78999999992</v>
      </c>
      <c r="O1153" s="13">
        <v>815085.78999999992</v>
      </c>
      <c r="P1153" s="13">
        <v>815085.78999999992</v>
      </c>
      <c r="Q1153" s="13">
        <v>815085.78999999992</v>
      </c>
    </row>
    <row r="1154" spans="1:17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</row>
    <row r="1155" spans="1:17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100</v>
      </c>
      <c r="N1155" s="14">
        <v>100</v>
      </c>
      <c r="O1155" s="14">
        <v>100</v>
      </c>
      <c r="P1155" s="14">
        <v>100</v>
      </c>
      <c r="Q1155" s="14">
        <v>100</v>
      </c>
    </row>
    <row r="1156" spans="1:17" x14ac:dyDescent="0.2">
      <c r="A1156" s="3" t="s">
        <v>142</v>
      </c>
      <c r="B1156" s="3" t="s">
        <v>650</v>
      </c>
      <c r="C1156" s="5"/>
      <c r="D1156" s="6"/>
      <c r="E1156" s="15"/>
      <c r="F1156" s="1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</row>
    <row r="1157" spans="1:17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21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</row>
    <row r="1158" spans="1:17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2628113.0599999996</v>
      </c>
      <c r="N1158" s="13">
        <v>2628113.0599999987</v>
      </c>
      <c r="O1158" s="13">
        <v>2628113.0599999987</v>
      </c>
      <c r="P1158" s="13">
        <v>2628113.0599999987</v>
      </c>
      <c r="Q1158" s="13">
        <v>1648301.6099999987</v>
      </c>
    </row>
    <row r="1159" spans="1:17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</row>
    <row r="1160" spans="1:17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100</v>
      </c>
      <c r="N1160" s="14">
        <v>100</v>
      </c>
      <c r="O1160" s="14">
        <v>100</v>
      </c>
      <c r="P1160" s="14">
        <v>100</v>
      </c>
      <c r="Q1160" s="14">
        <v>62.718063202349427</v>
      </c>
    </row>
    <row r="1161" spans="1:17" x14ac:dyDescent="0.2">
      <c r="A1161" s="3" t="s">
        <v>145</v>
      </c>
      <c r="B1161" s="3" t="s">
        <v>651</v>
      </c>
      <c r="C1161" s="5"/>
      <c r="D1161" s="6"/>
      <c r="E1161" s="15"/>
      <c r="F1161" s="1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</row>
    <row r="1162" spans="1:17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21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</row>
    <row r="1163" spans="1:17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G1163" s="13">
        <v>24152.33</v>
      </c>
      <c r="H1163" s="13">
        <v>490150</v>
      </c>
      <c r="I1163" s="13">
        <v>0</v>
      </c>
      <c r="J1163" s="13">
        <v>0</v>
      </c>
      <c r="K1163" s="13">
        <v>0</v>
      </c>
      <c r="L1163" s="13">
        <v>0</v>
      </c>
      <c r="M1163" s="13">
        <v>5582760.790000001</v>
      </c>
      <c r="N1163" s="13">
        <v>5390819.6499999976</v>
      </c>
      <c r="O1163" s="13">
        <v>4881321.6499999966</v>
      </c>
      <c r="P1163" s="13">
        <v>4881321.6499999966</v>
      </c>
      <c r="Q1163" s="13">
        <v>4187730.7899999968</v>
      </c>
    </row>
    <row r="1164" spans="1:17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</row>
    <row r="1165" spans="1:17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0.43262340817579609</v>
      </c>
      <c r="H1165" s="14">
        <v>9.0923093670922608</v>
      </c>
      <c r="I1165" s="14">
        <v>0</v>
      </c>
      <c r="J1165" s="14">
        <v>0</v>
      </c>
      <c r="K1165" s="14">
        <v>0</v>
      </c>
      <c r="L1165" s="14">
        <v>0</v>
      </c>
      <c r="M1165" s="14">
        <v>100</v>
      </c>
      <c r="N1165" s="14">
        <v>100</v>
      </c>
      <c r="O1165" s="14">
        <v>90.548784172366055</v>
      </c>
      <c r="P1165" s="14">
        <v>90.548784172366055</v>
      </c>
      <c r="Q1165" s="14">
        <v>77.682635700862264</v>
      </c>
    </row>
    <row r="1166" spans="1:17" x14ac:dyDescent="0.2">
      <c r="A1166" s="3" t="s">
        <v>191</v>
      </c>
      <c r="B1166" s="3" t="s">
        <v>652</v>
      </c>
      <c r="C1166" s="5"/>
      <c r="D1166" s="6"/>
      <c r="E1166" s="15"/>
      <c r="F1166" s="1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</row>
    <row r="1167" spans="1:17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21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</row>
    <row r="1168" spans="1:17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G1168" s="13">
        <v>0</v>
      </c>
      <c r="H1168" s="13">
        <v>0</v>
      </c>
      <c r="I1168" s="13">
        <v>0</v>
      </c>
      <c r="J1168" s="13">
        <v>0</v>
      </c>
      <c r="K1168" s="13">
        <v>32821.910000000149</v>
      </c>
      <c r="L1168" s="13">
        <v>32896.600000000093</v>
      </c>
      <c r="M1168" s="13">
        <v>2616598.33</v>
      </c>
      <c r="N1168" s="13">
        <v>2655968.629999999</v>
      </c>
      <c r="O1168" s="13">
        <v>2516977.2699999986</v>
      </c>
      <c r="P1168" s="13">
        <v>2516977.2699999986</v>
      </c>
      <c r="Q1168" s="13">
        <v>54876.479999998584</v>
      </c>
    </row>
    <row r="1169" spans="1:17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</row>
    <row r="1170" spans="1:17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0</v>
      </c>
      <c r="H1170" s="14">
        <v>0</v>
      </c>
      <c r="I1170" s="14">
        <v>0</v>
      </c>
      <c r="J1170" s="14">
        <v>0</v>
      </c>
      <c r="K1170" s="14">
        <v>1.2543732686705547</v>
      </c>
      <c r="L1170" s="14">
        <v>1.2385914362249115</v>
      </c>
      <c r="M1170" s="14">
        <v>100</v>
      </c>
      <c r="N1170" s="14">
        <v>100</v>
      </c>
      <c r="O1170" s="14">
        <v>94.766829757322839</v>
      </c>
      <c r="P1170" s="14">
        <v>94.766829757322839</v>
      </c>
      <c r="Q1170" s="14">
        <v>2.0661569334875241</v>
      </c>
    </row>
    <row r="1171" spans="1:17" x14ac:dyDescent="0.2">
      <c r="A1171" s="3" t="s">
        <v>170</v>
      </c>
      <c r="B1171" s="3" t="s">
        <v>653</v>
      </c>
      <c r="C1171" s="5"/>
      <c r="D1171" s="6"/>
      <c r="E1171" s="15"/>
      <c r="F1171" s="1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</row>
    <row r="1172" spans="1:17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21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</row>
    <row r="1173" spans="1:17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2267729.4300000002</v>
      </c>
      <c r="N1173" s="13">
        <v>2166403.6300000004</v>
      </c>
      <c r="O1173" s="13">
        <v>2166403.6300000004</v>
      </c>
      <c r="P1173" s="13">
        <v>2164805.6300000004</v>
      </c>
      <c r="Q1173" s="13">
        <v>2152385.7700000005</v>
      </c>
    </row>
    <row r="1174" spans="1:17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</row>
    <row r="1175" spans="1:17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100</v>
      </c>
      <c r="N1175" s="14">
        <v>100</v>
      </c>
      <c r="O1175" s="14">
        <v>100</v>
      </c>
      <c r="P1175" s="14">
        <v>99.926237198928618</v>
      </c>
      <c r="Q1175" s="14">
        <v>99.35294329247408</v>
      </c>
    </row>
    <row r="1176" spans="1:17" x14ac:dyDescent="0.2">
      <c r="A1176" s="3" t="s">
        <v>163</v>
      </c>
      <c r="B1176" s="3" t="s">
        <v>654</v>
      </c>
      <c r="C1176" s="5"/>
      <c r="D1176" s="6"/>
      <c r="E1176" s="15"/>
      <c r="F1176" s="1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</row>
    <row r="1177" spans="1:17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21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</row>
    <row r="1178" spans="1:17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1706374.62</v>
      </c>
      <c r="N1178" s="13">
        <v>1628990.57</v>
      </c>
      <c r="O1178" s="13">
        <v>1612036.57</v>
      </c>
      <c r="P1178" s="13">
        <v>1612036.57</v>
      </c>
      <c r="Q1178" s="13">
        <v>1451432.74</v>
      </c>
    </row>
    <row r="1179" spans="1:17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</row>
    <row r="1180" spans="1:17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0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14">
        <v>100</v>
      </c>
      <c r="N1180" s="14">
        <v>100</v>
      </c>
      <c r="O1180" s="14">
        <v>98.95923277198591</v>
      </c>
      <c r="P1180" s="14">
        <v>98.95923277198591</v>
      </c>
      <c r="Q1180" s="14">
        <v>89.100131500454296</v>
      </c>
    </row>
    <row r="1181" spans="1:17" x14ac:dyDescent="0.2">
      <c r="A1181" s="3" t="s">
        <v>46</v>
      </c>
      <c r="B1181" s="3" t="s">
        <v>655</v>
      </c>
      <c r="C1181" s="5"/>
      <c r="D1181" s="6"/>
      <c r="E1181" s="15"/>
      <c r="F1181" s="1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</row>
    <row r="1182" spans="1:17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21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</row>
    <row r="1183" spans="1:17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4687838.6400000006</v>
      </c>
      <c r="N1183" s="13">
        <v>4642191.759999997</v>
      </c>
      <c r="O1183" s="13">
        <v>4415302.759999997</v>
      </c>
      <c r="P1183" s="13">
        <v>4415302.759999997</v>
      </c>
      <c r="Q1183" s="13">
        <v>4282933.9299999969</v>
      </c>
    </row>
    <row r="1184" spans="1:17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</row>
    <row r="1185" spans="1:17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0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14">
        <v>100</v>
      </c>
      <c r="N1185" s="14">
        <v>100</v>
      </c>
      <c r="O1185" s="14">
        <v>95.112459550787705</v>
      </c>
      <c r="P1185" s="14">
        <v>95.112459550787705</v>
      </c>
      <c r="Q1185" s="14">
        <v>92.261029949353059</v>
      </c>
    </row>
    <row r="1186" spans="1:17" x14ac:dyDescent="0.2">
      <c r="A1186" s="3" t="s">
        <v>76</v>
      </c>
      <c r="B1186" s="3" t="s">
        <v>656</v>
      </c>
      <c r="C1186" s="5"/>
      <c r="D1186" s="6"/>
      <c r="E1186" s="15"/>
      <c r="F1186" s="1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</row>
    <row r="1187" spans="1:17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21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</row>
    <row r="1188" spans="1:17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0</v>
      </c>
    </row>
    <row r="1189" spans="1:17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</row>
    <row r="1190" spans="1:17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4" t="s">
        <v>704</v>
      </c>
      <c r="H1190" s="14" t="s">
        <v>704</v>
      </c>
      <c r="I1190" s="14" t="s">
        <v>704</v>
      </c>
      <c r="J1190" s="14" t="s">
        <v>704</v>
      </c>
      <c r="K1190" s="14" t="s">
        <v>704</v>
      </c>
      <c r="L1190" s="14" t="s">
        <v>704</v>
      </c>
      <c r="M1190" s="14" t="s">
        <v>704</v>
      </c>
      <c r="N1190" s="14" t="s">
        <v>704</v>
      </c>
      <c r="O1190" s="14" t="s">
        <v>704</v>
      </c>
      <c r="P1190" s="14" t="s">
        <v>704</v>
      </c>
      <c r="Q1190" s="14" t="s">
        <v>704</v>
      </c>
    </row>
    <row r="1191" spans="1:17" x14ac:dyDescent="0.2">
      <c r="A1191" s="3" t="s">
        <v>657</v>
      </c>
      <c r="B1191" s="3" t="s">
        <v>658</v>
      </c>
      <c r="C1191" s="5"/>
      <c r="D1191" s="6"/>
      <c r="E1191" s="15"/>
      <c r="F1191" s="1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</row>
    <row r="1192" spans="1:17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21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</row>
    <row r="1193" spans="1:17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2368646.7799999998</v>
      </c>
      <c r="N1193" s="13">
        <v>2361424.7500000005</v>
      </c>
      <c r="O1193" s="13">
        <v>2361424.7500000005</v>
      </c>
      <c r="P1193" s="13">
        <v>2361424.7500000005</v>
      </c>
      <c r="Q1193" s="13">
        <v>2212230.5100000007</v>
      </c>
    </row>
    <row r="1194" spans="1:17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</row>
    <row r="1195" spans="1:17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100</v>
      </c>
      <c r="N1195" s="14">
        <v>100</v>
      </c>
      <c r="O1195" s="14">
        <v>100</v>
      </c>
      <c r="P1195" s="14">
        <v>100</v>
      </c>
      <c r="Q1195" s="14">
        <v>93.68202437956154</v>
      </c>
    </row>
    <row r="1196" spans="1:17" x14ac:dyDescent="0.2">
      <c r="A1196" s="3" t="s">
        <v>118</v>
      </c>
      <c r="B1196" s="3" t="s">
        <v>659</v>
      </c>
      <c r="C1196" s="5"/>
      <c r="D1196" s="6"/>
      <c r="E1196" s="15"/>
      <c r="F1196" s="1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</row>
    <row r="1197" spans="1:17" x14ac:dyDescent="0.2">
      <c r="A1197" s="16" t="s">
        <v>672</v>
      </c>
      <c r="B1197" s="9" t="s">
        <v>678</v>
      </c>
      <c r="C1197" s="5"/>
      <c r="D1197" s="12"/>
      <c r="E1197" s="17" t="s">
        <v>690</v>
      </c>
      <c r="F1197" s="21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</row>
    <row r="1198" spans="1:17" s="13" customFormat="1" x14ac:dyDescent="0.2">
      <c r="A1198" s="16" t="s">
        <v>672</v>
      </c>
      <c r="B1198" s="9" t="s">
        <v>678</v>
      </c>
      <c r="C1198" s="11" t="s">
        <v>201</v>
      </c>
      <c r="D1198" s="5" t="s">
        <v>202</v>
      </c>
      <c r="E1198" s="14"/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40774352.660000004</v>
      </c>
      <c r="N1198" s="13">
        <v>39528212.549999997</v>
      </c>
      <c r="O1198" s="13">
        <v>39284453.749999993</v>
      </c>
      <c r="P1198" s="13">
        <v>39284453.749999993</v>
      </c>
      <c r="Q1198" s="13">
        <v>39204263.749999993</v>
      </c>
    </row>
    <row r="1199" spans="1:17" x14ac:dyDescent="0.2">
      <c r="A1199" s="16" t="s">
        <v>672</v>
      </c>
      <c r="B1199" s="9" t="s">
        <v>678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</row>
    <row r="1200" spans="1:17" x14ac:dyDescent="0.2">
      <c r="A1200" s="16" t="s">
        <v>672</v>
      </c>
      <c r="B1200" s="9" t="s">
        <v>678</v>
      </c>
      <c r="C1200" s="14" t="s">
        <v>200</v>
      </c>
      <c r="D1200" s="8" t="s">
        <v>199</v>
      </c>
      <c r="E1200" s="14"/>
      <c r="F1200" s="14"/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100</v>
      </c>
      <c r="N1200" s="14">
        <v>100</v>
      </c>
      <c r="O1200" s="14">
        <v>99.383329565707854</v>
      </c>
      <c r="P1200" s="14">
        <v>99.383329565707854</v>
      </c>
      <c r="Q1200" s="14">
        <v>99.180461804109569</v>
      </c>
    </row>
    <row r="1201" spans="1:17" x14ac:dyDescent="0.2">
      <c r="A1201" s="16" t="s">
        <v>672</v>
      </c>
      <c r="B1201" s="9" t="s">
        <v>678</v>
      </c>
      <c r="C1201" s="5"/>
      <c r="D1201" s="6"/>
      <c r="E1201" s="15"/>
      <c r="F1201" s="1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</row>
    <row r="1202" spans="1:17" x14ac:dyDescent="0.2">
      <c r="A1202" s="16" t="s">
        <v>687</v>
      </c>
      <c r="B1202" s="9" t="s">
        <v>689</v>
      </c>
      <c r="C1202" s="5"/>
      <c r="D1202" s="12"/>
      <c r="E1202" s="17" t="s">
        <v>688</v>
      </c>
      <c r="F1202" s="21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</row>
    <row r="1203" spans="1:17" s="13" customFormat="1" x14ac:dyDescent="0.2">
      <c r="A1203" s="16" t="s">
        <v>687</v>
      </c>
      <c r="B1203" s="9" t="s">
        <v>689</v>
      </c>
      <c r="C1203" s="11" t="s">
        <v>201</v>
      </c>
      <c r="D1203" s="5" t="s">
        <v>202</v>
      </c>
      <c r="E1203" s="14"/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10674392.57</v>
      </c>
      <c r="N1203" s="13">
        <v>11557067.660000006</v>
      </c>
      <c r="O1203" s="13">
        <v>11141063.770000005</v>
      </c>
      <c r="P1203" s="13">
        <v>10953770.010000005</v>
      </c>
      <c r="Q1203" s="13">
        <v>10636542.060000006</v>
      </c>
    </row>
    <row r="1204" spans="1:17" x14ac:dyDescent="0.2">
      <c r="A1204" s="16" t="s">
        <v>687</v>
      </c>
      <c r="B1204" s="9" t="s">
        <v>689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</row>
    <row r="1205" spans="1:17" x14ac:dyDescent="0.2">
      <c r="A1205" s="16" t="s">
        <v>687</v>
      </c>
      <c r="B1205" s="9" t="s">
        <v>689</v>
      </c>
      <c r="C1205" s="14" t="s">
        <v>200</v>
      </c>
      <c r="D1205" s="8" t="s">
        <v>199</v>
      </c>
      <c r="E1205" s="14"/>
      <c r="F1205" s="14"/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100</v>
      </c>
      <c r="N1205" s="14">
        <v>100</v>
      </c>
      <c r="O1205" s="14">
        <v>96.400437358000204</v>
      </c>
      <c r="P1205" s="14">
        <v>94.7798380372206</v>
      </c>
      <c r="Q1205" s="14">
        <v>92.03495534437323</v>
      </c>
    </row>
    <row r="1206" spans="1:17" x14ac:dyDescent="0.2">
      <c r="A1206" s="16" t="s">
        <v>687</v>
      </c>
      <c r="B1206" s="9" t="s">
        <v>689</v>
      </c>
      <c r="C1206" s="5"/>
      <c r="D1206" s="6"/>
      <c r="E1206" s="15"/>
      <c r="F1206" s="1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</row>
    <row r="1207" spans="1:17" x14ac:dyDescent="0.2">
      <c r="A1207" s="9"/>
      <c r="B1207" s="9"/>
      <c r="C1207" s="5"/>
      <c r="D1207" s="18" t="s">
        <v>205</v>
      </c>
      <c r="E1207" s="11"/>
      <c r="F1207" s="11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</row>
    <row r="1208" spans="1:17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f>SUMIF($D$7:$D$1081,$D1208,G$7:G$1081)</f>
        <v>994883065.81000006</v>
      </c>
      <c r="H1208" s="11">
        <f t="shared" ref="H1208:P1208" si="1">SUMIF($D$7:$D$1081,$D1208,H$7:H$1081)</f>
        <v>1723832642.9600003</v>
      </c>
      <c r="I1208" s="11">
        <f t="shared" si="1"/>
        <v>1600996617.809999</v>
      </c>
      <c r="J1208" s="11">
        <f t="shared" si="1"/>
        <v>1606232522.3300002</v>
      </c>
      <c r="K1208" s="13">
        <f>M1208-I1208-G1208-IIA!O1208-IIA!M1208-IIA!K1208-IIA!I1208-IIA!G1208</f>
        <v>1652617301.54002</v>
      </c>
      <c r="L1208" s="13">
        <f>N1208-J1208-H1208-IIA!P1208-IIA!N1208-IIA!L1208-IIA!J1208-IIA!H1208</f>
        <v>1794768156.4700089</v>
      </c>
      <c r="M1208" s="11">
        <f t="shared" si="1"/>
        <v>16683783602.020018</v>
      </c>
      <c r="N1208" s="11">
        <f t="shared" si="1"/>
        <v>17485937550.160019</v>
      </c>
      <c r="O1208" s="11">
        <f>SUMIF($D$7:$D$1081,$D1208,O$7:O$1081)</f>
        <v>12680049153.510015</v>
      </c>
      <c r="P1208" s="11">
        <f t="shared" si="1"/>
        <v>12303829775.610008</v>
      </c>
      <c r="Q1208" s="11">
        <f>SUMIF($D$7:$D$1081,$D1208,Q$7:Q$1081)</f>
        <v>11886528153.23</v>
      </c>
    </row>
    <row r="1209" spans="1:17" x14ac:dyDescent="0.2">
      <c r="C1209" s="5"/>
      <c r="D1209" s="2" t="s">
        <v>682</v>
      </c>
      <c r="E1209" s="14"/>
      <c r="F1209" s="19">
        <f>SUMIF($D$7:$D$1081,$D1209,F$7:F$1081)</f>
        <v>879404.96000000043</v>
      </c>
      <c r="G1209" s="5">
        <f>G1208/$F1209</f>
        <v>1131.3139123186202</v>
      </c>
      <c r="H1209" s="5">
        <f t="shared" ref="H1209:P1209" si="2">H1208/$F1209</f>
        <v>1960.2261999522943</v>
      </c>
      <c r="I1209" s="5">
        <f t="shared" si="2"/>
        <v>1820.5453580907688</v>
      </c>
      <c r="J1209" s="5">
        <f t="shared" si="2"/>
        <v>1826.4992755214837</v>
      </c>
      <c r="K1209" s="5">
        <f t="shared" si="2"/>
        <v>1879.244917540628</v>
      </c>
      <c r="L1209" s="5">
        <f t="shared" si="2"/>
        <v>2040.8892809406123</v>
      </c>
      <c r="M1209" s="5">
        <f t="shared" si="2"/>
        <v>18971.673302843334</v>
      </c>
      <c r="N1209" s="5">
        <f t="shared" si="2"/>
        <v>19883.828663145145</v>
      </c>
      <c r="O1209" s="5">
        <f t="shared" si="2"/>
        <v>14418.896561045107</v>
      </c>
      <c r="P1209" s="5">
        <f t="shared" si="2"/>
        <v>13991.085262482489</v>
      </c>
      <c r="Q1209" s="5">
        <f t="shared" ref="Q1209" si="3">Q1208/$F1209</f>
        <v>13516.558006711713</v>
      </c>
    </row>
    <row r="1210" spans="1:17" x14ac:dyDescent="0.2">
      <c r="C1210" s="5"/>
      <c r="D1210" s="5" t="s">
        <v>683</v>
      </c>
      <c r="E1210" s="14"/>
      <c r="F1210" s="19">
        <f>SUMIF($D$7:$D$1081,$D1210,F$7:F$1081)</f>
        <v>877512</v>
      </c>
      <c r="G1210" s="5">
        <f>G1208/$F1210</f>
        <v>1133.7543712336699</v>
      </c>
      <c r="H1210" s="5">
        <f t="shared" ref="H1210:P1210" si="4">H1208/$F1210</f>
        <v>1964.454780059988</v>
      </c>
      <c r="I1210" s="5">
        <f t="shared" si="4"/>
        <v>1824.4726201009205</v>
      </c>
      <c r="J1210" s="5">
        <f t="shared" si="4"/>
        <v>1830.4393812620228</v>
      </c>
      <c r="K1210" s="5">
        <f t="shared" si="4"/>
        <v>1883.2988056459856</v>
      </c>
      <c r="L1210" s="5">
        <f t="shared" si="4"/>
        <v>2045.2918666297542</v>
      </c>
      <c r="M1210" s="5">
        <f t="shared" si="4"/>
        <v>19012.598804369645</v>
      </c>
      <c r="N1210" s="5">
        <f t="shared" si="4"/>
        <v>19926.721856977478</v>
      </c>
      <c r="O1210" s="5">
        <f t="shared" si="4"/>
        <v>14450.000858689129</v>
      </c>
      <c r="P1210" s="5">
        <f t="shared" si="4"/>
        <v>14021.266689925616</v>
      </c>
      <c r="Q1210" s="5">
        <f t="shared" ref="Q1210" si="5">Q1208/$F1210</f>
        <v>13545.715788764142</v>
      </c>
    </row>
    <row r="1211" spans="1:17" x14ac:dyDescent="0.2">
      <c r="C1211" s="14" t="s">
        <v>200</v>
      </c>
      <c r="D1211" s="8" t="s">
        <v>199</v>
      </c>
      <c r="E1211" s="14"/>
      <c r="F1211" s="19"/>
      <c r="G1211" s="14">
        <f>(G1208/$M1208)*100</f>
        <v>5.9631741189063545</v>
      </c>
      <c r="H1211" s="14">
        <f>(H1208/$N1208)*100</f>
        <v>9.8583941410921092</v>
      </c>
      <c r="I1211" s="14">
        <f>(I1208/$M1208)*100</f>
        <v>9.5961243324694987</v>
      </c>
      <c r="J1211" s="14">
        <f>(J1208/$N1208)*100</f>
        <v>9.1858530188751644</v>
      </c>
      <c r="K1211" s="14">
        <f>(K1208/$M1208)*100</f>
        <v>9.9055306695534373</v>
      </c>
      <c r="L1211" s="14">
        <f>(L1208/$N1208)*100</f>
        <v>10.26406591766413</v>
      </c>
      <c r="M1211" s="14">
        <f>(M1208/$M1208)*100</f>
        <v>100</v>
      </c>
      <c r="N1211" s="14">
        <f>(N1208/$N1208)*100</f>
        <v>100</v>
      </c>
      <c r="O1211" s="14">
        <f>(O1208/$N1208)*100</f>
        <v>72.515695067171151</v>
      </c>
      <c r="P1211" s="14">
        <f>(P1208/$N1208)*100</f>
        <v>70.364141129495295</v>
      </c>
      <c r="Q1211" s="14">
        <f>(Q1208/$N1208)*100</f>
        <v>67.977642715081203</v>
      </c>
    </row>
    <row r="1212" spans="1:17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</row>
    <row r="1213" spans="1:17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</row>
    <row r="1214" spans="1:17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f>SUMIF($D$1082:$D$1206,$D1214,G$1082:G$1206)</f>
        <v>24152.33</v>
      </c>
      <c r="H1214" s="11">
        <f t="shared" ref="H1214:Q1214" si="6">SUMIF($D$1082:$D$1206,$D1214,H$1082:H$1206)</f>
        <v>490150</v>
      </c>
      <c r="I1214" s="11">
        <f t="shared" si="6"/>
        <v>0</v>
      </c>
      <c r="J1214" s="11">
        <f t="shared" si="6"/>
        <v>0</v>
      </c>
      <c r="K1214" s="13">
        <f>M1214-I1214-G1214-IIA!O1214-IIA!M1214-IIA!K1214-IIA!I1214-IIA!G1214</f>
        <v>7094565.25</v>
      </c>
      <c r="L1214" s="13">
        <f>N1214-J1214-H1214-IIA!P1214-IIA!N1214-IIA!L1214-IIA!J1214-IIA!H1214</f>
        <v>7716198.1600000262</v>
      </c>
      <c r="M1214" s="11">
        <f t="shared" si="6"/>
        <v>172021746.06999999</v>
      </c>
      <c r="N1214" s="11">
        <f t="shared" si="6"/>
        <v>169097952.10999998</v>
      </c>
      <c r="O1214" s="11">
        <f t="shared" si="6"/>
        <v>163815086.48999995</v>
      </c>
      <c r="P1214" s="11">
        <f t="shared" si="6"/>
        <v>163596822.92999995</v>
      </c>
      <c r="Q1214" s="11">
        <f t="shared" si="6"/>
        <v>143111426.22999996</v>
      </c>
    </row>
    <row r="1215" spans="1:17" x14ac:dyDescent="0.2">
      <c r="C1215" s="5" t="s">
        <v>201</v>
      </c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</row>
    <row r="1216" spans="1:17" x14ac:dyDescent="0.2">
      <c r="C1216" s="14" t="s">
        <v>200</v>
      </c>
      <c r="D1216" s="4" t="s">
        <v>199</v>
      </c>
      <c r="F1216" s="19"/>
      <c r="G1216" s="14">
        <f>(G1214/$M1214)*100</f>
        <v>1.4040277204355203E-2</v>
      </c>
      <c r="H1216" s="14">
        <f>(H1214/$N1214)*100</f>
        <v>0.28986158252298189</v>
      </c>
      <c r="I1216" s="14">
        <f>(I1214/$M1214)*100</f>
        <v>0</v>
      </c>
      <c r="J1216" s="14">
        <f>(J1214/$N1214)*100</f>
        <v>0</v>
      </c>
      <c r="K1216" s="14">
        <f>(K1214/$M1214)*100</f>
        <v>4.1242258098653659</v>
      </c>
      <c r="L1216" s="14">
        <f>(L1214/$N1214)*100</f>
        <v>4.563152932201425</v>
      </c>
      <c r="M1216" s="14">
        <f>(M1214/$M1214)*100</f>
        <v>100</v>
      </c>
      <c r="N1216" s="14">
        <f>(N1214/$N1214)*100</f>
        <v>100</v>
      </c>
      <c r="O1216" s="14">
        <f>(O1214/$N1214)*100</f>
        <v>96.87585476105383</v>
      </c>
      <c r="P1216" s="14">
        <f>(P1214/$N1214)*100</f>
        <v>96.746779537329047</v>
      </c>
      <c r="Q1216" s="14">
        <f>(Q1214/$N1214)*100</f>
        <v>84.632264580534056</v>
      </c>
    </row>
    <row r="1217" spans="1:17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</row>
    <row r="1218" spans="1:17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</row>
    <row r="1219" spans="1:17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f>G1208+G1214</f>
        <v>994907218.1400001</v>
      </c>
      <c r="H1219" s="11">
        <f t="shared" ref="H1219:P1219" si="7">H1208+H1214</f>
        <v>1724322792.9600003</v>
      </c>
      <c r="I1219" s="11">
        <f t="shared" si="7"/>
        <v>1600996617.809999</v>
      </c>
      <c r="J1219" s="11">
        <f t="shared" si="7"/>
        <v>1606232522.3300002</v>
      </c>
      <c r="K1219" s="13">
        <f>M1219-I1219-G1219-IIA!O1219-IIA!M1219-IIA!K1219-IIA!I1219-IIA!G1219</f>
        <v>1659711866.79002</v>
      </c>
      <c r="L1219" s="13">
        <f>N1219-J1219-H1219-IIA!P1219-IIA!N1219-IIA!L1219-IIA!J1219-IIA!H1219</f>
        <v>1802484354.6300087</v>
      </c>
      <c r="M1219" s="11">
        <f t="shared" si="7"/>
        <v>16855805348.090017</v>
      </c>
      <c r="N1219" s="11">
        <f t="shared" si="7"/>
        <v>17655035502.27002</v>
      </c>
      <c r="O1219" s="11">
        <f t="shared" si="7"/>
        <v>12843864240.000015</v>
      </c>
      <c r="P1219" s="11">
        <f t="shared" si="7"/>
        <v>12467426598.540009</v>
      </c>
      <c r="Q1219" s="11">
        <f t="shared" ref="Q1219" si="8">Q1208+Q1214</f>
        <v>12029639579.459999</v>
      </c>
    </row>
    <row r="1220" spans="1:17" x14ac:dyDescent="0.2">
      <c r="C1220" s="5"/>
      <c r="D1220" s="2" t="s">
        <v>682</v>
      </c>
      <c r="E1220" s="14"/>
      <c r="F1220" s="19">
        <f>F1209</f>
        <v>879404.96000000043</v>
      </c>
      <c r="G1220" s="5">
        <f>G1219/$F1220</f>
        <v>1131.3413767190939</v>
      </c>
      <c r="H1220" s="5">
        <f t="shared" ref="H1220:P1220" si="9">H1219/$F1220</f>
        <v>1960.7835654690866</v>
      </c>
      <c r="I1220" s="5">
        <f t="shared" si="9"/>
        <v>1820.5453580907688</v>
      </c>
      <c r="J1220" s="5">
        <f t="shared" si="9"/>
        <v>1826.4992755214837</v>
      </c>
      <c r="K1220" s="5">
        <f t="shared" si="9"/>
        <v>1887.3123785770088</v>
      </c>
      <c r="L1220" s="5">
        <f t="shared" si="9"/>
        <v>2049.6636209898202</v>
      </c>
      <c r="M1220" s="5">
        <f t="shared" si="9"/>
        <v>19167.28482869827</v>
      </c>
      <c r="N1220" s="5">
        <f t="shared" si="9"/>
        <v>20076.115447734126</v>
      </c>
      <c r="O1220" s="5">
        <f t="shared" si="9"/>
        <v>14605.176027208227</v>
      </c>
      <c r="P1220" s="5">
        <f t="shared" si="9"/>
        <v>14177.116534048208</v>
      </c>
      <c r="Q1220" s="5">
        <f t="shared" ref="Q1220" si="10">Q1219/$F1220</f>
        <v>13679.294666998459</v>
      </c>
    </row>
    <row r="1221" spans="1:17" x14ac:dyDescent="0.2">
      <c r="C1221" s="5"/>
      <c r="D1221" s="5" t="s">
        <v>683</v>
      </c>
      <c r="E1221" s="14"/>
      <c r="F1221" s="19">
        <f>F1210</f>
        <v>877512</v>
      </c>
      <c r="G1221" s="5">
        <f>G1219/$F1221</f>
        <v>1133.7818948800702</v>
      </c>
      <c r="H1221" s="5">
        <f t="shared" ref="H1221:P1221" si="11">H1219/$F1221</f>
        <v>1965.0133479200288</v>
      </c>
      <c r="I1221" s="5">
        <f t="shared" si="11"/>
        <v>1824.4726201009205</v>
      </c>
      <c r="J1221" s="5">
        <f t="shared" si="11"/>
        <v>1830.4393812620228</v>
      </c>
      <c r="K1221" s="5">
        <f t="shared" si="11"/>
        <v>1891.3836697276163</v>
      </c>
      <c r="L1221" s="5">
        <f t="shared" si="11"/>
        <v>2054.0851345964597</v>
      </c>
      <c r="M1221" s="5">
        <f t="shared" si="11"/>
        <v>19208.632301427238</v>
      </c>
      <c r="N1221" s="5">
        <f t="shared" si="11"/>
        <v>20119.423440670918</v>
      </c>
      <c r="O1221" s="5">
        <f t="shared" si="11"/>
        <v>14636.682165030239</v>
      </c>
      <c r="P1221" s="5">
        <f t="shared" si="11"/>
        <v>14207.699266266454</v>
      </c>
      <c r="Q1221" s="5">
        <f t="shared" ref="Q1221" si="12">Q1219/$F1221</f>
        <v>13708.803502926454</v>
      </c>
    </row>
    <row r="1222" spans="1:17" x14ac:dyDescent="0.2">
      <c r="C1222" s="14" t="s">
        <v>200</v>
      </c>
      <c r="D1222" s="8" t="s">
        <v>199</v>
      </c>
      <c r="E1222" s="5"/>
      <c r="F1222" s="2"/>
      <c r="G1222" s="14">
        <f>(G1219/$M1219)*100</f>
        <v>5.9024602953945244</v>
      </c>
      <c r="H1222" s="14">
        <f>(H1219/$N1219)*100</f>
        <v>9.7667478082289509</v>
      </c>
      <c r="I1222" s="14">
        <f>(I1219/$M1219)*100</f>
        <v>9.4981911854565446</v>
      </c>
      <c r="J1222" s="14">
        <f>(J1219/$N1219)*100</f>
        <v>9.0978719477708019</v>
      </c>
      <c r="K1222" s="14">
        <f>(K1219/$M1219)*100</f>
        <v>9.8465296229710386</v>
      </c>
      <c r="L1222" s="14">
        <f>(L1219/$N1219)*100</f>
        <v>10.209463211774635</v>
      </c>
      <c r="M1222" s="14">
        <f>(M1219/$M1219)*100</f>
        <v>100</v>
      </c>
      <c r="N1222" s="14">
        <f>(N1219/$N1219)*100</f>
        <v>100</v>
      </c>
      <c r="O1222" s="14">
        <f>(O1219/$N1219)*100</f>
        <v>72.749013947599252</v>
      </c>
      <c r="P1222" s="14">
        <f>(P1219/$N1219)*100</f>
        <v>70.616831084463087</v>
      </c>
      <c r="Q1222" s="14">
        <f>(Q1219/$N1219)*100</f>
        <v>68.137158817456196</v>
      </c>
    </row>
    <row r="1223" spans="1:17" x14ac:dyDescent="0.2">
      <c r="C1223" s="5"/>
      <c r="D1223" s="8"/>
      <c r="E1223" s="10"/>
      <c r="F1223" s="10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</row>
    <row r="1224" spans="1:17" x14ac:dyDescent="0.2">
      <c r="C1224" s="5"/>
      <c r="D1224" s="8"/>
      <c r="E1224" s="10"/>
      <c r="F1224" s="10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</row>
    <row r="1225" spans="1:17" x14ac:dyDescent="0.2">
      <c r="C1225" s="5"/>
      <c r="D1225" s="8"/>
      <c r="E1225" s="10"/>
      <c r="F1225" s="10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</row>
    <row r="1226" spans="1:17" x14ac:dyDescent="0.2">
      <c r="C1226" s="5"/>
      <c r="D1226" s="8"/>
      <c r="E1226" s="10"/>
      <c r="F1226" s="10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</row>
    <row r="1227" spans="1:17" x14ac:dyDescent="0.2">
      <c r="C1227" s="5"/>
      <c r="D1227" s="8"/>
      <c r="E1227" s="10"/>
      <c r="F1227" s="10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</row>
    <row r="1228" spans="1:17" x14ac:dyDescent="0.2">
      <c r="C1228" s="5"/>
      <c r="D1228" s="8"/>
      <c r="E1228" s="10"/>
      <c r="F1228" s="10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</row>
    <row r="1229" spans="1:17" x14ac:dyDescent="0.2">
      <c r="C1229" s="5"/>
      <c r="D1229" s="8"/>
      <c r="E1229" s="10"/>
      <c r="F1229" s="10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</row>
    <row r="1230" spans="1:17" x14ac:dyDescent="0.2">
      <c r="C1230" s="5"/>
      <c r="D1230" s="8"/>
      <c r="E1230" s="10"/>
      <c r="F1230" s="10"/>
    </row>
    <row r="1231" spans="1:17" x14ac:dyDescent="0.2">
      <c r="C1231" s="5"/>
      <c r="D1231" s="8"/>
      <c r="E1231" s="10"/>
      <c r="F1231" s="10"/>
    </row>
    <row r="1232" spans="1:17" x14ac:dyDescent="0.2">
      <c r="C1232" s="5"/>
      <c r="D1232" s="8"/>
      <c r="E1232" s="10"/>
      <c r="F1232" s="10"/>
    </row>
    <row r="1233" spans="3:6" x14ac:dyDescent="0.2">
      <c r="C1233" s="5"/>
      <c r="D1233" s="8"/>
    </row>
    <row r="1234" spans="3:6" x14ac:dyDescent="0.2">
      <c r="C1234" s="5"/>
      <c r="D1234" s="8"/>
      <c r="E1234" s="5"/>
      <c r="F1234" s="5"/>
    </row>
    <row r="1235" spans="3:6" x14ac:dyDescent="0.2">
      <c r="C1235" s="5"/>
      <c r="D1235" s="5"/>
      <c r="E1235" s="5"/>
      <c r="F1235" s="5"/>
    </row>
    <row r="1236" spans="3:6" x14ac:dyDescent="0.2">
      <c r="C1236" s="5"/>
      <c r="D1236" s="5"/>
      <c r="E1236" s="5"/>
      <c r="F1236" s="5"/>
    </row>
    <row r="1237" spans="3:6" x14ac:dyDescent="0.2">
      <c r="C1237" s="5"/>
      <c r="D1237" s="5"/>
      <c r="E1237" s="10"/>
      <c r="F1237" s="10"/>
    </row>
    <row r="1238" spans="3:6" x14ac:dyDescent="0.2">
      <c r="C1238" s="5"/>
      <c r="D1238" s="5"/>
      <c r="E1238" s="5"/>
      <c r="F1238" s="5"/>
    </row>
    <row r="1239" spans="3:6" x14ac:dyDescent="0.2">
      <c r="C1239" s="5"/>
      <c r="D1239" s="5"/>
      <c r="E1239" s="5"/>
      <c r="F1239" s="5"/>
    </row>
    <row r="1240" spans="3:6" x14ac:dyDescent="0.2">
      <c r="C1240" s="5"/>
      <c r="D1240" s="5"/>
      <c r="E1240" s="5"/>
      <c r="F1240" s="5"/>
    </row>
    <row r="1241" spans="3:6" x14ac:dyDescent="0.2">
      <c r="C1241" s="5"/>
      <c r="D1241" s="5"/>
    </row>
    <row r="1242" spans="3:6" x14ac:dyDescent="0.2">
      <c r="D1242" s="5"/>
      <c r="E1242" s="10"/>
      <c r="F1242" s="10"/>
    </row>
    <row r="1243" spans="3:6" x14ac:dyDescent="0.2">
      <c r="C1243" s="5"/>
      <c r="D1243" s="5"/>
      <c r="E1243" s="5"/>
      <c r="F1243" s="5"/>
    </row>
    <row r="1244" spans="3:6" x14ac:dyDescent="0.2">
      <c r="C1244" s="5"/>
      <c r="D1244" s="5"/>
      <c r="E1244" s="5"/>
      <c r="F1244" s="5"/>
    </row>
  </sheetData>
  <mergeCells count="5">
    <mergeCell ref="G5:H5"/>
    <mergeCell ref="I5:J5"/>
    <mergeCell ref="K5:L5"/>
    <mergeCell ref="M5:N5"/>
    <mergeCell ref="O5:Q5"/>
  </mergeCells>
  <printOptions horizontalCentered="1"/>
  <pageMargins left="0.5" right="0.5" top="1" bottom="0.75" header="0.75" footer="0.5"/>
  <pageSetup scale="57" firstPageNumber="120" fitToWidth="0" fitToHeight="0" orientation="landscape" useFirstPageNumber="1" r:id="rId1"/>
  <headerFooter alignWithMargins="0">
    <oddHeader>&amp;L&amp;"Arial,Bold"TABLE IIB&amp;C&amp;"Arial,Bold"COMPARISON OF REVENUE AND EXPENDITURES FOR SELECTED FUNDS&amp;R&amp;"Arial,Bold"2016-2017</oddHeader>
    <oddFooter>&amp;CPage &amp;P</oddFooter>
  </headerFooter>
  <rowBreaks count="21" manualBreakCount="21">
    <brk id="66" min="2" max="16" man="1"/>
    <brk id="126" min="2" max="16" man="1"/>
    <brk id="186" min="2" max="16" man="1"/>
    <brk id="246" min="2" max="16" man="1"/>
    <brk id="306" min="2" max="16" man="1"/>
    <brk id="366" min="2" max="16" man="1"/>
    <brk id="426" min="2" max="16" man="1"/>
    <brk id="486" min="2" max="16" man="1"/>
    <brk id="546" min="2" max="16" man="1"/>
    <brk id="606" min="2" max="16" man="1"/>
    <brk id="666" min="2" max="16" man="1"/>
    <brk id="726" min="2" max="16" man="1"/>
    <brk id="786" min="2" max="16" man="1"/>
    <brk id="846" min="2" max="16" man="1"/>
    <brk id="906" min="2" max="16" man="1"/>
    <brk id="966" min="2" max="16" man="1"/>
    <brk id="1026" min="2" max="16" man="1"/>
    <brk id="1080" min="2" max="16" man="1"/>
    <brk id="1140" min="2" max="16" man="1"/>
    <brk id="1205" min="2" max="16" man="1"/>
    <brk id="1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IIA</vt:lpstr>
      <vt:lpstr>IIB</vt:lpstr>
      <vt:lpstr>IIA!Print_Area</vt:lpstr>
      <vt:lpstr>IIB!Print_Area</vt:lpstr>
      <vt:lpstr>IIA!Print_Titles</vt:lpstr>
      <vt:lpstr>IIB!Print_Titles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2024-09-20T18:51:15Z</dcterms:modified>
</cp:coreProperties>
</file>