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20-21\"/>
    </mc:Choice>
  </mc:AlternateContent>
  <bookViews>
    <workbookView xWindow="0" yWindow="0" windowWidth="24000" windowHeight="9735"/>
  </bookViews>
  <sheets>
    <sheet name="2019-20 Supp to 2020-21 Bud Amd" sheetId="2" r:id="rId1"/>
  </sheets>
  <definedNames>
    <definedName name="_xlnm._FilterDatabase" localSheetId="0" hidden="1">'2019-20 Supp to 2020-21 Bud Amd'!$A$2:$AC$183</definedName>
    <definedName name="_xlnm.Print_Area" localSheetId="0">'2019-20 Supp to 2020-21 Bud Amd'!$A$1:$AC$188</definedName>
    <definedName name="_xlnm.Print_Titles" localSheetId="0">'2019-20 Supp to 2020-21 Bud Amd'!$A:$B,'2019-20 Supp to 2020-21 Bud Amd'!$1:$3</definedName>
  </definedNames>
  <calcPr calcId="152511"/>
</workbook>
</file>

<file path=xl/calcChain.xml><?xml version="1.0" encoding="utf-8"?>
<calcChain xmlns="http://schemas.openxmlformats.org/spreadsheetml/2006/main">
  <c r="I183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4" i="2"/>
  <c r="U4" i="2" l="1"/>
  <c r="V4" i="2"/>
  <c r="W4" i="2"/>
  <c r="Y4" i="2"/>
  <c r="Z4" i="2"/>
  <c r="AB4" i="2"/>
  <c r="Q183" i="2" l="1"/>
  <c r="O5" i="2" l="1"/>
  <c r="T5" i="2" s="1"/>
  <c r="O6" i="2"/>
  <c r="O7" i="2"/>
  <c r="T7" i="2" s="1"/>
  <c r="O8" i="2"/>
  <c r="T8" i="2" s="1"/>
  <c r="O9" i="2"/>
  <c r="T9" i="2" s="1"/>
  <c r="O10" i="2"/>
  <c r="O11" i="2"/>
  <c r="T11" i="2" s="1"/>
  <c r="O12" i="2"/>
  <c r="T12" i="2" s="1"/>
  <c r="O13" i="2"/>
  <c r="T13" i="2" s="1"/>
  <c r="O14" i="2"/>
  <c r="O15" i="2"/>
  <c r="T15" i="2" s="1"/>
  <c r="O16" i="2"/>
  <c r="T16" i="2" s="1"/>
  <c r="O17" i="2"/>
  <c r="T17" i="2" s="1"/>
  <c r="O18" i="2"/>
  <c r="O19" i="2"/>
  <c r="T19" i="2" s="1"/>
  <c r="O20" i="2"/>
  <c r="T20" i="2" s="1"/>
  <c r="O21" i="2"/>
  <c r="T21" i="2" s="1"/>
  <c r="O22" i="2"/>
  <c r="O23" i="2"/>
  <c r="T23" i="2" s="1"/>
  <c r="O24" i="2"/>
  <c r="T24" i="2" s="1"/>
  <c r="O25" i="2"/>
  <c r="T25" i="2" s="1"/>
  <c r="O26" i="2"/>
  <c r="O27" i="2"/>
  <c r="T27" i="2" s="1"/>
  <c r="O28" i="2"/>
  <c r="T28" i="2" s="1"/>
  <c r="O29" i="2"/>
  <c r="T29" i="2" s="1"/>
  <c r="O30" i="2"/>
  <c r="O31" i="2"/>
  <c r="T31" i="2" s="1"/>
  <c r="O32" i="2"/>
  <c r="T32" i="2" s="1"/>
  <c r="O33" i="2"/>
  <c r="T33" i="2" s="1"/>
  <c r="O34" i="2"/>
  <c r="O35" i="2"/>
  <c r="T35" i="2" s="1"/>
  <c r="O36" i="2"/>
  <c r="T36" i="2" s="1"/>
  <c r="O37" i="2"/>
  <c r="T37" i="2" s="1"/>
  <c r="O38" i="2"/>
  <c r="O39" i="2"/>
  <c r="T39" i="2" s="1"/>
  <c r="O40" i="2"/>
  <c r="T40" i="2" s="1"/>
  <c r="O41" i="2"/>
  <c r="T41" i="2" s="1"/>
  <c r="O42" i="2"/>
  <c r="O43" i="2"/>
  <c r="T43" i="2" s="1"/>
  <c r="O44" i="2"/>
  <c r="T44" i="2" s="1"/>
  <c r="O45" i="2"/>
  <c r="T45" i="2" s="1"/>
  <c r="O46" i="2"/>
  <c r="O47" i="2"/>
  <c r="T47" i="2" s="1"/>
  <c r="O48" i="2"/>
  <c r="T48" i="2" s="1"/>
  <c r="O49" i="2"/>
  <c r="T49" i="2" s="1"/>
  <c r="O50" i="2"/>
  <c r="O51" i="2"/>
  <c r="T51" i="2" s="1"/>
  <c r="O52" i="2"/>
  <c r="T52" i="2" s="1"/>
  <c r="O53" i="2"/>
  <c r="T53" i="2" s="1"/>
  <c r="O54" i="2"/>
  <c r="O55" i="2"/>
  <c r="T55" i="2" s="1"/>
  <c r="O56" i="2"/>
  <c r="T56" i="2" s="1"/>
  <c r="O57" i="2"/>
  <c r="T57" i="2" s="1"/>
  <c r="O58" i="2"/>
  <c r="O59" i="2"/>
  <c r="T59" i="2" s="1"/>
  <c r="O60" i="2"/>
  <c r="T60" i="2" s="1"/>
  <c r="O61" i="2"/>
  <c r="T61" i="2" s="1"/>
  <c r="O62" i="2"/>
  <c r="O63" i="2"/>
  <c r="T63" i="2" s="1"/>
  <c r="O64" i="2"/>
  <c r="T64" i="2" s="1"/>
  <c r="O65" i="2"/>
  <c r="T65" i="2" s="1"/>
  <c r="O66" i="2"/>
  <c r="O67" i="2"/>
  <c r="T67" i="2" s="1"/>
  <c r="O68" i="2"/>
  <c r="T68" i="2" s="1"/>
  <c r="O69" i="2"/>
  <c r="T69" i="2" s="1"/>
  <c r="O70" i="2"/>
  <c r="O71" i="2"/>
  <c r="T71" i="2" s="1"/>
  <c r="O72" i="2"/>
  <c r="T72" i="2" s="1"/>
  <c r="O73" i="2"/>
  <c r="T73" i="2" s="1"/>
  <c r="O74" i="2"/>
  <c r="O75" i="2"/>
  <c r="T75" i="2" s="1"/>
  <c r="O76" i="2"/>
  <c r="T76" i="2" s="1"/>
  <c r="O77" i="2"/>
  <c r="T77" i="2" s="1"/>
  <c r="O78" i="2"/>
  <c r="O79" i="2"/>
  <c r="T79" i="2" s="1"/>
  <c r="O80" i="2"/>
  <c r="T80" i="2" s="1"/>
  <c r="O81" i="2"/>
  <c r="T81" i="2" s="1"/>
  <c r="O82" i="2"/>
  <c r="O83" i="2"/>
  <c r="T83" i="2" s="1"/>
  <c r="O84" i="2"/>
  <c r="T84" i="2" s="1"/>
  <c r="O85" i="2"/>
  <c r="T85" i="2" s="1"/>
  <c r="O86" i="2"/>
  <c r="O87" i="2"/>
  <c r="T87" i="2" s="1"/>
  <c r="O88" i="2"/>
  <c r="T88" i="2" s="1"/>
  <c r="O89" i="2"/>
  <c r="T89" i="2" s="1"/>
  <c r="O90" i="2"/>
  <c r="O91" i="2"/>
  <c r="T91" i="2" s="1"/>
  <c r="O92" i="2"/>
  <c r="T92" i="2" s="1"/>
  <c r="O93" i="2"/>
  <c r="T93" i="2" s="1"/>
  <c r="O94" i="2"/>
  <c r="O95" i="2"/>
  <c r="T95" i="2" s="1"/>
  <c r="O96" i="2"/>
  <c r="T96" i="2" s="1"/>
  <c r="O97" i="2"/>
  <c r="T97" i="2" s="1"/>
  <c r="O98" i="2"/>
  <c r="O99" i="2"/>
  <c r="T99" i="2" s="1"/>
  <c r="O100" i="2"/>
  <c r="T100" i="2" s="1"/>
  <c r="O101" i="2"/>
  <c r="T101" i="2" s="1"/>
  <c r="O102" i="2"/>
  <c r="O103" i="2"/>
  <c r="T103" i="2" s="1"/>
  <c r="O104" i="2"/>
  <c r="T104" i="2" s="1"/>
  <c r="O105" i="2"/>
  <c r="T105" i="2" s="1"/>
  <c r="O106" i="2"/>
  <c r="O107" i="2"/>
  <c r="T107" i="2" s="1"/>
  <c r="O108" i="2"/>
  <c r="T108" i="2" s="1"/>
  <c r="O109" i="2"/>
  <c r="T109" i="2" s="1"/>
  <c r="O110" i="2"/>
  <c r="O111" i="2"/>
  <c r="T111" i="2" s="1"/>
  <c r="O112" i="2"/>
  <c r="T112" i="2" s="1"/>
  <c r="O113" i="2"/>
  <c r="T113" i="2" s="1"/>
  <c r="O114" i="2"/>
  <c r="O115" i="2"/>
  <c r="T115" i="2" s="1"/>
  <c r="O116" i="2"/>
  <c r="T116" i="2" s="1"/>
  <c r="O117" i="2"/>
  <c r="T117" i="2" s="1"/>
  <c r="O118" i="2"/>
  <c r="O119" i="2"/>
  <c r="T119" i="2" s="1"/>
  <c r="O120" i="2"/>
  <c r="T120" i="2" s="1"/>
  <c r="O121" i="2"/>
  <c r="T121" i="2" s="1"/>
  <c r="O122" i="2"/>
  <c r="O123" i="2"/>
  <c r="T123" i="2" s="1"/>
  <c r="O124" i="2"/>
  <c r="T124" i="2" s="1"/>
  <c r="O125" i="2"/>
  <c r="T125" i="2" s="1"/>
  <c r="O126" i="2"/>
  <c r="O127" i="2"/>
  <c r="T127" i="2" s="1"/>
  <c r="O128" i="2"/>
  <c r="T128" i="2" s="1"/>
  <c r="O129" i="2"/>
  <c r="T129" i="2" s="1"/>
  <c r="O130" i="2"/>
  <c r="O131" i="2"/>
  <c r="T131" i="2" s="1"/>
  <c r="O132" i="2"/>
  <c r="T132" i="2" s="1"/>
  <c r="O133" i="2"/>
  <c r="T133" i="2" s="1"/>
  <c r="O134" i="2"/>
  <c r="O135" i="2"/>
  <c r="T135" i="2" s="1"/>
  <c r="O136" i="2"/>
  <c r="T136" i="2" s="1"/>
  <c r="O137" i="2"/>
  <c r="T137" i="2" s="1"/>
  <c r="O138" i="2"/>
  <c r="O139" i="2"/>
  <c r="T139" i="2" s="1"/>
  <c r="O140" i="2"/>
  <c r="T140" i="2" s="1"/>
  <c r="O141" i="2"/>
  <c r="T141" i="2" s="1"/>
  <c r="O142" i="2"/>
  <c r="O143" i="2"/>
  <c r="T143" i="2" s="1"/>
  <c r="O144" i="2"/>
  <c r="T144" i="2" s="1"/>
  <c r="O145" i="2"/>
  <c r="T145" i="2" s="1"/>
  <c r="O146" i="2"/>
  <c r="O147" i="2"/>
  <c r="T147" i="2" s="1"/>
  <c r="O148" i="2"/>
  <c r="T148" i="2" s="1"/>
  <c r="O149" i="2"/>
  <c r="T149" i="2" s="1"/>
  <c r="O150" i="2"/>
  <c r="O151" i="2"/>
  <c r="T151" i="2" s="1"/>
  <c r="O152" i="2"/>
  <c r="T152" i="2" s="1"/>
  <c r="O153" i="2"/>
  <c r="T153" i="2" s="1"/>
  <c r="O154" i="2"/>
  <c r="O155" i="2"/>
  <c r="T155" i="2" s="1"/>
  <c r="O156" i="2"/>
  <c r="T156" i="2" s="1"/>
  <c r="O157" i="2"/>
  <c r="T157" i="2" s="1"/>
  <c r="O158" i="2"/>
  <c r="O159" i="2"/>
  <c r="T159" i="2" s="1"/>
  <c r="O160" i="2"/>
  <c r="T160" i="2" s="1"/>
  <c r="O161" i="2"/>
  <c r="T161" i="2" s="1"/>
  <c r="O162" i="2"/>
  <c r="T162" i="2" s="1"/>
  <c r="O163" i="2"/>
  <c r="T163" i="2" s="1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O171" i="2"/>
  <c r="T171" i="2" s="1"/>
  <c r="O172" i="2"/>
  <c r="T172" i="2" s="1"/>
  <c r="O173" i="2"/>
  <c r="T173" i="2" s="1"/>
  <c r="O174" i="2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O4" i="2"/>
  <c r="T4" i="2" s="1"/>
  <c r="R174" i="2" l="1"/>
  <c r="T174" i="2"/>
  <c r="R170" i="2"/>
  <c r="T170" i="2"/>
  <c r="R158" i="2"/>
  <c r="T158" i="2"/>
  <c r="R154" i="2"/>
  <c r="T154" i="2"/>
  <c r="R150" i="2"/>
  <c r="T150" i="2"/>
  <c r="R146" i="2"/>
  <c r="T146" i="2"/>
  <c r="R142" i="2"/>
  <c r="T142" i="2"/>
  <c r="R138" i="2"/>
  <c r="T138" i="2"/>
  <c r="R134" i="2"/>
  <c r="T134" i="2"/>
  <c r="R130" i="2"/>
  <c r="T130" i="2"/>
  <c r="R126" i="2"/>
  <c r="T126" i="2"/>
  <c r="R122" i="2"/>
  <c r="T122" i="2"/>
  <c r="R118" i="2"/>
  <c r="T118" i="2"/>
  <c r="R114" i="2"/>
  <c r="T114" i="2"/>
  <c r="R110" i="2"/>
  <c r="T110" i="2"/>
  <c r="R106" i="2"/>
  <c r="T106" i="2"/>
  <c r="R102" i="2"/>
  <c r="T102" i="2"/>
  <c r="R98" i="2"/>
  <c r="T98" i="2"/>
  <c r="R94" i="2"/>
  <c r="T94" i="2"/>
  <c r="R90" i="2"/>
  <c r="T90" i="2"/>
  <c r="R86" i="2"/>
  <c r="T86" i="2"/>
  <c r="R82" i="2"/>
  <c r="T82" i="2"/>
  <c r="R78" i="2"/>
  <c r="T78" i="2"/>
  <c r="R74" i="2"/>
  <c r="T74" i="2"/>
  <c r="R70" i="2"/>
  <c r="T70" i="2"/>
  <c r="R66" i="2"/>
  <c r="T66" i="2"/>
  <c r="R62" i="2"/>
  <c r="T62" i="2"/>
  <c r="R58" i="2"/>
  <c r="T58" i="2"/>
  <c r="R54" i="2"/>
  <c r="T54" i="2"/>
  <c r="R50" i="2"/>
  <c r="T50" i="2"/>
  <c r="R46" i="2"/>
  <c r="T46" i="2"/>
  <c r="R42" i="2"/>
  <c r="T42" i="2"/>
  <c r="R38" i="2"/>
  <c r="T38" i="2"/>
  <c r="R34" i="2"/>
  <c r="T34" i="2"/>
  <c r="R30" i="2"/>
  <c r="T30" i="2"/>
  <c r="R26" i="2"/>
  <c r="T26" i="2"/>
  <c r="R22" i="2"/>
  <c r="T22" i="2"/>
  <c r="R18" i="2"/>
  <c r="T18" i="2"/>
  <c r="R14" i="2"/>
  <c r="T14" i="2"/>
  <c r="R10" i="2"/>
  <c r="T10" i="2"/>
  <c r="R6" i="2"/>
  <c r="T6" i="2"/>
  <c r="AC4" i="2"/>
  <c r="X4" i="2"/>
  <c r="R124" i="2"/>
  <c r="R60" i="2"/>
  <c r="R167" i="2"/>
  <c r="R180" i="2"/>
  <c r="R172" i="2"/>
  <c r="R164" i="2"/>
  <c r="R108" i="2"/>
  <c r="R44" i="2"/>
  <c r="R175" i="2"/>
  <c r="R179" i="2"/>
  <c r="R171" i="2"/>
  <c r="R156" i="2"/>
  <c r="R92" i="2"/>
  <c r="R28" i="2"/>
  <c r="R4" i="2"/>
  <c r="AA4" i="2" s="1"/>
  <c r="R176" i="2"/>
  <c r="R168" i="2"/>
  <c r="R140" i="2"/>
  <c r="R76" i="2"/>
  <c r="R12" i="2"/>
  <c r="R157" i="2"/>
  <c r="R149" i="2"/>
  <c r="R141" i="2"/>
  <c r="R129" i="2"/>
  <c r="R121" i="2"/>
  <c r="R109" i="2"/>
  <c r="R101" i="2"/>
  <c r="R93" i="2"/>
  <c r="R85" i="2"/>
  <c r="R77" i="2"/>
  <c r="R69" i="2"/>
  <c r="R61" i="2"/>
  <c r="R53" i="2"/>
  <c r="R45" i="2"/>
  <c r="R37" i="2"/>
  <c r="R29" i="2"/>
  <c r="R21" i="2"/>
  <c r="R13" i="2"/>
  <c r="R5" i="2"/>
  <c r="R162" i="2"/>
  <c r="R152" i="2"/>
  <c r="R136" i="2"/>
  <c r="R120" i="2"/>
  <c r="R104" i="2"/>
  <c r="R88" i="2"/>
  <c r="R72" i="2"/>
  <c r="R56" i="2"/>
  <c r="R40" i="2"/>
  <c r="R24" i="2"/>
  <c r="R8" i="2"/>
  <c r="R163" i="2"/>
  <c r="R159" i="2"/>
  <c r="R155" i="2"/>
  <c r="R151" i="2"/>
  <c r="R147" i="2"/>
  <c r="R143" i="2"/>
  <c r="R139" i="2"/>
  <c r="R135" i="2"/>
  <c r="R131" i="2"/>
  <c r="R127" i="2"/>
  <c r="R123" i="2"/>
  <c r="R119" i="2"/>
  <c r="R115" i="2"/>
  <c r="R111" i="2"/>
  <c r="R107" i="2"/>
  <c r="R103" i="2"/>
  <c r="R99" i="2"/>
  <c r="R95" i="2"/>
  <c r="R91" i="2"/>
  <c r="R87" i="2"/>
  <c r="R83" i="2"/>
  <c r="R79" i="2"/>
  <c r="R75" i="2"/>
  <c r="R71" i="2"/>
  <c r="R67" i="2"/>
  <c r="R63" i="2"/>
  <c r="R59" i="2"/>
  <c r="R55" i="2"/>
  <c r="R51" i="2"/>
  <c r="R47" i="2"/>
  <c r="R43" i="2"/>
  <c r="R39" i="2"/>
  <c r="R35" i="2"/>
  <c r="R31" i="2"/>
  <c r="R27" i="2"/>
  <c r="R23" i="2"/>
  <c r="R19" i="2"/>
  <c r="R15" i="2"/>
  <c r="R11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R161" i="2"/>
  <c r="R153" i="2"/>
  <c r="R145" i="2"/>
  <c r="R137" i="2"/>
  <c r="R133" i="2"/>
  <c r="R125" i="2"/>
  <c r="R117" i="2"/>
  <c r="R113" i="2"/>
  <c r="R105" i="2"/>
  <c r="R97" i="2"/>
  <c r="R89" i="2"/>
  <c r="R81" i="2"/>
  <c r="R73" i="2"/>
  <c r="R65" i="2"/>
  <c r="R57" i="2"/>
  <c r="R49" i="2"/>
  <c r="R41" i="2"/>
  <c r="R33" i="2"/>
  <c r="R25" i="2"/>
  <c r="R17" i="2"/>
  <c r="R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J183" i="2"/>
  <c r="H183" i="2"/>
  <c r="G183" i="2"/>
  <c r="E183" i="2"/>
  <c r="D183" i="2"/>
  <c r="C183" i="2"/>
  <c r="R183" i="2" l="1"/>
  <c r="F183" i="2"/>
  <c r="K183" i="2" s="1"/>
  <c r="F185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T183" i="2" l="1"/>
  <c r="AC183" i="2" s="1"/>
  <c r="AB183" i="2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<sst xmlns="http://schemas.openxmlformats.org/spreadsheetml/2006/main" count="404" uniqueCount="252">
  <si>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</si>
  <si>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</si>
  <si>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</si>
  <si>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</si>
  <si>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</si>
  <si>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</si>
  <si>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</si>
  <si>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</si>
  <si>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</si>
  <si>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</si>
  <si>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</si>
  <si>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</si>
  <si>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</si>
  <si>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</si>
  <si>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</si>
  <si>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</si>
  <si>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</si>
  <si>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</si>
  <si>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</si>
  <si>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</si>
  <si>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</si>
  <si>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</si>
  <si>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</si>
  <si>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</si>
  <si>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</si>
  <si>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</si>
  <si>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</si>
  <si>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</si>
  <si>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</si>
  <si>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</si>
  <si>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</si>
  <si>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</si>
  <si>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</si>
  <si>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</si>
  <si>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</si>
  <si>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</si>
  <si>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</si>
  <si>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</si>
  <si>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</si>
  <si>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</si>
  <si>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</si>
  <si>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</si>
  <si>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</si>
  <si>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</si>
  <si>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</si>
  <si>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</si>
  <si>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</si>
  <si>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</si>
  <si>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</si>
  <si>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</si>
  <si>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</si>
  <si>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</si>
  <si>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</si>
  <si>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</si>
  <si>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</si>
  <si>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</si>
  <si>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</si>
  <si>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</si>
  <si>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</si>
  <si>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</si>
  <si>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</si>
  <si>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</si>
  <si>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</si>
  <si>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</si>
  <si>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</si>
  <si>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</si>
  <si>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</si>
  <si>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</si>
  <si>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</si>
  <si>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</si>
  <si>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</si>
  <si>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</si>
  <si>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</si>
  <si>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</si>
  <si>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</si>
  <si>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</si>
  <si>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</si>
  <si>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</si>
  <si>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</si>
  <si>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</si>
  <si>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</si>
  <si>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</si>
  <si>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</si>
  <si>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</si>
  <si>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</si>
  <si>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</si>
  <si>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</si>
  <si>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</si>
  <si>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</si>
  <si>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</si>
  <si>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</si>
  <si>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</si>
  <si>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</si>
  <si>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</si>
  <si>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</si>
  <si>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</si>
  <si>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</si>
  <si>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</si>
  <si>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</si>
  <si>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</si>
  <si>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</si>
  <si>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</si>
  <si>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</si>
  <si>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</si>
  <si>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</si>
  <si>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</si>
  <si>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</si>
  <si>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</si>
  <si>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</si>
  <si>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</si>
  <si>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</si>
  <si>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</si>
  <si>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</si>
  <si>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</si>
  <si>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</si>
  <si>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</si>
  <si>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</si>
  <si>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</si>
  <si>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</si>
  <si>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</si>
  <si>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</si>
  <si>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</si>
  <si>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</si>
  <si>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</si>
  <si>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</si>
  <si>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</si>
  <si>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</si>
  <si>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</si>
  <si>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</si>
  <si>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</si>
  <si>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</si>
  <si>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</si>
  <si>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</si>
  <si>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</si>
  <si>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</si>
  <si>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</si>
  <si>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</si>
  <si>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</si>
  <si>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</si>
  <si>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</si>
  <si>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</si>
  <si>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</si>
  <si>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</si>
  <si>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</si>
  <si>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</si>
  <si>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</si>
  <si>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</si>
  <si>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</si>
  <si>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</si>
  <si>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</si>
  <si>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</si>
  <si>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</si>
  <si>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</si>
  <si>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</si>
  <si>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</si>
  <si>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</si>
  <si>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</si>
  <si>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</si>
  <si>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</si>
  <si>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</si>
  <si>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</si>
  <si>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</si>
  <si>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</si>
  <si>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</si>
  <si>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</si>
  <si>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</si>
  <si>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</si>
  <si>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</si>
  <si>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</si>
  <si>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</si>
  <si>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</si>
  <si>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</si>
  <si>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</si>
  <si>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</si>
  <si>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</si>
  <si>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</si>
  <si>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</si>
  <si>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</si>
  <si>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</si>
  <si>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</si>
  <si>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</si>
  <si>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</si>
  <si>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</si>
  <si>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</si>
  <si>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</si>
  <si>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</si>
  <si>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</si>
  <si>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</si>
  <si>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</si>
  <si>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</si>
  <si>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</si>
  <si>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</si>
  <si>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</si>
  <si>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</si>
  <si>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</si>
  <si>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</si>
  <si>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</si>
  <si>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</si>
  <si>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</si>
  <si>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</si>
  <si>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</si>
  <si>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</si>
  <si>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</si>
  <si>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</si>
  <si>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</si>
  <si>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</si>
  <si>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</si>
  <si>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</si>
  <si>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</si>
  <si>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</si>
  <si>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</si>
  <si>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</si>
  <si>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</si>
  <si>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</si>
  <si>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</si>
  <si>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</si>
  <si>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</si>
  <si>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</si>
  <si>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</si>
  <si>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</si>
  <si>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</si>
  <si>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</si>
  <si>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</si>
  <si>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</si>
  <si>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</si>
  <si>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</si>
  <si>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</si>
  <si>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</si>
  <si>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</si>
  <si>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</si>
  <si>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</si>
  <si>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</si>
  <si>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</si>
  <si>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</si>
  <si>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</si>
  <si>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</si>
  <si>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</si>
  <si>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CHANGE IN BUDGET STABILIZATION FACTOR</t>
  </si>
  <si>
    <t>CHANGE IN TOTAL PROGRAM AFTER BUDGET STABILIZATION FACTOR</t>
  </si>
  <si>
    <t>22-54-104(5)(g)(I)(H)</t>
  </si>
  <si>
    <t>2020-21 ESTIMATED FUNDED PUPIL COUNTS</t>
  </si>
  <si>
    <t xml:space="preserve">2020-21 ESTIMATED FULLY FUNDED TOTAL PROGRAM </t>
  </si>
  <si>
    <t>2020-21 ESTIMATED BUDGET STABILIZATION FACTOR</t>
  </si>
  <si>
    <t>2020-21 TOTAL PROGRAM AFTER BUDGET STABILIZATION FACTOR</t>
  </si>
  <si>
    <t>2019-20 ESTIMATED PER PUPIL FUNDING AFTER BUDGET STABILIZATION FACTOR</t>
  </si>
  <si>
    <t>Estimated Change</t>
  </si>
  <si>
    <t>2020-21 January Budget Amendment Request - January 2020</t>
  </si>
  <si>
    <t>2019-20 January Supplemental Request to SB19-246 - January 2020</t>
  </si>
  <si>
    <t>2019-20 ESTIMATED FUNDED PUPIL COUNTS</t>
  </si>
  <si>
    <t xml:space="preserve">2019-20 ESTIMATED FULLY FUNDED TOTAL PROGRAM </t>
  </si>
  <si>
    <t>2019-20 ESTIMATED BUDGET STABILIZATION FACTOR</t>
  </si>
  <si>
    <t>2019-20 TOTAL PROGRAM AFTER BUDGET STABILIZATION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</si>
</sst>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9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38" fontId="0" fillId="0" borderId="0" xfId="1" applyNumberFormat="1" applyFont="1"/>
    <xf numFmtId="43" fontId="0" fillId="0" borderId="5" xfId="1" applyNumberFormat="1" applyFont="1" applyBorder="1"/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6" t="s">
        <v>247</v>
      </c>
      <c r="D1" s="36"/>
      <c r="E1" s="36"/>
      <c r="F1" s="36"/>
      <c r="G1" s="36"/>
      <c r="H1" s="36"/>
      <c r="I1" s="36"/>
      <c r="J1" s="36"/>
      <c r="K1" s="36"/>
      <c r="L1" s="37" t="s">
        <v>246</v>
      </c>
      <c r="M1" s="37"/>
      <c r="N1" s="37"/>
      <c r="O1" s="37"/>
      <c r="P1" s="37"/>
      <c r="Q1" s="37"/>
      <c r="R1" s="37"/>
      <c r="S1" s="37"/>
      <c r="T1" s="37"/>
      <c r="U1" s="38" t="s">
        <v>245</v>
      </c>
      <c r="V1" s="38"/>
      <c r="W1" s="38"/>
      <c r="X1" s="38"/>
      <c r="Y1" s="38"/>
      <c r="Z1" s="38"/>
      <c r="AA1" s="38"/>
      <c r="AB1" s="38"/>
      <c r="AC1" s="38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7" t="s">
        <v>248</v>
      </c>
      <c r="D2" s="28" t="s">
        <v>249</v>
      </c>
      <c r="E2" s="28" t="s">
        <v>250</v>
      </c>
      <c r="F2" s="28" t="s">
        <v>251</v>
      </c>
      <c r="G2" s="28" t="s">
        <v>2</v>
      </c>
      <c r="H2" s="28" t="s">
        <v>3</v>
      </c>
      <c r="I2" s="28" t="s">
        <v>4</v>
      </c>
      <c r="J2" s="28" t="s">
        <v>5</v>
      </c>
      <c r="K2" s="29" t="s">
        <v>244</v>
      </c>
      <c r="L2" s="22" t="s">
        <v>240</v>
      </c>
      <c r="M2" s="23" t="s">
        <v>241</v>
      </c>
      <c r="N2" s="23" t="s">
        <v>242</v>
      </c>
      <c r="O2" s="23" t="s">
        <v>243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244</v>
      </c>
      <c r="U2" s="2" t="s">
        <v>6</v>
      </c>
      <c r="V2" s="9" t="s">
        <v>7</v>
      </c>
      <c r="W2" s="9" t="s">
        <v>237</v>
      </c>
      <c r="X2" s="9" t="s">
        <v>238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30"/>
      <c r="D3" s="31" t="s">
        <v>236</v>
      </c>
      <c r="E3" s="28"/>
      <c r="F3" s="28" t="s">
        <v>13</v>
      </c>
      <c r="G3" s="28"/>
      <c r="H3" s="28"/>
      <c r="I3" s="28"/>
      <c r="J3" s="28"/>
      <c r="K3" s="29"/>
      <c r="L3" s="25"/>
      <c r="M3" s="26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8867.5</v>
      </c>
      <c r="D4" s="7">
        <v>80579442.730000004</v>
      </c>
      <c r="E4" s="32">
        <v>-5660083.6600000001</v>
      </c>
      <c r="F4" s="7">
        <f>D4+E4</f>
        <v>74919359.070000008</v>
      </c>
      <c r="G4" s="7">
        <v>21056212.210000001</v>
      </c>
      <c r="H4" s="7">
        <v>1520559.05</v>
      </c>
      <c r="I4" s="7">
        <f>F4-G4-H4</f>
        <v>52342587.81000001</v>
      </c>
      <c r="J4" s="7">
        <v>0</v>
      </c>
      <c r="K4" s="14">
        <f>(F4-J4)/C4</f>
        <v>8448.7577186354683</v>
      </c>
      <c r="L4" s="1">
        <v>8953.5</v>
      </c>
      <c r="M4" s="7">
        <v>82925098.549999997</v>
      </c>
      <c r="N4" s="32">
        <v>-5210200.9423937248</v>
      </c>
      <c r="O4" s="7">
        <f>M4+N4</f>
        <v>77714897.607606277</v>
      </c>
      <c r="P4" s="7">
        <v>21564202.229599997</v>
      </c>
      <c r="Q4" s="7">
        <v>1566175.82</v>
      </c>
      <c r="R4" s="7">
        <f>O4-P4-Q4</f>
        <v>54584519.558006279</v>
      </c>
      <c r="S4" s="7">
        <v>0</v>
      </c>
      <c r="T4" s="14">
        <f>(O4-S4)/L4</f>
        <v>8679.8344343113058</v>
      </c>
      <c r="U4" s="1">
        <f t="shared" ref="U4:AC32" si="0">L4-C4</f>
        <v>86</v>
      </c>
      <c r="V4" s="7">
        <f t="shared" si="0"/>
        <v>2345655.8199999928</v>
      </c>
      <c r="W4" s="7">
        <f t="shared" si="0"/>
        <v>449882.71760627534</v>
      </c>
      <c r="X4" s="7">
        <f t="shared" si="0"/>
        <v>2795538.5376062691</v>
      </c>
      <c r="Y4" s="7">
        <f t="shared" si="0"/>
        <v>507990.01959999651</v>
      </c>
      <c r="Z4" s="7">
        <f t="shared" si="0"/>
        <v>45616.770000000019</v>
      </c>
      <c r="AA4" s="7">
        <f t="shared" si="0"/>
        <v>2241931.7480062693</v>
      </c>
      <c r="AB4" s="7">
        <f t="shared" si="0"/>
        <v>0</v>
      </c>
      <c r="AC4" s="14">
        <f t="shared" si="0"/>
        <v>231.07671567583748</v>
      </c>
    </row>
    <row r="5" spans="1:34" x14ac:dyDescent="0.25">
      <c r="A5" s="7" t="s">
        <v>23</v>
      </c>
      <c r="B5" s="7" t="s">
        <v>25</v>
      </c>
      <c r="C5" s="1">
        <v>42597.9</v>
      </c>
      <c r="D5" s="7">
        <v>380717610.41000003</v>
      </c>
      <c r="E5" s="32">
        <v>-26742472.41</v>
      </c>
      <c r="F5" s="7">
        <f t="shared" ref="F5:F68" si="1">D5+E5</f>
        <v>353975138</v>
      </c>
      <c r="G5" s="7">
        <v>82553042.049999997</v>
      </c>
      <c r="H5" s="7">
        <v>5420158.3200000003</v>
      </c>
      <c r="I5" s="7">
        <f t="shared" ref="I5:I68" si="2">F5-G5-H5</f>
        <v>266001937.63</v>
      </c>
      <c r="J5" s="7">
        <v>0</v>
      </c>
      <c r="K5" s="14">
        <f t="shared" ref="K5:K68" si="3">(F5-J5)/C5</f>
        <v>8309.6851722737501</v>
      </c>
      <c r="L5" s="1">
        <v>41942.300000000003</v>
      </c>
      <c r="M5" s="7">
        <v>381936040.93000001</v>
      </c>
      <c r="N5" s="32">
        <v>-23997119.752444532</v>
      </c>
      <c r="O5" s="7">
        <f t="shared" ref="O5:O68" si="4">M5+N5</f>
        <v>357938921.1775555</v>
      </c>
      <c r="P5" s="7">
        <v>84330798.461999997</v>
      </c>
      <c r="Q5" s="7">
        <v>5582763.0700000003</v>
      </c>
      <c r="R5" s="7">
        <f t="shared" ref="R5:R68" si="5">O5-P5-Q5</f>
        <v>268025359.6455555</v>
      </c>
      <c r="S5" s="7">
        <v>0</v>
      </c>
      <c r="T5" s="14">
        <f t="shared" ref="T5:T68" si="6">(O5-S5)/L5</f>
        <v>8534.0794657793085</v>
      </c>
      <c r="U5" s="1">
        <f t="shared" si="0"/>
        <v>-655.59999999999854</v>
      </c>
      <c r="V5" s="7">
        <f t="shared" si="0"/>
        <v>1218430.5199999809</v>
      </c>
      <c r="W5" s="7">
        <f t="shared" si="0"/>
        <v>2745352.6575554684</v>
      </c>
      <c r="X5" s="7">
        <f t="shared" si="0"/>
        <v>3963783.1775555015</v>
      </c>
      <c r="Y5" s="7">
        <f t="shared" si="0"/>
        <v>1777756.4120000005</v>
      </c>
      <c r="Z5" s="7">
        <f t="shared" si="0"/>
        <v>162604.75</v>
      </c>
      <c r="AA5" s="7">
        <f t="shared" si="0"/>
        <v>2023422.015555501</v>
      </c>
      <c r="AB5" s="7">
        <f t="shared" si="0"/>
        <v>0</v>
      </c>
      <c r="AC5" s="14">
        <f t="shared" si="0"/>
        <v>224.39429350555838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7645.4</v>
      </c>
      <c r="D6" s="7">
        <v>71940812.700000003</v>
      </c>
      <c r="E6" s="32">
        <v>-5053286.5999999996</v>
      </c>
      <c r="F6" s="7">
        <f t="shared" si="1"/>
        <v>66887526.100000001</v>
      </c>
      <c r="G6" s="7">
        <v>21359347.329999998</v>
      </c>
      <c r="H6" s="7">
        <v>1554072.17</v>
      </c>
      <c r="I6" s="7">
        <f t="shared" si="2"/>
        <v>43974106.600000001</v>
      </c>
      <c r="J6" s="7">
        <v>0</v>
      </c>
      <c r="K6" s="14">
        <f t="shared" si="3"/>
        <v>8748.7281371805275</v>
      </c>
      <c r="L6" s="1">
        <v>7316.3</v>
      </c>
      <c r="M6" s="7">
        <v>70169891.670000002</v>
      </c>
      <c r="N6" s="32">
        <v>-4408788.67917486</v>
      </c>
      <c r="O6" s="7">
        <f t="shared" si="4"/>
        <v>65761102.990825139</v>
      </c>
      <c r="P6" s="7">
        <v>21629164.872975998</v>
      </c>
      <c r="Q6" s="7">
        <v>1600694.34</v>
      </c>
      <c r="R6" s="7">
        <f t="shared" si="5"/>
        <v>42531243.777849138</v>
      </c>
      <c r="S6" s="7">
        <v>0</v>
      </c>
      <c r="T6" s="14">
        <f t="shared" si="6"/>
        <v>8988.3005058328854</v>
      </c>
      <c r="U6" s="1">
        <f t="shared" si="0"/>
        <v>-329.09999999999945</v>
      </c>
      <c r="V6" s="7">
        <f t="shared" si="0"/>
        <v>-1770921.0300000012</v>
      </c>
      <c r="W6" s="7">
        <f t="shared" si="0"/>
        <v>644497.92082513962</v>
      </c>
      <c r="X6" s="7">
        <f t="shared" si="0"/>
        <v>-1126423.1091748625</v>
      </c>
      <c r="Y6" s="7">
        <f t="shared" si="0"/>
        <v>269817.54297599941</v>
      </c>
      <c r="Z6" s="7">
        <f t="shared" si="0"/>
        <v>46622.170000000158</v>
      </c>
      <c r="AA6" s="7">
        <f t="shared" si="0"/>
        <v>-1442862.8221508637</v>
      </c>
      <c r="AB6" s="7">
        <f t="shared" si="0"/>
        <v>0</v>
      </c>
      <c r="AC6" s="14">
        <f t="shared" si="0"/>
        <v>239.57236865235791</v>
      </c>
    </row>
    <row r="7" spans="1:34" x14ac:dyDescent="0.25">
      <c r="A7" s="7" t="s">
        <v>23</v>
      </c>
      <c r="B7" s="7" t="s">
        <v>27</v>
      </c>
      <c r="C7" s="1">
        <v>19533.099999999999</v>
      </c>
      <c r="D7" s="7">
        <v>172625669.87</v>
      </c>
      <c r="E7" s="32">
        <v>-12125620.380000001</v>
      </c>
      <c r="F7" s="7">
        <f t="shared" si="1"/>
        <v>160500049.49000001</v>
      </c>
      <c r="G7" s="7">
        <v>44833279.030000001</v>
      </c>
      <c r="H7" s="7">
        <v>2917063.7</v>
      </c>
      <c r="I7" s="7">
        <f t="shared" si="2"/>
        <v>112749706.76000001</v>
      </c>
      <c r="J7" s="7">
        <v>0</v>
      </c>
      <c r="K7" s="14">
        <f t="shared" si="3"/>
        <v>8216.8242362963392</v>
      </c>
      <c r="L7" s="1">
        <v>19978.400000000001</v>
      </c>
      <c r="M7" s="7">
        <v>179955810.84</v>
      </c>
      <c r="N7" s="32">
        <v>-11306660.487867396</v>
      </c>
      <c r="O7" s="7">
        <f t="shared" si="4"/>
        <v>168649150.35213262</v>
      </c>
      <c r="P7" s="7">
        <v>50196246.226470001</v>
      </c>
      <c r="Q7" s="7">
        <v>3004575.61</v>
      </c>
      <c r="R7" s="7">
        <f t="shared" si="5"/>
        <v>115448328.51566263</v>
      </c>
      <c r="S7" s="7">
        <v>0</v>
      </c>
      <c r="T7" s="14">
        <f t="shared" si="6"/>
        <v>8441.5744179780468</v>
      </c>
      <c r="U7" s="1">
        <f t="shared" si="0"/>
        <v>445.30000000000291</v>
      </c>
      <c r="V7" s="7">
        <f t="shared" si="0"/>
        <v>7330140.9699999988</v>
      </c>
      <c r="W7" s="7">
        <f t="shared" si="0"/>
        <v>818959.89213260449</v>
      </c>
      <c r="X7" s="7">
        <f t="shared" si="0"/>
        <v>8149100.8621326089</v>
      </c>
      <c r="Y7" s="7">
        <f t="shared" si="0"/>
        <v>5362967.1964699998</v>
      </c>
      <c r="Z7" s="7">
        <f t="shared" si="0"/>
        <v>87511.909999999683</v>
      </c>
      <c r="AA7" s="7">
        <f t="shared" si="0"/>
        <v>2698621.7556626201</v>
      </c>
      <c r="AB7" s="7">
        <f t="shared" si="0"/>
        <v>0</v>
      </c>
      <c r="AC7" s="14">
        <f t="shared" si="0"/>
        <v>224.75018168170755</v>
      </c>
    </row>
    <row r="8" spans="1:34" x14ac:dyDescent="0.25">
      <c r="A8" s="7" t="s">
        <v>23</v>
      </c>
      <c r="B8" s="7" t="s">
        <v>28</v>
      </c>
      <c r="C8" s="1">
        <v>1082</v>
      </c>
      <c r="D8" s="7">
        <v>10279311.939999999</v>
      </c>
      <c r="E8" s="32">
        <v>-722042.29</v>
      </c>
      <c r="F8" s="7">
        <f t="shared" si="1"/>
        <v>9557269.6499999985</v>
      </c>
      <c r="G8" s="7">
        <v>5333724.24</v>
      </c>
      <c r="H8" s="7">
        <v>279596.78000000003</v>
      </c>
      <c r="I8" s="7">
        <f t="shared" si="2"/>
        <v>3943948.629999998</v>
      </c>
      <c r="J8" s="7">
        <v>0</v>
      </c>
      <c r="K8" s="14">
        <f t="shared" si="3"/>
        <v>8832.966404805913</v>
      </c>
      <c r="L8" s="1">
        <v>1098</v>
      </c>
      <c r="M8" s="7">
        <v>10622941.17</v>
      </c>
      <c r="N8" s="32">
        <v>-667441.57152318629</v>
      </c>
      <c r="O8" s="7">
        <f t="shared" si="4"/>
        <v>9955499.5984768141</v>
      </c>
      <c r="P8" s="7">
        <v>5418874.0171449995</v>
      </c>
      <c r="Q8" s="7">
        <v>287984.68</v>
      </c>
      <c r="R8" s="7">
        <f t="shared" si="5"/>
        <v>4248640.9013318149</v>
      </c>
      <c r="S8" s="7">
        <v>0</v>
      </c>
      <c r="T8" s="14">
        <f t="shared" si="6"/>
        <v>9066.9395250244215</v>
      </c>
      <c r="U8" s="1">
        <f t="shared" si="0"/>
        <v>16</v>
      </c>
      <c r="V8" s="7">
        <f t="shared" si="0"/>
        <v>343629.23000000045</v>
      </c>
      <c r="W8" s="7">
        <f t="shared" si="0"/>
        <v>54600.718476813752</v>
      </c>
      <c r="X8" s="7">
        <f t="shared" si="0"/>
        <v>398229.9484768156</v>
      </c>
      <c r="Y8" s="7">
        <f t="shared" si="0"/>
        <v>85149.777144999243</v>
      </c>
      <c r="Z8" s="7">
        <f t="shared" si="0"/>
        <v>8387.8999999999651</v>
      </c>
      <c r="AA8" s="7">
        <f t="shared" si="0"/>
        <v>304692.27133181691</v>
      </c>
      <c r="AB8" s="7">
        <f t="shared" si="0"/>
        <v>0</v>
      </c>
      <c r="AC8" s="14">
        <f t="shared" si="0"/>
        <v>233.97312021850848</v>
      </c>
    </row>
    <row r="9" spans="1:34" x14ac:dyDescent="0.25">
      <c r="A9" s="7" t="s">
        <v>23</v>
      </c>
      <c r="B9" s="7" t="s">
        <v>29</v>
      </c>
      <c r="C9" s="1">
        <v>1031</v>
      </c>
      <c r="D9" s="7">
        <v>9666855.2799999993</v>
      </c>
      <c r="E9" s="32">
        <v>-679021.94</v>
      </c>
      <c r="F9" s="7">
        <f t="shared" si="1"/>
        <v>8987833.3399999999</v>
      </c>
      <c r="G9" s="7">
        <v>2857115.97</v>
      </c>
      <c r="H9" s="7">
        <v>216763.26</v>
      </c>
      <c r="I9" s="7">
        <f t="shared" si="2"/>
        <v>5913954.1099999994</v>
      </c>
      <c r="J9" s="7">
        <v>0</v>
      </c>
      <c r="K9" s="14">
        <f t="shared" si="3"/>
        <v>8717.5881086323952</v>
      </c>
      <c r="L9" s="1">
        <v>1045.4000000000001</v>
      </c>
      <c r="M9" s="7">
        <v>9981806.7300000004</v>
      </c>
      <c r="N9" s="32">
        <v>-627158.96321883879</v>
      </c>
      <c r="O9" s="7">
        <f t="shared" si="4"/>
        <v>9354647.7667811625</v>
      </c>
      <c r="P9" s="7">
        <v>2889281.6910000001</v>
      </c>
      <c r="Q9" s="7">
        <v>223266.16</v>
      </c>
      <c r="R9" s="7">
        <f t="shared" si="5"/>
        <v>6242099.9157811627</v>
      </c>
      <c r="S9" s="7">
        <v>0</v>
      </c>
      <c r="T9" s="14">
        <f t="shared" si="6"/>
        <v>8948.3908233988532</v>
      </c>
      <c r="U9" s="1">
        <f t="shared" si="0"/>
        <v>14.400000000000091</v>
      </c>
      <c r="V9" s="7">
        <f t="shared" si="0"/>
        <v>314951.45000000112</v>
      </c>
      <c r="W9" s="7">
        <f t="shared" si="0"/>
        <v>51862.976781161153</v>
      </c>
      <c r="X9" s="7">
        <f t="shared" si="0"/>
        <v>366814.42678116262</v>
      </c>
      <c r="Y9" s="7">
        <f t="shared" si="0"/>
        <v>32165.720999999903</v>
      </c>
      <c r="Z9" s="7">
        <f t="shared" si="0"/>
        <v>6502.8999999999942</v>
      </c>
      <c r="AA9" s="7">
        <f t="shared" si="0"/>
        <v>328145.80578116328</v>
      </c>
      <c r="AB9" s="7">
        <f t="shared" si="0"/>
        <v>0</v>
      </c>
      <c r="AC9" s="14">
        <f t="shared" si="0"/>
        <v>230.80271476645794</v>
      </c>
    </row>
    <row r="10" spans="1:34" x14ac:dyDescent="0.25">
      <c r="A10" s="7" t="s">
        <v>23</v>
      </c>
      <c r="B10" s="7" t="s">
        <v>30</v>
      </c>
      <c r="C10" s="1">
        <v>10262.799999999999</v>
      </c>
      <c r="D10" s="7">
        <v>96115001</v>
      </c>
      <c r="E10" s="32">
        <v>-6751336.6699999999</v>
      </c>
      <c r="F10" s="7">
        <f t="shared" si="1"/>
        <v>89363664.329999998</v>
      </c>
      <c r="G10" s="7">
        <v>22978072.440000001</v>
      </c>
      <c r="H10" s="7">
        <v>1409733.09</v>
      </c>
      <c r="I10" s="7">
        <f t="shared" si="2"/>
        <v>64975858.799999997</v>
      </c>
      <c r="J10" s="7">
        <v>0</v>
      </c>
      <c r="K10" s="14">
        <f t="shared" si="3"/>
        <v>8707.5324794403095</v>
      </c>
      <c r="L10" s="1">
        <v>10046.299999999999</v>
      </c>
      <c r="M10" s="7">
        <v>95890390.629999995</v>
      </c>
      <c r="N10" s="32">
        <v>-6024812.9017982148</v>
      </c>
      <c r="O10" s="7">
        <f t="shared" si="4"/>
        <v>89865577.728201777</v>
      </c>
      <c r="P10" s="7">
        <v>23074284.024</v>
      </c>
      <c r="Q10" s="7">
        <v>1452025.08</v>
      </c>
      <c r="R10" s="7">
        <f t="shared" si="5"/>
        <v>65339268.624201775</v>
      </c>
      <c r="S10" s="7">
        <v>0</v>
      </c>
      <c r="T10" s="14">
        <f t="shared" si="6"/>
        <v>8945.141766441553</v>
      </c>
      <c r="U10" s="1">
        <f t="shared" si="0"/>
        <v>-216.5</v>
      </c>
      <c r="V10" s="7">
        <f t="shared" si="0"/>
        <v>-224610.37000000477</v>
      </c>
      <c r="W10" s="7">
        <f t="shared" si="0"/>
        <v>726523.76820178516</v>
      </c>
      <c r="X10" s="7">
        <f t="shared" si="0"/>
        <v>501913.39820177853</v>
      </c>
      <c r="Y10" s="7">
        <f t="shared" si="0"/>
        <v>96211.583999998868</v>
      </c>
      <c r="Z10" s="7">
        <f t="shared" si="0"/>
        <v>42291.989999999991</v>
      </c>
      <c r="AA10" s="7">
        <f t="shared" si="0"/>
        <v>363409.82420177758</v>
      </c>
      <c r="AB10" s="7">
        <f t="shared" si="0"/>
        <v>0</v>
      </c>
      <c r="AC10" s="14">
        <f t="shared" si="0"/>
        <v>237.6092870012435</v>
      </c>
    </row>
    <row r="11" spans="1:34" x14ac:dyDescent="0.25">
      <c r="A11" s="7" t="s">
        <v>31</v>
      </c>
      <c r="B11" s="7" t="s">
        <v>31</v>
      </c>
      <c r="C11" s="1">
        <v>2431.3000000000002</v>
      </c>
      <c r="D11" s="7">
        <v>21825791.969999999</v>
      </c>
      <c r="E11" s="32">
        <v>-1533093.36</v>
      </c>
      <c r="F11" s="7">
        <f t="shared" si="1"/>
        <v>20292698.609999999</v>
      </c>
      <c r="G11" s="7">
        <v>3789594.37</v>
      </c>
      <c r="H11" s="7">
        <v>491553.88</v>
      </c>
      <c r="I11" s="7">
        <f t="shared" si="2"/>
        <v>16011550.359999998</v>
      </c>
      <c r="J11" s="7">
        <v>0</v>
      </c>
      <c r="K11" s="14">
        <f t="shared" si="3"/>
        <v>8346.4396043269026</v>
      </c>
      <c r="L11" s="1">
        <v>2464.5</v>
      </c>
      <c r="M11" s="7">
        <v>22558404.34</v>
      </c>
      <c r="N11" s="32">
        <v>-1417349.1693868684</v>
      </c>
      <c r="O11" s="7">
        <f t="shared" si="4"/>
        <v>21141055.170613132</v>
      </c>
      <c r="P11" s="7">
        <v>4002495.1740000001</v>
      </c>
      <c r="Q11" s="7">
        <v>506300.5</v>
      </c>
      <c r="R11" s="7">
        <f t="shared" si="5"/>
        <v>16632259.496613134</v>
      </c>
      <c r="S11" s="7">
        <v>0</v>
      </c>
      <c r="T11" s="14">
        <f t="shared" si="6"/>
        <v>8578.2329765117192</v>
      </c>
      <c r="U11" s="1">
        <f t="shared" si="0"/>
        <v>33.199999999999818</v>
      </c>
      <c r="V11" s="7">
        <f t="shared" si="0"/>
        <v>732612.37000000104</v>
      </c>
      <c r="W11" s="7">
        <f t="shared" si="0"/>
        <v>115744.19061313174</v>
      </c>
      <c r="X11" s="7">
        <f t="shared" si="0"/>
        <v>848356.56061313301</v>
      </c>
      <c r="Y11" s="7">
        <f t="shared" si="0"/>
        <v>212900.804</v>
      </c>
      <c r="Z11" s="7">
        <f t="shared" si="0"/>
        <v>14746.619999999995</v>
      </c>
      <c r="AA11" s="7">
        <f t="shared" si="0"/>
        <v>620709.13661313616</v>
      </c>
      <c r="AB11" s="7">
        <f t="shared" si="0"/>
        <v>0</v>
      </c>
      <c r="AC11" s="14">
        <f t="shared" si="0"/>
        <v>231.79337218481669</v>
      </c>
    </row>
    <row r="12" spans="1:34" x14ac:dyDescent="0.25">
      <c r="A12" s="7" t="s">
        <v>31</v>
      </c>
      <c r="B12" s="7" t="s">
        <v>32</v>
      </c>
      <c r="C12" s="1">
        <v>290.89999999999998</v>
      </c>
      <c r="D12" s="7">
        <v>3534699.24</v>
      </c>
      <c r="E12" s="32">
        <v>-248285.33</v>
      </c>
      <c r="F12" s="7">
        <f t="shared" si="1"/>
        <v>3286413.91</v>
      </c>
      <c r="G12" s="7">
        <v>1132565.25</v>
      </c>
      <c r="H12" s="7">
        <v>115877.71</v>
      </c>
      <c r="I12" s="7">
        <f t="shared" si="2"/>
        <v>2037970.9500000002</v>
      </c>
      <c r="J12" s="7">
        <v>0</v>
      </c>
      <c r="K12" s="14">
        <f t="shared" si="3"/>
        <v>11297.400859401858</v>
      </c>
      <c r="L12" s="1">
        <v>284.7</v>
      </c>
      <c r="M12" s="7">
        <v>3545502.37</v>
      </c>
      <c r="N12" s="32">
        <v>-222764.64077151447</v>
      </c>
      <c r="O12" s="7">
        <f t="shared" si="4"/>
        <v>3322737.7292284858</v>
      </c>
      <c r="P12" s="7">
        <v>1127004.9750000001</v>
      </c>
      <c r="Q12" s="7">
        <v>119354.04</v>
      </c>
      <c r="R12" s="7">
        <f t="shared" si="5"/>
        <v>2076378.7142284857</v>
      </c>
      <c r="S12" s="7">
        <v>0</v>
      </c>
      <c r="T12" s="14">
        <f t="shared" si="6"/>
        <v>11671.014152541222</v>
      </c>
      <c r="U12" s="1">
        <f t="shared" si="0"/>
        <v>-6.1999999999999886</v>
      </c>
      <c r="V12" s="7">
        <f t="shared" si="0"/>
        <v>10803.129999999888</v>
      </c>
      <c r="W12" s="7">
        <f t="shared" si="0"/>
        <v>25520.689228485513</v>
      </c>
      <c r="X12" s="7">
        <f t="shared" si="0"/>
        <v>36323.819228485692</v>
      </c>
      <c r="Y12" s="7">
        <f t="shared" si="0"/>
        <v>-5560.2749999999069</v>
      </c>
      <c r="Z12" s="7">
        <f t="shared" si="0"/>
        <v>3476.3299999999872</v>
      </c>
      <c r="AA12" s="7">
        <f t="shared" si="0"/>
        <v>38407.764228485525</v>
      </c>
      <c r="AB12" s="7">
        <f t="shared" si="0"/>
        <v>0</v>
      </c>
      <c r="AC12" s="14">
        <f t="shared" si="0"/>
        <v>373.61329313936403</v>
      </c>
    </row>
    <row r="13" spans="1:34" x14ac:dyDescent="0.25">
      <c r="A13" s="7" t="s">
        <v>33</v>
      </c>
      <c r="B13" s="7" t="s">
        <v>34</v>
      </c>
      <c r="C13" s="1">
        <v>2622.8</v>
      </c>
      <c r="D13" s="7">
        <v>24900689.719999999</v>
      </c>
      <c r="E13" s="32">
        <v>-1749081.18</v>
      </c>
      <c r="F13" s="7">
        <f t="shared" si="1"/>
        <v>23151608.539999999</v>
      </c>
      <c r="G13" s="7">
        <v>13878705.58</v>
      </c>
      <c r="H13" s="7">
        <v>906723.86</v>
      </c>
      <c r="I13" s="7">
        <f t="shared" si="2"/>
        <v>8366179.0999999987</v>
      </c>
      <c r="J13" s="7">
        <v>0</v>
      </c>
      <c r="K13" s="14">
        <f t="shared" si="3"/>
        <v>8827.0583117279239</v>
      </c>
      <c r="L13" s="1">
        <v>2570.9</v>
      </c>
      <c r="M13" s="7">
        <v>24914803.670000002</v>
      </c>
      <c r="N13" s="32">
        <v>-1565402.2223768421</v>
      </c>
      <c r="O13" s="7">
        <f t="shared" si="4"/>
        <v>23349401.44762316</v>
      </c>
      <c r="P13" s="7">
        <v>14171586.612470001</v>
      </c>
      <c r="Q13" s="7">
        <v>933925.58</v>
      </c>
      <c r="R13" s="7">
        <f t="shared" si="5"/>
        <v>8243889.2551531587</v>
      </c>
      <c r="S13" s="7">
        <v>0</v>
      </c>
      <c r="T13" s="14">
        <f t="shared" si="6"/>
        <v>9082.1896797320624</v>
      </c>
      <c r="U13" s="1">
        <f t="shared" si="0"/>
        <v>-51.900000000000091</v>
      </c>
      <c r="V13" s="7">
        <f t="shared" si="0"/>
        <v>14113.95000000298</v>
      </c>
      <c r="W13" s="7">
        <f t="shared" si="0"/>
        <v>183678.95762315788</v>
      </c>
      <c r="X13" s="7">
        <f t="shared" si="0"/>
        <v>197792.90762316063</v>
      </c>
      <c r="Y13" s="7">
        <f t="shared" si="0"/>
        <v>292881.03247000091</v>
      </c>
      <c r="Z13" s="7">
        <f t="shared" si="0"/>
        <v>27201.719999999972</v>
      </c>
      <c r="AA13" s="7">
        <f t="shared" si="0"/>
        <v>-122289.84484684002</v>
      </c>
      <c r="AB13" s="7">
        <f t="shared" si="0"/>
        <v>0</v>
      </c>
      <c r="AC13" s="14">
        <f t="shared" si="0"/>
        <v>255.13136800413849</v>
      </c>
    </row>
    <row r="14" spans="1:34" x14ac:dyDescent="0.25">
      <c r="A14" s="7" t="s">
        <v>33</v>
      </c>
      <c r="B14" s="7" t="s">
        <v>35</v>
      </c>
      <c r="C14" s="1">
        <v>1354.5</v>
      </c>
      <c r="D14" s="7">
        <v>14458310.789999999</v>
      </c>
      <c r="E14" s="32">
        <v>-1015584.69</v>
      </c>
      <c r="F14" s="7">
        <f t="shared" si="1"/>
        <v>13442726.1</v>
      </c>
      <c r="G14" s="7">
        <v>4947991.42</v>
      </c>
      <c r="H14" s="7">
        <v>321146.63</v>
      </c>
      <c r="I14" s="7">
        <f t="shared" si="2"/>
        <v>8173588.0499999998</v>
      </c>
      <c r="J14" s="7">
        <v>0</v>
      </c>
      <c r="K14" s="14">
        <f t="shared" si="3"/>
        <v>9924.4932447397568</v>
      </c>
      <c r="L14" s="1">
        <v>1318</v>
      </c>
      <c r="M14" s="7">
        <v>14393915.289999999</v>
      </c>
      <c r="N14" s="32">
        <v>-904372.64857122616</v>
      </c>
      <c r="O14" s="7">
        <f t="shared" si="4"/>
        <v>13489542.641428772</v>
      </c>
      <c r="P14" s="7">
        <v>5013671.9699729998</v>
      </c>
      <c r="Q14" s="7">
        <v>330781.03000000003</v>
      </c>
      <c r="R14" s="7">
        <f t="shared" si="5"/>
        <v>8145089.6414557723</v>
      </c>
      <c r="S14" s="7">
        <v>0</v>
      </c>
      <c r="T14" s="14">
        <f t="shared" si="6"/>
        <v>10234.857846304076</v>
      </c>
      <c r="U14" s="1">
        <f t="shared" si="0"/>
        <v>-36.5</v>
      </c>
      <c r="V14" s="7">
        <f t="shared" si="0"/>
        <v>-64395.5</v>
      </c>
      <c r="W14" s="7">
        <f t="shared" si="0"/>
        <v>111212.04142877378</v>
      </c>
      <c r="X14" s="7">
        <f t="shared" si="0"/>
        <v>46816.541428772733</v>
      </c>
      <c r="Y14" s="7">
        <f t="shared" si="0"/>
        <v>65680.549972999841</v>
      </c>
      <c r="Z14" s="7">
        <f t="shared" si="0"/>
        <v>9634.4000000000233</v>
      </c>
      <c r="AA14" s="7">
        <f t="shared" si="0"/>
        <v>-28498.408544227481</v>
      </c>
      <c r="AB14" s="7">
        <f t="shared" si="0"/>
        <v>0</v>
      </c>
      <c r="AC14" s="14">
        <f t="shared" si="0"/>
        <v>310.36460156431895</v>
      </c>
    </row>
    <row r="15" spans="1:34" x14ac:dyDescent="0.25">
      <c r="A15" s="7" t="s">
        <v>33</v>
      </c>
      <c r="B15" s="7" t="s">
        <v>36</v>
      </c>
      <c r="C15" s="1">
        <v>54539.6</v>
      </c>
      <c r="D15" s="7">
        <v>496488038.44999999</v>
      </c>
      <c r="E15" s="32">
        <v>-34874451.060000002</v>
      </c>
      <c r="F15" s="7">
        <f t="shared" si="1"/>
        <v>461613587.38999999</v>
      </c>
      <c r="G15" s="7">
        <v>132433952.83</v>
      </c>
      <c r="H15" s="7">
        <v>9806865.0800000001</v>
      </c>
      <c r="I15" s="7">
        <f t="shared" si="2"/>
        <v>319372769.48000002</v>
      </c>
      <c r="J15" s="7">
        <v>0</v>
      </c>
      <c r="K15" s="14">
        <f t="shared" si="3"/>
        <v>8463.8242192828693</v>
      </c>
      <c r="L15" s="1">
        <v>54877.7</v>
      </c>
      <c r="M15" s="7">
        <v>508986684.12</v>
      </c>
      <c r="N15" s="32">
        <v>-31979737.71075948</v>
      </c>
      <c r="O15" s="7">
        <f t="shared" si="4"/>
        <v>477006946.40924054</v>
      </c>
      <c r="P15" s="7">
        <v>135072788.37775201</v>
      </c>
      <c r="Q15" s="7">
        <v>10101071.029999999</v>
      </c>
      <c r="R15" s="7">
        <f t="shared" si="5"/>
        <v>331833087.00148857</v>
      </c>
      <c r="S15" s="7">
        <v>0</v>
      </c>
      <c r="T15" s="14">
        <f t="shared" si="6"/>
        <v>8692.1818226573014</v>
      </c>
      <c r="U15" s="1">
        <f t="shared" si="0"/>
        <v>338.09999999999854</v>
      </c>
      <c r="V15" s="7">
        <f t="shared" si="0"/>
        <v>12498645.670000017</v>
      </c>
      <c r="W15" s="7">
        <f t="shared" si="0"/>
        <v>2894713.3492405228</v>
      </c>
      <c r="X15" s="7">
        <f t="shared" si="0"/>
        <v>15393359.019240558</v>
      </c>
      <c r="Y15" s="7">
        <f t="shared" si="0"/>
        <v>2638835.5477520078</v>
      </c>
      <c r="Z15" s="7">
        <f t="shared" si="0"/>
        <v>294205.94999999925</v>
      </c>
      <c r="AA15" s="7">
        <f t="shared" si="0"/>
        <v>12460317.521488547</v>
      </c>
      <c r="AB15" s="7">
        <f t="shared" si="0"/>
        <v>0</v>
      </c>
      <c r="AC15" s="14">
        <f t="shared" si="0"/>
        <v>228.35760337443207</v>
      </c>
    </row>
    <row r="16" spans="1:34" x14ac:dyDescent="0.25">
      <c r="A16" s="7" t="s">
        <v>33</v>
      </c>
      <c r="B16" s="7" t="s">
        <v>37</v>
      </c>
      <c r="C16" s="1">
        <v>14792.1</v>
      </c>
      <c r="D16" s="7">
        <v>130175078.06999999</v>
      </c>
      <c r="E16" s="32">
        <v>-9143794.0800000001</v>
      </c>
      <c r="F16" s="7">
        <f t="shared" si="1"/>
        <v>121031283.98999999</v>
      </c>
      <c r="G16" s="7">
        <v>50079498.189999998</v>
      </c>
      <c r="H16" s="7">
        <v>3290538.62</v>
      </c>
      <c r="I16" s="7">
        <f t="shared" si="2"/>
        <v>67661247.179999992</v>
      </c>
      <c r="J16" s="7">
        <v>0</v>
      </c>
      <c r="K16" s="14">
        <f t="shared" si="3"/>
        <v>8182.1569614861983</v>
      </c>
      <c r="L16" s="1">
        <v>14642.6</v>
      </c>
      <c r="M16" s="7">
        <v>131283993.01000001</v>
      </c>
      <c r="N16" s="32">
        <v>-8248600.1953857578</v>
      </c>
      <c r="O16" s="7">
        <f t="shared" si="4"/>
        <v>123035392.81461425</v>
      </c>
      <c r="P16" s="7">
        <v>50790609.020367004</v>
      </c>
      <c r="Q16" s="7">
        <v>3389254.78</v>
      </c>
      <c r="R16" s="7">
        <f t="shared" si="5"/>
        <v>68855529.014247239</v>
      </c>
      <c r="S16" s="7">
        <v>0</v>
      </c>
      <c r="T16" s="14">
        <f t="shared" si="6"/>
        <v>8402.5646274988212</v>
      </c>
      <c r="U16" s="1">
        <f t="shared" si="0"/>
        <v>-149.5</v>
      </c>
      <c r="V16" s="7">
        <f t="shared" si="0"/>
        <v>1108914.9400000125</v>
      </c>
      <c r="W16" s="7">
        <f t="shared" si="0"/>
        <v>895193.88461424224</v>
      </c>
      <c r="X16" s="7">
        <f t="shared" si="0"/>
        <v>2004108.8246142566</v>
      </c>
      <c r="Y16" s="7">
        <f t="shared" si="0"/>
        <v>711110.83036700636</v>
      </c>
      <c r="Z16" s="7">
        <f t="shared" si="0"/>
        <v>98716.159999999683</v>
      </c>
      <c r="AA16" s="7">
        <f t="shared" si="0"/>
        <v>1194281.8342472464</v>
      </c>
      <c r="AB16" s="7">
        <f t="shared" si="0"/>
        <v>0</v>
      </c>
      <c r="AC16" s="14">
        <f t="shared" si="0"/>
        <v>220.40766601262294</v>
      </c>
    </row>
    <row r="17" spans="1:29" x14ac:dyDescent="0.25">
      <c r="A17" s="7" t="s">
        <v>33</v>
      </c>
      <c r="B17" s="7" t="s">
        <v>38</v>
      </c>
      <c r="C17" s="1">
        <v>223.5</v>
      </c>
      <c r="D17" s="7">
        <v>3321492.09</v>
      </c>
      <c r="E17" s="32">
        <v>-233309.17</v>
      </c>
      <c r="F17" s="7">
        <f t="shared" si="1"/>
        <v>3088182.92</v>
      </c>
      <c r="G17" s="7">
        <v>1260010.3</v>
      </c>
      <c r="H17" s="7">
        <v>73762.05</v>
      </c>
      <c r="I17" s="7">
        <f t="shared" si="2"/>
        <v>1754410.5699999998</v>
      </c>
      <c r="J17" s="7">
        <v>0</v>
      </c>
      <c r="K17" s="14">
        <f t="shared" si="3"/>
        <v>13817.373243847875</v>
      </c>
      <c r="L17" s="1">
        <v>255</v>
      </c>
      <c r="M17" s="7">
        <v>3601155.34</v>
      </c>
      <c r="N17" s="32">
        <v>-226261.32828604511</v>
      </c>
      <c r="O17" s="7">
        <f t="shared" si="4"/>
        <v>3374894.0117139546</v>
      </c>
      <c r="P17" s="7">
        <v>1291660.8030000001</v>
      </c>
      <c r="Q17" s="7">
        <v>75974.91</v>
      </c>
      <c r="R17" s="7">
        <f t="shared" si="5"/>
        <v>2007258.2987139546</v>
      </c>
      <c r="S17" s="7">
        <v>0</v>
      </c>
      <c r="T17" s="14">
        <f t="shared" si="6"/>
        <v>13234.878477309627</v>
      </c>
      <c r="U17" s="1">
        <f t="shared" si="0"/>
        <v>31.5</v>
      </c>
      <c r="V17" s="7">
        <f t="shared" si="0"/>
        <v>279663.25</v>
      </c>
      <c r="W17" s="7">
        <f t="shared" si="0"/>
        <v>7047.8417139548983</v>
      </c>
      <c r="X17" s="7">
        <f t="shared" si="0"/>
        <v>286711.09171395469</v>
      </c>
      <c r="Y17" s="7">
        <f t="shared" si="0"/>
        <v>31650.503000000026</v>
      </c>
      <c r="Z17" s="7">
        <f t="shared" si="0"/>
        <v>2212.8600000000006</v>
      </c>
      <c r="AA17" s="7">
        <f t="shared" si="0"/>
        <v>252847.7287139548</v>
      </c>
      <c r="AB17" s="7">
        <f t="shared" si="0"/>
        <v>0</v>
      </c>
      <c r="AC17" s="14">
        <f t="shared" si="0"/>
        <v>-582.49476653824786</v>
      </c>
    </row>
    <row r="18" spans="1:29" x14ac:dyDescent="0.25">
      <c r="A18" s="7" t="s">
        <v>33</v>
      </c>
      <c r="B18" s="7" t="s">
        <v>39</v>
      </c>
      <c r="C18" s="1">
        <v>40607.699999999997</v>
      </c>
      <c r="D18" s="7">
        <v>393797562.5</v>
      </c>
      <c r="E18" s="32">
        <v>-27661238.050000001</v>
      </c>
      <c r="F18" s="7">
        <f t="shared" si="1"/>
        <v>366136324.44999999</v>
      </c>
      <c r="G18" s="7">
        <v>82659207.909999996</v>
      </c>
      <c r="H18" s="7">
        <v>4889146.8600000003</v>
      </c>
      <c r="I18" s="7">
        <f t="shared" si="2"/>
        <v>278587969.67999995</v>
      </c>
      <c r="J18" s="7">
        <v>0</v>
      </c>
      <c r="K18" s="14">
        <f t="shared" si="3"/>
        <v>9016.4260583583909</v>
      </c>
      <c r="L18" s="1">
        <v>40126.9</v>
      </c>
      <c r="M18" s="7">
        <v>396725571.85000002</v>
      </c>
      <c r="N18" s="32">
        <v>-24926349.012153927</v>
      </c>
      <c r="O18" s="7">
        <f t="shared" si="4"/>
        <v>371799222.8378461</v>
      </c>
      <c r="P18" s="7">
        <v>83875936.15053001</v>
      </c>
      <c r="Q18" s="7">
        <v>5035821.2699999996</v>
      </c>
      <c r="R18" s="7">
        <f t="shared" si="5"/>
        <v>282887465.41731608</v>
      </c>
      <c r="S18" s="7">
        <v>0</v>
      </c>
      <c r="T18" s="14">
        <f t="shared" si="6"/>
        <v>9265.5855009444058</v>
      </c>
      <c r="U18" s="1">
        <f t="shared" si="0"/>
        <v>-480.79999999999563</v>
      </c>
      <c r="V18" s="7">
        <f t="shared" si="0"/>
        <v>2928009.3500000238</v>
      </c>
      <c r="W18" s="7">
        <f t="shared" si="0"/>
        <v>2734889.0378460735</v>
      </c>
      <c r="X18" s="7">
        <f t="shared" si="0"/>
        <v>5662898.3878461123</v>
      </c>
      <c r="Y18" s="7">
        <f t="shared" si="0"/>
        <v>1216728.240530014</v>
      </c>
      <c r="Z18" s="7">
        <f t="shared" si="0"/>
        <v>146674.40999999922</v>
      </c>
      <c r="AA18" s="7">
        <f t="shared" si="0"/>
        <v>4299495.7373161316</v>
      </c>
      <c r="AB18" s="7">
        <f t="shared" si="0"/>
        <v>0</v>
      </c>
      <c r="AC18" s="14">
        <f t="shared" si="0"/>
        <v>249.15944258601485</v>
      </c>
    </row>
    <row r="19" spans="1:29" x14ac:dyDescent="0.25">
      <c r="A19" s="7" t="s">
        <v>33</v>
      </c>
      <c r="B19" s="7" t="s">
        <v>40</v>
      </c>
      <c r="C19" s="1">
        <v>2144.1</v>
      </c>
      <c r="D19" s="7">
        <v>18879905.489999998</v>
      </c>
      <c r="E19" s="32">
        <v>-1326167.58</v>
      </c>
      <c r="F19" s="7">
        <f t="shared" si="1"/>
        <v>17553737.909999996</v>
      </c>
      <c r="G19" s="7">
        <v>1649721.5</v>
      </c>
      <c r="H19" s="7">
        <v>123965.09</v>
      </c>
      <c r="I19" s="7">
        <f t="shared" si="2"/>
        <v>15780051.319999997</v>
      </c>
      <c r="J19" s="7">
        <v>0</v>
      </c>
      <c r="K19" s="14">
        <f t="shared" si="3"/>
        <v>8186.9959003777794</v>
      </c>
      <c r="L19" s="1">
        <v>2138</v>
      </c>
      <c r="M19" s="7">
        <v>19180209.34</v>
      </c>
      <c r="N19" s="32">
        <v>-1205096.4849721836</v>
      </c>
      <c r="O19" s="7">
        <f t="shared" si="4"/>
        <v>17975112.855027817</v>
      </c>
      <c r="P19" s="7">
        <v>1701563.1237899999</v>
      </c>
      <c r="Q19" s="7">
        <v>127684.04</v>
      </c>
      <c r="R19" s="7">
        <f t="shared" si="5"/>
        <v>16145865.691237818</v>
      </c>
      <c r="S19" s="7">
        <v>0</v>
      </c>
      <c r="T19" s="14">
        <f t="shared" si="6"/>
        <v>8407.442869517221</v>
      </c>
      <c r="U19" s="1">
        <f t="shared" si="0"/>
        <v>-6.0999999999999091</v>
      </c>
      <c r="V19" s="7">
        <f t="shared" si="0"/>
        <v>300303.85000000149</v>
      </c>
      <c r="W19" s="7">
        <f t="shared" si="0"/>
        <v>121071.09502781648</v>
      </c>
      <c r="X19" s="7">
        <f t="shared" si="0"/>
        <v>421374.94502782077</v>
      </c>
      <c r="Y19" s="7">
        <f t="shared" si="0"/>
        <v>51841.623789999867</v>
      </c>
      <c r="Z19" s="7">
        <f t="shared" si="0"/>
        <v>3718.9499999999971</v>
      </c>
      <c r="AA19" s="7">
        <f t="shared" si="0"/>
        <v>365814.37123782188</v>
      </c>
      <c r="AB19" s="7">
        <f t="shared" si="0"/>
        <v>0</v>
      </c>
      <c r="AC19" s="14">
        <f t="shared" si="0"/>
        <v>220.44696913944153</v>
      </c>
    </row>
    <row r="20" spans="1:29" x14ac:dyDescent="0.25">
      <c r="A20" s="7" t="s">
        <v>41</v>
      </c>
      <c r="B20" s="7" t="s">
        <v>41</v>
      </c>
      <c r="C20" s="1">
        <v>1716.3</v>
      </c>
      <c r="D20" s="7">
        <v>15882360.550000001</v>
      </c>
      <c r="E20" s="32">
        <v>-1115613.19</v>
      </c>
      <c r="F20" s="7">
        <f t="shared" si="1"/>
        <v>14766747.360000001</v>
      </c>
      <c r="G20" s="7">
        <v>6759837.7800000003</v>
      </c>
      <c r="H20" s="7">
        <v>558989.64</v>
      </c>
      <c r="I20" s="7">
        <f t="shared" si="2"/>
        <v>7447919.9400000013</v>
      </c>
      <c r="J20" s="7">
        <v>0</v>
      </c>
      <c r="K20" s="14">
        <f t="shared" si="3"/>
        <v>8603.8264639049121</v>
      </c>
      <c r="L20" s="1">
        <v>1731.8</v>
      </c>
      <c r="M20" s="7">
        <v>16317970.869999999</v>
      </c>
      <c r="N20" s="32">
        <v>-1025261.455113789</v>
      </c>
      <c r="O20" s="7">
        <f t="shared" si="4"/>
        <v>15292709.41488621</v>
      </c>
      <c r="P20" s="7">
        <v>6896745.6272399994</v>
      </c>
      <c r="Q20" s="7">
        <v>575759.32999999996</v>
      </c>
      <c r="R20" s="7">
        <f t="shared" si="5"/>
        <v>7820204.4576462116</v>
      </c>
      <c r="S20" s="7">
        <v>0</v>
      </c>
      <c r="T20" s="14">
        <f t="shared" si="6"/>
        <v>8830.528591573051</v>
      </c>
      <c r="U20" s="1">
        <f t="shared" si="0"/>
        <v>15.5</v>
      </c>
      <c r="V20" s="7">
        <f t="shared" si="0"/>
        <v>435610.31999999844</v>
      </c>
      <c r="W20" s="7">
        <f t="shared" si="0"/>
        <v>90351.734886210994</v>
      </c>
      <c r="X20" s="7">
        <f t="shared" si="0"/>
        <v>525962.05488620885</v>
      </c>
      <c r="Y20" s="7">
        <f t="shared" si="0"/>
        <v>136907.8472399991</v>
      </c>
      <c r="Z20" s="7">
        <f t="shared" si="0"/>
        <v>16769.689999999944</v>
      </c>
      <c r="AA20" s="7">
        <f t="shared" si="0"/>
        <v>372284.51764621027</v>
      </c>
      <c r="AB20" s="7">
        <f t="shared" si="0"/>
        <v>0</v>
      </c>
      <c r="AC20" s="14">
        <f t="shared" si="0"/>
        <v>226.70212766813893</v>
      </c>
    </row>
    <row r="21" spans="1:29" x14ac:dyDescent="0.25">
      <c r="A21" s="7" t="s">
        <v>42</v>
      </c>
      <c r="B21" s="7" t="s">
        <v>43</v>
      </c>
      <c r="C21" s="1">
        <v>148</v>
      </c>
      <c r="D21" s="7">
        <v>2324482.09</v>
      </c>
      <c r="E21" s="32">
        <v>-163276.92000000001</v>
      </c>
      <c r="F21" s="7">
        <f t="shared" si="1"/>
        <v>2161205.17</v>
      </c>
      <c r="G21" s="7">
        <v>532146.32999999996</v>
      </c>
      <c r="H21" s="7">
        <v>66147.45</v>
      </c>
      <c r="I21" s="7">
        <f t="shared" si="2"/>
        <v>1562911.39</v>
      </c>
      <c r="J21" s="7">
        <v>0</v>
      </c>
      <c r="K21" s="14">
        <f t="shared" si="3"/>
        <v>14602.737635135134</v>
      </c>
      <c r="L21" s="1">
        <v>145.80000000000001</v>
      </c>
      <c r="M21" s="7">
        <v>2344098.02</v>
      </c>
      <c r="N21" s="32">
        <v>-147280.15916077877</v>
      </c>
      <c r="O21" s="7">
        <f t="shared" si="4"/>
        <v>2196817.8608392212</v>
      </c>
      <c r="P21" s="7">
        <v>524399.34944299993</v>
      </c>
      <c r="Q21" s="7">
        <v>68131.87</v>
      </c>
      <c r="R21" s="7">
        <f t="shared" si="5"/>
        <v>1604286.6413962212</v>
      </c>
      <c r="S21" s="7">
        <v>0</v>
      </c>
      <c r="T21" s="14">
        <f t="shared" si="6"/>
        <v>15067.337865838279</v>
      </c>
      <c r="U21" s="1">
        <f t="shared" si="0"/>
        <v>-2.1999999999999886</v>
      </c>
      <c r="V21" s="7">
        <f t="shared" si="0"/>
        <v>19615.930000000168</v>
      </c>
      <c r="W21" s="7">
        <f t="shared" si="0"/>
        <v>15996.760839221242</v>
      </c>
      <c r="X21" s="7">
        <f t="shared" si="0"/>
        <v>35612.690839221235</v>
      </c>
      <c r="Y21" s="7">
        <f t="shared" si="0"/>
        <v>-7746.9805570000317</v>
      </c>
      <c r="Z21" s="7">
        <f t="shared" si="0"/>
        <v>1984.4199999999983</v>
      </c>
      <c r="AA21" s="7">
        <f t="shared" si="0"/>
        <v>41375.251396221342</v>
      </c>
      <c r="AB21" s="7">
        <f t="shared" si="0"/>
        <v>0</v>
      </c>
      <c r="AC21" s="14">
        <f t="shared" si="0"/>
        <v>464.60023070314492</v>
      </c>
    </row>
    <row r="22" spans="1:29" x14ac:dyDescent="0.25">
      <c r="A22" s="7" t="s">
        <v>42</v>
      </c>
      <c r="B22" s="7" t="s">
        <v>44</v>
      </c>
      <c r="C22" s="1">
        <v>54.5</v>
      </c>
      <c r="D22" s="7">
        <v>1019395.32</v>
      </c>
      <c r="E22" s="32">
        <v>-71604.649999999994</v>
      </c>
      <c r="F22" s="7">
        <f t="shared" si="1"/>
        <v>947790.66999999993</v>
      </c>
      <c r="G22" s="7">
        <v>354864.89</v>
      </c>
      <c r="H22" s="7">
        <v>38884.85</v>
      </c>
      <c r="I22" s="7">
        <f t="shared" si="2"/>
        <v>554040.92999999993</v>
      </c>
      <c r="J22" s="7">
        <v>0</v>
      </c>
      <c r="K22" s="14">
        <f t="shared" si="3"/>
        <v>17390.654495412844</v>
      </c>
      <c r="L22" s="1">
        <v>56.5</v>
      </c>
      <c r="M22" s="7">
        <v>1073613.48</v>
      </c>
      <c r="N22" s="32">
        <v>-67455.355050194354</v>
      </c>
      <c r="O22" s="7">
        <f t="shared" si="4"/>
        <v>1006158.1249498057</v>
      </c>
      <c r="P22" s="7">
        <v>360398.88833399996</v>
      </c>
      <c r="Q22" s="7">
        <v>40051.4</v>
      </c>
      <c r="R22" s="7">
        <f t="shared" si="5"/>
        <v>605707.83661580563</v>
      </c>
      <c r="S22" s="7">
        <v>0</v>
      </c>
      <c r="T22" s="14">
        <f t="shared" si="6"/>
        <v>17808.108406191252</v>
      </c>
      <c r="U22" s="1">
        <f t="shared" si="0"/>
        <v>2</v>
      </c>
      <c r="V22" s="7">
        <f t="shared" si="0"/>
        <v>54218.160000000033</v>
      </c>
      <c r="W22" s="7">
        <f t="shared" si="0"/>
        <v>4149.2949498056405</v>
      </c>
      <c r="X22" s="7">
        <f t="shared" si="0"/>
        <v>58367.454949805746</v>
      </c>
      <c r="Y22" s="7">
        <f t="shared" si="0"/>
        <v>5533.9983339999453</v>
      </c>
      <c r="Z22" s="7">
        <f t="shared" si="0"/>
        <v>1166.5500000000029</v>
      </c>
      <c r="AA22" s="7">
        <f t="shared" si="0"/>
        <v>51666.906615805696</v>
      </c>
      <c r="AB22" s="7">
        <f t="shared" si="0"/>
        <v>0</v>
      </c>
      <c r="AC22" s="14">
        <f t="shared" si="0"/>
        <v>417.45391077840759</v>
      </c>
    </row>
    <row r="23" spans="1:29" x14ac:dyDescent="0.25">
      <c r="A23" s="7" t="s">
        <v>42</v>
      </c>
      <c r="B23" s="7" t="s">
        <v>45</v>
      </c>
      <c r="C23" s="1">
        <v>293</v>
      </c>
      <c r="D23" s="7">
        <v>3458482.41</v>
      </c>
      <c r="E23" s="32">
        <v>-242931.68</v>
      </c>
      <c r="F23" s="7">
        <f t="shared" si="1"/>
        <v>3215550.73</v>
      </c>
      <c r="G23" s="7">
        <v>808991.85</v>
      </c>
      <c r="H23" s="7">
        <v>91510.39</v>
      </c>
      <c r="I23" s="7">
        <f t="shared" si="2"/>
        <v>2315048.4899999998</v>
      </c>
      <c r="J23" s="7">
        <v>0</v>
      </c>
      <c r="K23" s="14">
        <f t="shared" si="3"/>
        <v>10974.575870307168</v>
      </c>
      <c r="L23" s="1">
        <v>290.5</v>
      </c>
      <c r="M23" s="7">
        <v>3504237.81</v>
      </c>
      <c r="N23" s="32">
        <v>-220171.98000705571</v>
      </c>
      <c r="O23" s="7">
        <f t="shared" si="4"/>
        <v>3284065.8299929444</v>
      </c>
      <c r="P23" s="7">
        <v>820589.022</v>
      </c>
      <c r="Q23" s="7">
        <v>94255.7</v>
      </c>
      <c r="R23" s="7">
        <f t="shared" si="5"/>
        <v>2369221.1079929443</v>
      </c>
      <c r="S23" s="7">
        <v>0</v>
      </c>
      <c r="T23" s="14">
        <f t="shared" si="6"/>
        <v>11304.873769338879</v>
      </c>
      <c r="U23" s="1">
        <f t="shared" si="0"/>
        <v>-2.5</v>
      </c>
      <c r="V23" s="7">
        <f t="shared" si="0"/>
        <v>45755.399999999907</v>
      </c>
      <c r="W23" s="7">
        <f t="shared" si="0"/>
        <v>22759.699992944283</v>
      </c>
      <c r="X23" s="7">
        <f t="shared" si="0"/>
        <v>68515.099992944393</v>
      </c>
      <c r="Y23" s="7">
        <f t="shared" si="0"/>
        <v>11597.17200000002</v>
      </c>
      <c r="Z23" s="7">
        <f t="shared" si="0"/>
        <v>2745.3099999999977</v>
      </c>
      <c r="AA23" s="7">
        <f t="shared" si="0"/>
        <v>54172.61799294455</v>
      </c>
      <c r="AB23" s="7">
        <f t="shared" si="0"/>
        <v>0</v>
      </c>
      <c r="AC23" s="14">
        <f t="shared" si="0"/>
        <v>330.29789903171149</v>
      </c>
    </row>
    <row r="24" spans="1:29" x14ac:dyDescent="0.25">
      <c r="A24" s="7" t="s">
        <v>42</v>
      </c>
      <c r="B24" s="7" t="s">
        <v>46</v>
      </c>
      <c r="C24" s="1">
        <v>81.7</v>
      </c>
      <c r="D24" s="7">
        <v>1444981.75</v>
      </c>
      <c r="E24" s="32">
        <v>-101498.81</v>
      </c>
      <c r="F24" s="7">
        <f t="shared" si="1"/>
        <v>1343482.94</v>
      </c>
      <c r="G24" s="7">
        <v>203951.63</v>
      </c>
      <c r="H24" s="7">
        <v>21870.69</v>
      </c>
      <c r="I24" s="7">
        <f t="shared" si="2"/>
        <v>1117660.6200000001</v>
      </c>
      <c r="J24" s="7">
        <v>0</v>
      </c>
      <c r="K24" s="14">
        <f t="shared" si="3"/>
        <v>16444.099632802936</v>
      </c>
      <c r="L24" s="1">
        <v>81.5</v>
      </c>
      <c r="M24" s="7">
        <v>1469064.53</v>
      </c>
      <c r="N24" s="32">
        <v>-92301.625593222707</v>
      </c>
      <c r="O24" s="7">
        <f t="shared" si="4"/>
        <v>1376762.9044067774</v>
      </c>
      <c r="P24" s="7">
        <v>200296.44899999999</v>
      </c>
      <c r="Q24" s="7">
        <v>22526.81</v>
      </c>
      <c r="R24" s="7">
        <f t="shared" si="5"/>
        <v>1153939.6454067773</v>
      </c>
      <c r="S24" s="7">
        <v>0</v>
      </c>
      <c r="T24" s="14">
        <f t="shared" si="6"/>
        <v>16892.796373089292</v>
      </c>
      <c r="U24" s="1">
        <f t="shared" si="0"/>
        <v>-0.20000000000000284</v>
      </c>
      <c r="V24" s="7">
        <f t="shared" si="0"/>
        <v>24082.780000000028</v>
      </c>
      <c r="W24" s="7">
        <f t="shared" si="0"/>
        <v>9197.1844067772909</v>
      </c>
      <c r="X24" s="7">
        <f t="shared" si="0"/>
        <v>33279.964406777406</v>
      </c>
      <c r="Y24" s="7">
        <f t="shared" si="0"/>
        <v>-3655.1810000000114</v>
      </c>
      <c r="Z24" s="7">
        <f t="shared" si="0"/>
        <v>656.12000000000262</v>
      </c>
      <c r="AA24" s="7">
        <f t="shared" si="0"/>
        <v>36279.02540677716</v>
      </c>
      <c r="AB24" s="7">
        <f t="shared" si="0"/>
        <v>0</v>
      </c>
      <c r="AC24" s="14">
        <f t="shared" si="0"/>
        <v>448.69674028635563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921493.78</v>
      </c>
      <c r="E25" s="32">
        <v>-64727.82</v>
      </c>
      <c r="F25" s="7">
        <f t="shared" si="1"/>
        <v>856765.96000000008</v>
      </c>
      <c r="G25" s="7">
        <v>160987.67000000001</v>
      </c>
      <c r="H25" s="7">
        <v>18469.96</v>
      </c>
      <c r="I25" s="7">
        <f t="shared" si="2"/>
        <v>677308.33000000007</v>
      </c>
      <c r="J25" s="7">
        <v>0</v>
      </c>
      <c r="K25" s="14">
        <f t="shared" si="3"/>
        <v>17135.319200000002</v>
      </c>
      <c r="L25" s="1">
        <v>50</v>
      </c>
      <c r="M25" s="7">
        <v>940726.54</v>
      </c>
      <c r="N25" s="32">
        <v>-59106.04136680629</v>
      </c>
      <c r="O25" s="7">
        <f t="shared" si="4"/>
        <v>881620.49863319378</v>
      </c>
      <c r="P25" s="7">
        <v>163147.88999200001</v>
      </c>
      <c r="Q25" s="7">
        <v>19024.060000000001</v>
      </c>
      <c r="R25" s="7">
        <f t="shared" si="5"/>
        <v>699448.54864119366</v>
      </c>
      <c r="S25" s="7">
        <v>0</v>
      </c>
      <c r="T25" s="14">
        <f t="shared" si="6"/>
        <v>17632.409972663874</v>
      </c>
      <c r="U25" s="1">
        <f t="shared" si="0"/>
        <v>0</v>
      </c>
      <c r="V25" s="7">
        <f t="shared" si="0"/>
        <v>19232.760000000009</v>
      </c>
      <c r="W25" s="7">
        <f t="shared" si="0"/>
        <v>5621.7786331937095</v>
      </c>
      <c r="X25" s="7">
        <f t="shared" si="0"/>
        <v>24854.538633193704</v>
      </c>
      <c r="Y25" s="7">
        <f t="shared" si="0"/>
        <v>2160.2199919999985</v>
      </c>
      <c r="Z25" s="7">
        <f t="shared" si="0"/>
        <v>554.10000000000218</v>
      </c>
      <c r="AA25" s="7">
        <f t="shared" si="0"/>
        <v>22140.218641193584</v>
      </c>
      <c r="AB25" s="7">
        <f t="shared" si="0"/>
        <v>0</v>
      </c>
      <c r="AC25" s="14">
        <f t="shared" si="0"/>
        <v>497.09077266387249</v>
      </c>
    </row>
    <row r="26" spans="1:29" x14ac:dyDescent="0.25">
      <c r="A26" s="7" t="s">
        <v>48</v>
      </c>
      <c r="B26" s="7" t="s">
        <v>49</v>
      </c>
      <c r="C26" s="1">
        <v>2355.8000000000002</v>
      </c>
      <c r="D26" s="7">
        <v>21456563.73</v>
      </c>
      <c r="E26" s="32">
        <v>-1507157.92</v>
      </c>
      <c r="F26" s="7">
        <f t="shared" si="1"/>
        <v>19949405.810000002</v>
      </c>
      <c r="G26" s="7">
        <v>1273920.55</v>
      </c>
      <c r="H26" s="7">
        <v>111128.9</v>
      </c>
      <c r="I26" s="7">
        <f t="shared" si="2"/>
        <v>18564356.360000003</v>
      </c>
      <c r="J26" s="7">
        <v>0</v>
      </c>
      <c r="K26" s="14">
        <f t="shared" si="3"/>
        <v>8468.2085958060961</v>
      </c>
      <c r="L26" s="1">
        <v>2471.4</v>
      </c>
      <c r="M26" s="7">
        <v>22903586.859999999</v>
      </c>
      <c r="N26" s="32">
        <v>-1439037.0578844314</v>
      </c>
      <c r="O26" s="7">
        <f t="shared" si="4"/>
        <v>21464549.802115567</v>
      </c>
      <c r="P26" s="7">
        <v>1291439.40359</v>
      </c>
      <c r="Q26" s="7">
        <v>114462.77</v>
      </c>
      <c r="R26" s="7">
        <f t="shared" si="5"/>
        <v>20058647.628525566</v>
      </c>
      <c r="S26" s="7">
        <v>0</v>
      </c>
      <c r="T26" s="14">
        <f t="shared" si="6"/>
        <v>8685.1783612994932</v>
      </c>
      <c r="U26" s="1">
        <f t="shared" si="0"/>
        <v>115.59999999999991</v>
      </c>
      <c r="V26" s="7">
        <f t="shared" si="0"/>
        <v>1447023.129999999</v>
      </c>
      <c r="W26" s="7">
        <f t="shared" si="0"/>
        <v>68120.862115568481</v>
      </c>
      <c r="X26" s="7">
        <f t="shared" si="0"/>
        <v>1515143.9921155646</v>
      </c>
      <c r="Y26" s="7">
        <f t="shared" si="0"/>
        <v>17518.853589999955</v>
      </c>
      <c r="Z26" s="7">
        <f t="shared" si="0"/>
        <v>3333.8700000000099</v>
      </c>
      <c r="AA26" s="7">
        <f t="shared" si="0"/>
        <v>1494291.2685255632</v>
      </c>
      <c r="AB26" s="7">
        <f t="shared" si="0"/>
        <v>0</v>
      </c>
      <c r="AC26" s="14">
        <f t="shared" si="0"/>
        <v>216.96976549339706</v>
      </c>
    </row>
    <row r="27" spans="1:29" x14ac:dyDescent="0.25">
      <c r="A27" s="7" t="s">
        <v>48</v>
      </c>
      <c r="B27" s="7" t="s">
        <v>50</v>
      </c>
      <c r="C27" s="1">
        <v>243.2</v>
      </c>
      <c r="D27" s="7">
        <v>3056218.99</v>
      </c>
      <c r="E27" s="32">
        <v>-214675.79</v>
      </c>
      <c r="F27" s="7">
        <f t="shared" si="1"/>
        <v>2841543.2</v>
      </c>
      <c r="G27" s="7">
        <v>448785.42</v>
      </c>
      <c r="H27" s="7">
        <v>17260.25</v>
      </c>
      <c r="I27" s="7">
        <f t="shared" si="2"/>
        <v>2375497.5300000003</v>
      </c>
      <c r="J27" s="7">
        <v>0</v>
      </c>
      <c r="K27" s="14">
        <f t="shared" si="3"/>
        <v>11683.976973684212</v>
      </c>
      <c r="L27" s="1">
        <v>237.4</v>
      </c>
      <c r="M27" s="7">
        <v>3080680.95</v>
      </c>
      <c r="N27" s="32">
        <v>-193559.81565974752</v>
      </c>
      <c r="O27" s="7">
        <f t="shared" si="4"/>
        <v>2887121.1343402527</v>
      </c>
      <c r="P27" s="7">
        <v>456209.05024499993</v>
      </c>
      <c r="Q27" s="7">
        <v>17778.060000000001</v>
      </c>
      <c r="R27" s="7">
        <f t="shared" si="5"/>
        <v>2413134.0240952526</v>
      </c>
      <c r="S27" s="7">
        <v>0</v>
      </c>
      <c r="T27" s="14">
        <f t="shared" si="6"/>
        <v>12161.420110953044</v>
      </c>
      <c r="U27" s="1">
        <f t="shared" si="0"/>
        <v>-5.7999999999999829</v>
      </c>
      <c r="V27" s="7">
        <f t="shared" si="0"/>
        <v>24461.959999999963</v>
      </c>
      <c r="W27" s="7">
        <f t="shared" si="0"/>
        <v>21115.974340252491</v>
      </c>
      <c r="X27" s="7">
        <f t="shared" si="0"/>
        <v>45577.934340252541</v>
      </c>
      <c r="Y27" s="7">
        <f t="shared" si="0"/>
        <v>7423.6302449999494</v>
      </c>
      <c r="Z27" s="7">
        <f t="shared" si="0"/>
        <v>517.81000000000131</v>
      </c>
      <c r="AA27" s="7">
        <f t="shared" si="0"/>
        <v>37636.494095252361</v>
      </c>
      <c r="AB27" s="7">
        <f t="shared" si="0"/>
        <v>0</v>
      </c>
      <c r="AC27" s="14">
        <f t="shared" si="0"/>
        <v>477.44313726883229</v>
      </c>
    </row>
    <row r="28" spans="1:29" x14ac:dyDescent="0.25">
      <c r="A28" s="7" t="s">
        <v>51</v>
      </c>
      <c r="B28" s="7" t="s">
        <v>52</v>
      </c>
      <c r="C28" s="1">
        <v>31300.799999999999</v>
      </c>
      <c r="D28" s="7">
        <v>279168859.99000001</v>
      </c>
      <c r="E28" s="32">
        <v>-19609456.809999999</v>
      </c>
      <c r="F28" s="7">
        <f t="shared" si="1"/>
        <v>259559403.18000001</v>
      </c>
      <c r="G28" s="7">
        <v>104386599.53</v>
      </c>
      <c r="H28" s="7">
        <v>5296835.68</v>
      </c>
      <c r="I28" s="7">
        <f t="shared" si="2"/>
        <v>149875967.97</v>
      </c>
      <c r="J28" s="7">
        <v>0</v>
      </c>
      <c r="K28" s="14">
        <f t="shared" si="3"/>
        <v>8292.4207426008288</v>
      </c>
      <c r="L28" s="1">
        <v>31517.5</v>
      </c>
      <c r="M28" s="7">
        <v>286443365.92000002</v>
      </c>
      <c r="N28" s="32">
        <v>-17997295.404586706</v>
      </c>
      <c r="O28" s="7">
        <f t="shared" si="4"/>
        <v>268446070.51541328</v>
      </c>
      <c r="P28" s="7">
        <v>107152144.98406</v>
      </c>
      <c r="Q28" s="7">
        <v>5455740.75</v>
      </c>
      <c r="R28" s="7">
        <f t="shared" si="5"/>
        <v>155838184.78135329</v>
      </c>
      <c r="S28" s="7">
        <v>0</v>
      </c>
      <c r="T28" s="14">
        <f t="shared" si="6"/>
        <v>8517.3656068981763</v>
      </c>
      <c r="U28" s="1">
        <f t="shared" si="0"/>
        <v>216.70000000000073</v>
      </c>
      <c r="V28" s="7">
        <f t="shared" si="0"/>
        <v>7274505.9300000072</v>
      </c>
      <c r="W28" s="7">
        <f t="shared" si="0"/>
        <v>1612161.4054132923</v>
      </c>
      <c r="X28" s="7">
        <f t="shared" si="0"/>
        <v>8886667.3354132771</v>
      </c>
      <c r="Y28" s="7">
        <f t="shared" si="0"/>
        <v>2765545.4540600032</v>
      </c>
      <c r="Z28" s="7">
        <f t="shared" si="0"/>
        <v>158905.0700000003</v>
      </c>
      <c r="AA28" s="7">
        <f t="shared" si="0"/>
        <v>5962216.811353296</v>
      </c>
      <c r="AB28" s="7">
        <f t="shared" si="0"/>
        <v>0</v>
      </c>
      <c r="AC28" s="14">
        <f t="shared" si="0"/>
        <v>224.94486429734752</v>
      </c>
    </row>
    <row r="29" spans="1:29" x14ac:dyDescent="0.25">
      <c r="A29" s="7" t="s">
        <v>51</v>
      </c>
      <c r="B29" s="7" t="s">
        <v>51</v>
      </c>
      <c r="C29" s="1">
        <v>30302.400000000001</v>
      </c>
      <c r="D29" s="7">
        <v>274566209.32999998</v>
      </c>
      <c r="E29" s="32">
        <v>-19286156.140000001</v>
      </c>
      <c r="F29" s="7">
        <f t="shared" si="1"/>
        <v>255280053.19</v>
      </c>
      <c r="G29" s="7">
        <v>183520696.13</v>
      </c>
      <c r="H29" s="7">
        <v>11001476.9</v>
      </c>
      <c r="I29" s="7">
        <f t="shared" si="2"/>
        <v>60757880.160000004</v>
      </c>
      <c r="J29" s="7">
        <v>0</v>
      </c>
      <c r="K29" s="14">
        <f t="shared" si="3"/>
        <v>8424.4169831432482</v>
      </c>
      <c r="L29" s="1">
        <v>30142.7</v>
      </c>
      <c r="M29" s="7">
        <v>278275628.81999999</v>
      </c>
      <c r="N29" s="32">
        <v>-17484114.808123678</v>
      </c>
      <c r="O29" s="7">
        <f t="shared" si="4"/>
        <v>260791514.01187631</v>
      </c>
      <c r="P29" s="7">
        <v>183777760.107777</v>
      </c>
      <c r="Q29" s="7">
        <v>11331521.210000001</v>
      </c>
      <c r="R29" s="7">
        <f t="shared" si="5"/>
        <v>65682232.694099315</v>
      </c>
      <c r="S29" s="7">
        <v>0</v>
      </c>
      <c r="T29" s="14">
        <f t="shared" si="6"/>
        <v>8651.8962804220027</v>
      </c>
      <c r="U29" s="1">
        <f t="shared" si="0"/>
        <v>-159.70000000000073</v>
      </c>
      <c r="V29" s="7">
        <f t="shared" si="0"/>
        <v>3709419.4900000095</v>
      </c>
      <c r="W29" s="7">
        <f t="shared" si="0"/>
        <v>1802041.3318763226</v>
      </c>
      <c r="X29" s="7">
        <f t="shared" si="0"/>
        <v>5511460.8218763173</v>
      </c>
      <c r="Y29" s="7">
        <f t="shared" si="0"/>
        <v>257063.97777700424</v>
      </c>
      <c r="Z29" s="7">
        <f t="shared" si="0"/>
        <v>330044.31000000052</v>
      </c>
      <c r="AA29" s="7">
        <f t="shared" si="0"/>
        <v>4924352.5340993106</v>
      </c>
      <c r="AB29" s="7">
        <f t="shared" si="0"/>
        <v>0</v>
      </c>
      <c r="AC29" s="14">
        <f t="shared" si="0"/>
        <v>227.47929727875453</v>
      </c>
    </row>
    <row r="30" spans="1:29" x14ac:dyDescent="0.25">
      <c r="A30" s="7" t="s">
        <v>53</v>
      </c>
      <c r="B30" s="7" t="s">
        <v>54</v>
      </c>
      <c r="C30" s="1">
        <v>1035.5</v>
      </c>
      <c r="D30" s="7">
        <v>9501599.6699999999</v>
      </c>
      <c r="E30" s="32">
        <v>-667414.01</v>
      </c>
      <c r="F30" s="7">
        <f t="shared" si="1"/>
        <v>8834185.6600000001</v>
      </c>
      <c r="G30" s="7">
        <v>3636348.82</v>
      </c>
      <c r="H30" s="7">
        <v>361687.22</v>
      </c>
      <c r="I30" s="7">
        <f t="shared" si="2"/>
        <v>4836149.62</v>
      </c>
      <c r="J30" s="7">
        <v>0</v>
      </c>
      <c r="K30" s="14">
        <f t="shared" si="3"/>
        <v>8531.3236697247703</v>
      </c>
      <c r="L30" s="1">
        <v>1051.9000000000001</v>
      </c>
      <c r="M30" s="7">
        <v>9829463.6099999994</v>
      </c>
      <c r="N30" s="32">
        <v>-617587.21375733381</v>
      </c>
      <c r="O30" s="7">
        <f t="shared" si="4"/>
        <v>9211876.3962426651</v>
      </c>
      <c r="P30" s="7">
        <v>3708339.8669960001</v>
      </c>
      <c r="Q30" s="7">
        <v>372537.84</v>
      </c>
      <c r="R30" s="7">
        <f t="shared" si="5"/>
        <v>5130998.6892466657</v>
      </c>
      <c r="S30" s="7">
        <v>0</v>
      </c>
      <c r="T30" s="14">
        <f t="shared" si="6"/>
        <v>8757.368947849287</v>
      </c>
      <c r="U30" s="1">
        <f t="shared" si="0"/>
        <v>16.400000000000091</v>
      </c>
      <c r="V30" s="7">
        <f t="shared" si="0"/>
        <v>327863.93999999948</v>
      </c>
      <c r="W30" s="7">
        <f t="shared" si="0"/>
        <v>49826.796242666198</v>
      </c>
      <c r="X30" s="7">
        <f t="shared" si="0"/>
        <v>377690.73624266498</v>
      </c>
      <c r="Y30" s="7">
        <f t="shared" si="0"/>
        <v>71991.046996000223</v>
      </c>
      <c r="Z30" s="7">
        <f t="shared" si="0"/>
        <v>10850.620000000054</v>
      </c>
      <c r="AA30" s="7">
        <f t="shared" si="0"/>
        <v>294849.06924666557</v>
      </c>
      <c r="AB30" s="7">
        <f t="shared" si="0"/>
        <v>0</v>
      </c>
      <c r="AC30" s="14">
        <f t="shared" si="0"/>
        <v>226.0452781245167</v>
      </c>
    </row>
    <row r="31" spans="1:29" x14ac:dyDescent="0.25">
      <c r="A31" s="7" t="s">
        <v>53</v>
      </c>
      <c r="B31" s="7" t="s">
        <v>55</v>
      </c>
      <c r="C31" s="1">
        <v>1379</v>
      </c>
      <c r="D31" s="7">
        <v>12405734.390000001</v>
      </c>
      <c r="E31" s="32">
        <v>-871407.05</v>
      </c>
      <c r="F31" s="7">
        <f t="shared" si="1"/>
        <v>11534327.34</v>
      </c>
      <c r="G31" s="7">
        <v>4040286.78</v>
      </c>
      <c r="H31" s="7">
        <v>471441.54</v>
      </c>
      <c r="I31" s="7">
        <f t="shared" si="2"/>
        <v>7022599.0200000005</v>
      </c>
      <c r="J31" s="7">
        <v>0</v>
      </c>
      <c r="K31" s="14">
        <f t="shared" si="3"/>
        <v>8364.2692820884695</v>
      </c>
      <c r="L31" s="1">
        <v>1376.5</v>
      </c>
      <c r="M31" s="7">
        <v>12623560.380000001</v>
      </c>
      <c r="N31" s="32">
        <v>-793140.88663497998</v>
      </c>
      <c r="O31" s="7">
        <f t="shared" si="4"/>
        <v>11830419.493365021</v>
      </c>
      <c r="P31" s="7">
        <v>4141659.636926</v>
      </c>
      <c r="Q31" s="7">
        <v>485584.79</v>
      </c>
      <c r="R31" s="7">
        <f t="shared" si="5"/>
        <v>7203175.0664390214</v>
      </c>
      <c r="S31" s="7">
        <v>0</v>
      </c>
      <c r="T31" s="14">
        <f t="shared" si="6"/>
        <v>8594.5655600181781</v>
      </c>
      <c r="U31" s="1">
        <f t="shared" si="0"/>
        <v>-2.5</v>
      </c>
      <c r="V31" s="7">
        <f t="shared" si="0"/>
        <v>217825.99000000022</v>
      </c>
      <c r="W31" s="7">
        <f t="shared" si="0"/>
        <v>78266.163365020067</v>
      </c>
      <c r="X31" s="7">
        <f t="shared" si="0"/>
        <v>296092.15336502157</v>
      </c>
      <c r="Y31" s="7">
        <f t="shared" si="0"/>
        <v>101372.85692600021</v>
      </c>
      <c r="Z31" s="7">
        <f t="shared" si="0"/>
        <v>14143.25</v>
      </c>
      <c r="AA31" s="7">
        <f t="shared" si="0"/>
        <v>180576.04643902089</v>
      </c>
      <c r="AB31" s="7">
        <f t="shared" si="0"/>
        <v>0</v>
      </c>
      <c r="AC31" s="14">
        <f t="shared" si="0"/>
        <v>230.29627792970859</v>
      </c>
    </row>
    <row r="32" spans="1:29" x14ac:dyDescent="0.25">
      <c r="A32" s="7" t="s">
        <v>56</v>
      </c>
      <c r="B32" s="7" t="s">
        <v>57</v>
      </c>
      <c r="C32" s="1">
        <v>108.7</v>
      </c>
      <c r="D32" s="7">
        <v>1790120.1</v>
      </c>
      <c r="E32" s="32">
        <v>-125742.11</v>
      </c>
      <c r="F32" s="7">
        <f t="shared" si="1"/>
        <v>1664377.99</v>
      </c>
      <c r="G32" s="7">
        <v>346296.35</v>
      </c>
      <c r="H32" s="7">
        <v>35995.53</v>
      </c>
      <c r="I32" s="7">
        <f t="shared" si="2"/>
        <v>1282086.1100000001</v>
      </c>
      <c r="J32" s="7">
        <v>0</v>
      </c>
      <c r="K32" s="14">
        <f t="shared" si="3"/>
        <v>15311.665041398344</v>
      </c>
      <c r="L32" s="1">
        <v>102.8</v>
      </c>
      <c r="M32" s="7">
        <v>1739828.85</v>
      </c>
      <c r="N32" s="32">
        <v>-109313.80332829031</v>
      </c>
      <c r="O32" s="7">
        <f t="shared" si="4"/>
        <v>1630515.0466717097</v>
      </c>
      <c r="P32" s="7">
        <v>350807.45147600002</v>
      </c>
      <c r="Q32" s="7">
        <v>37075.4</v>
      </c>
      <c r="R32" s="7">
        <f t="shared" si="5"/>
        <v>1242632.1951957098</v>
      </c>
      <c r="S32" s="7">
        <v>0</v>
      </c>
      <c r="T32" s="14">
        <f t="shared" si="6"/>
        <v>15861.041310036087</v>
      </c>
      <c r="U32" s="1">
        <f t="shared" si="0"/>
        <v>-5.9000000000000057</v>
      </c>
      <c r="V32" s="7">
        <f t="shared" si="0"/>
        <v>-50291.25</v>
      </c>
      <c r="W32" s="7">
        <f t="shared" si="0"/>
        <v>16428.306671709695</v>
      </c>
      <c r="X32" s="7">
        <f t="shared" ref="X32:AC63" si="7">O32-F32</f>
        <v>-33862.943328290246</v>
      </c>
      <c r="Y32" s="7">
        <f t="shared" si="7"/>
        <v>4511.1014760000398</v>
      </c>
      <c r="Z32" s="7">
        <f t="shared" si="7"/>
        <v>1079.8700000000026</v>
      </c>
      <c r="AA32" s="7">
        <f t="shared" si="7"/>
        <v>-39453.914804290282</v>
      </c>
      <c r="AB32" s="7">
        <f t="shared" si="7"/>
        <v>0</v>
      </c>
      <c r="AC32" s="14">
        <f t="shared" si="7"/>
        <v>549.37626863774312</v>
      </c>
    </row>
    <row r="33" spans="1:29" x14ac:dyDescent="0.25">
      <c r="A33" s="7" t="s">
        <v>56</v>
      </c>
      <c r="B33" s="7" t="s">
        <v>56</v>
      </c>
      <c r="C33" s="1">
        <v>185.5</v>
      </c>
      <c r="D33" s="7">
        <v>2735243.53</v>
      </c>
      <c r="E33" s="32">
        <v>-192129.74</v>
      </c>
      <c r="F33" s="7">
        <f t="shared" si="1"/>
        <v>2543113.79</v>
      </c>
      <c r="G33" s="7">
        <v>566332.72</v>
      </c>
      <c r="H33" s="7">
        <v>62406.34</v>
      </c>
      <c r="I33" s="7">
        <f t="shared" si="2"/>
        <v>1914374.73</v>
      </c>
      <c r="J33" s="7">
        <v>0</v>
      </c>
      <c r="K33" s="14">
        <f t="shared" si="3"/>
        <v>13709.508301886794</v>
      </c>
      <c r="L33" s="1">
        <v>186.5</v>
      </c>
      <c r="M33" s="7">
        <v>2796723.76</v>
      </c>
      <c r="N33" s="32">
        <v>-175718.727197906</v>
      </c>
      <c r="O33" s="7">
        <f t="shared" si="4"/>
        <v>2621005.0328020938</v>
      </c>
      <c r="P33" s="7">
        <v>576855.31027999998</v>
      </c>
      <c r="Q33" s="7">
        <v>64278.53</v>
      </c>
      <c r="R33" s="7">
        <f t="shared" si="5"/>
        <v>1979871.1925220939</v>
      </c>
      <c r="S33" s="7">
        <v>0</v>
      </c>
      <c r="T33" s="14">
        <f t="shared" si="6"/>
        <v>14053.646288483076</v>
      </c>
      <c r="U33" s="1">
        <f t="shared" ref="U33:AC64" si="8">L33-C33</f>
        <v>1</v>
      </c>
      <c r="V33" s="7">
        <f t="shared" si="8"/>
        <v>61480.229999999981</v>
      </c>
      <c r="W33" s="7">
        <f t="shared" si="8"/>
        <v>16411.012802093988</v>
      </c>
      <c r="X33" s="7">
        <f t="shared" si="7"/>
        <v>77891.242802093737</v>
      </c>
      <c r="Y33" s="7">
        <f t="shared" si="7"/>
        <v>10522.590280000004</v>
      </c>
      <c r="Z33" s="7">
        <f t="shared" si="7"/>
        <v>1872.1900000000023</v>
      </c>
      <c r="AA33" s="7">
        <f t="shared" si="7"/>
        <v>65496.462522093905</v>
      </c>
      <c r="AB33" s="7">
        <f t="shared" si="7"/>
        <v>0</v>
      </c>
      <c r="AC33" s="14">
        <f t="shared" si="7"/>
        <v>344.13798659628264</v>
      </c>
    </row>
    <row r="34" spans="1:29" x14ac:dyDescent="0.25">
      <c r="A34" s="7" t="s">
        <v>58</v>
      </c>
      <c r="B34" s="7" t="s">
        <v>58</v>
      </c>
      <c r="C34" s="1">
        <v>752.5</v>
      </c>
      <c r="D34" s="7">
        <v>7382071.0899999999</v>
      </c>
      <c r="E34" s="32">
        <v>-518533.49</v>
      </c>
      <c r="F34" s="7">
        <f t="shared" si="1"/>
        <v>6863537.5999999996</v>
      </c>
      <c r="G34" s="7">
        <v>4544789.53</v>
      </c>
      <c r="H34" s="7">
        <v>343292.81</v>
      </c>
      <c r="I34" s="7">
        <f t="shared" si="2"/>
        <v>1975455.2599999993</v>
      </c>
      <c r="J34" s="7">
        <v>0</v>
      </c>
      <c r="K34" s="14">
        <f t="shared" si="3"/>
        <v>9120.9801993355468</v>
      </c>
      <c r="L34" s="1">
        <v>715</v>
      </c>
      <c r="M34" s="7">
        <v>7194134.7300000004</v>
      </c>
      <c r="N34" s="32">
        <v>-452008.95995743654</v>
      </c>
      <c r="O34" s="7">
        <f t="shared" si="4"/>
        <v>6742125.7700425638</v>
      </c>
      <c r="P34" s="7">
        <v>4086173.1866899999</v>
      </c>
      <c r="Q34" s="7">
        <v>353591.59</v>
      </c>
      <c r="R34" s="7">
        <f t="shared" si="5"/>
        <v>2302360.9933525641</v>
      </c>
      <c r="S34" s="7">
        <v>0</v>
      </c>
      <c r="T34" s="14">
        <f t="shared" si="6"/>
        <v>9429.5465315280617</v>
      </c>
      <c r="U34" s="1">
        <f t="shared" si="8"/>
        <v>-37.5</v>
      </c>
      <c r="V34" s="7">
        <f t="shared" si="8"/>
        <v>-187936.3599999994</v>
      </c>
      <c r="W34" s="7">
        <f t="shared" si="8"/>
        <v>66524.530042563449</v>
      </c>
      <c r="X34" s="7">
        <f t="shared" si="7"/>
        <v>-121411.82995743584</v>
      </c>
      <c r="Y34" s="7">
        <f t="shared" si="7"/>
        <v>-458616.34331000037</v>
      </c>
      <c r="Z34" s="7">
        <f t="shared" si="7"/>
        <v>10298.780000000028</v>
      </c>
      <c r="AA34" s="7">
        <f t="shared" si="7"/>
        <v>326905.73335256474</v>
      </c>
      <c r="AB34" s="7">
        <f t="shared" si="7"/>
        <v>0</v>
      </c>
      <c r="AC34" s="14">
        <f t="shared" si="7"/>
        <v>308.56633219251489</v>
      </c>
    </row>
    <row r="35" spans="1:29" x14ac:dyDescent="0.25">
      <c r="A35" s="7" t="s">
        <v>59</v>
      </c>
      <c r="B35" s="7" t="s">
        <v>60</v>
      </c>
      <c r="C35" s="1">
        <v>1105.5</v>
      </c>
      <c r="D35" s="7">
        <v>9973407.8599999994</v>
      </c>
      <c r="E35" s="32">
        <v>-700554.89</v>
      </c>
      <c r="F35" s="7">
        <f t="shared" si="1"/>
        <v>9272852.9699999988</v>
      </c>
      <c r="G35" s="7">
        <v>555107.18000000005</v>
      </c>
      <c r="H35" s="7">
        <v>143053.59</v>
      </c>
      <c r="I35" s="7">
        <f t="shared" si="2"/>
        <v>8574692.1999999993</v>
      </c>
      <c r="J35" s="7">
        <v>0</v>
      </c>
      <c r="K35" s="14">
        <f t="shared" si="3"/>
        <v>8387.9267028493887</v>
      </c>
      <c r="L35" s="1">
        <v>1106</v>
      </c>
      <c r="M35" s="7">
        <v>10167167.66</v>
      </c>
      <c r="N35" s="32">
        <v>-638805.22845163394</v>
      </c>
      <c r="O35" s="7">
        <f t="shared" si="4"/>
        <v>9528362.4315483663</v>
      </c>
      <c r="P35" s="7">
        <v>568563.49591800012</v>
      </c>
      <c r="Q35" s="7">
        <v>147345.20000000001</v>
      </c>
      <c r="R35" s="7">
        <f t="shared" si="5"/>
        <v>8812453.735630367</v>
      </c>
      <c r="S35" s="7">
        <v>0</v>
      </c>
      <c r="T35" s="14">
        <f t="shared" si="6"/>
        <v>8615.1559055591024</v>
      </c>
      <c r="U35" s="1">
        <f t="shared" si="8"/>
        <v>0.5</v>
      </c>
      <c r="V35" s="7">
        <f t="shared" si="8"/>
        <v>193759.80000000075</v>
      </c>
      <c r="W35" s="7">
        <f t="shared" si="8"/>
        <v>61749.661548366072</v>
      </c>
      <c r="X35" s="7">
        <f t="shared" si="7"/>
        <v>255509.46154836752</v>
      </c>
      <c r="Y35" s="7">
        <f t="shared" si="7"/>
        <v>13456.315918000066</v>
      </c>
      <c r="Z35" s="7">
        <f t="shared" si="7"/>
        <v>4291.6100000000151</v>
      </c>
      <c r="AA35" s="7">
        <f t="shared" si="7"/>
        <v>237761.5356303677</v>
      </c>
      <c r="AB35" s="7">
        <f t="shared" si="7"/>
        <v>0</v>
      </c>
      <c r="AC35" s="14">
        <f t="shared" si="7"/>
        <v>227.22920270971372</v>
      </c>
    </row>
    <row r="36" spans="1:29" x14ac:dyDescent="0.25">
      <c r="A36" s="7" t="s">
        <v>59</v>
      </c>
      <c r="B36" s="7" t="s">
        <v>61</v>
      </c>
      <c r="C36" s="1">
        <v>361.1</v>
      </c>
      <c r="D36" s="7">
        <v>3979610.26</v>
      </c>
      <c r="E36" s="32">
        <v>-279536.89</v>
      </c>
      <c r="F36" s="7">
        <f t="shared" si="1"/>
        <v>3700073.3699999996</v>
      </c>
      <c r="G36" s="7">
        <v>239226.59</v>
      </c>
      <c r="H36" s="7">
        <v>48872.87</v>
      </c>
      <c r="I36" s="7">
        <f t="shared" si="2"/>
        <v>3411973.9099999997</v>
      </c>
      <c r="J36" s="7">
        <v>0</v>
      </c>
      <c r="K36" s="14">
        <f t="shared" si="3"/>
        <v>10246.672306840208</v>
      </c>
      <c r="L36" s="1">
        <v>355.2</v>
      </c>
      <c r="M36" s="7">
        <v>4020546.62</v>
      </c>
      <c r="N36" s="32">
        <v>-252611.76838796661</v>
      </c>
      <c r="O36" s="7">
        <f t="shared" si="4"/>
        <v>3767934.8516120333</v>
      </c>
      <c r="P36" s="7">
        <v>244485.70199999999</v>
      </c>
      <c r="Q36" s="7">
        <v>50339.06</v>
      </c>
      <c r="R36" s="7">
        <f t="shared" si="5"/>
        <v>3473110.0896120332</v>
      </c>
      <c r="S36" s="7">
        <v>0</v>
      </c>
      <c r="T36" s="14">
        <f t="shared" si="6"/>
        <v>10607.924694853698</v>
      </c>
      <c r="U36" s="1">
        <f t="shared" si="8"/>
        <v>-5.9000000000000341</v>
      </c>
      <c r="V36" s="7">
        <f t="shared" si="8"/>
        <v>40936.360000000335</v>
      </c>
      <c r="W36" s="7">
        <f t="shared" si="8"/>
        <v>26925.121612033399</v>
      </c>
      <c r="X36" s="7">
        <f t="shared" si="7"/>
        <v>67861.481612033676</v>
      </c>
      <c r="Y36" s="7">
        <f t="shared" si="7"/>
        <v>5259.1119999999937</v>
      </c>
      <c r="Z36" s="7">
        <f t="shared" si="7"/>
        <v>1466.1899999999951</v>
      </c>
      <c r="AA36" s="7">
        <f t="shared" si="7"/>
        <v>61136.179612033535</v>
      </c>
      <c r="AB36" s="7">
        <f t="shared" si="7"/>
        <v>0</v>
      </c>
      <c r="AC36" s="14">
        <f t="shared" si="7"/>
        <v>361.25238801349042</v>
      </c>
    </row>
    <row r="37" spans="1:29" x14ac:dyDescent="0.25">
      <c r="A37" s="7" t="s">
        <v>59</v>
      </c>
      <c r="B37" s="7" t="s">
        <v>62</v>
      </c>
      <c r="C37" s="1">
        <v>182.6</v>
      </c>
      <c r="D37" s="7">
        <v>2799898.25</v>
      </c>
      <c r="E37" s="32">
        <v>-196671.23</v>
      </c>
      <c r="F37" s="7">
        <f t="shared" si="1"/>
        <v>2603227.02</v>
      </c>
      <c r="G37" s="7">
        <v>541215.06000000006</v>
      </c>
      <c r="H37" s="7">
        <v>112997.43</v>
      </c>
      <c r="I37" s="7">
        <f t="shared" si="2"/>
        <v>1949014.53</v>
      </c>
      <c r="J37" s="7">
        <v>0</v>
      </c>
      <c r="K37" s="14">
        <f t="shared" si="3"/>
        <v>14256.445892661555</v>
      </c>
      <c r="L37" s="1">
        <v>172</v>
      </c>
      <c r="M37" s="7">
        <v>2760192.19</v>
      </c>
      <c r="N37" s="32">
        <v>-173423.44116545882</v>
      </c>
      <c r="O37" s="7">
        <f t="shared" si="4"/>
        <v>2586768.7488345411</v>
      </c>
      <c r="P37" s="7">
        <v>537245.64062399999</v>
      </c>
      <c r="Q37" s="7">
        <v>116387.35</v>
      </c>
      <c r="R37" s="7">
        <f t="shared" si="5"/>
        <v>1933135.758210541</v>
      </c>
      <c r="S37" s="7">
        <v>0</v>
      </c>
      <c r="T37" s="14">
        <f t="shared" si="6"/>
        <v>15039.353190898495</v>
      </c>
      <c r="U37" s="1">
        <f t="shared" si="8"/>
        <v>-10.599999999999994</v>
      </c>
      <c r="V37" s="7">
        <f t="shared" si="8"/>
        <v>-39706.060000000056</v>
      </c>
      <c r="W37" s="7">
        <f t="shared" si="8"/>
        <v>23247.788834541192</v>
      </c>
      <c r="X37" s="7">
        <f t="shared" si="7"/>
        <v>-16458.271165458951</v>
      </c>
      <c r="Y37" s="7">
        <f t="shared" si="7"/>
        <v>-3969.4193760000635</v>
      </c>
      <c r="Z37" s="7">
        <f t="shared" si="7"/>
        <v>3389.9200000000128</v>
      </c>
      <c r="AA37" s="7">
        <f t="shared" si="7"/>
        <v>-15878.771789459046</v>
      </c>
      <c r="AB37" s="7">
        <f t="shared" si="7"/>
        <v>0</v>
      </c>
      <c r="AC37" s="14">
        <f t="shared" si="7"/>
        <v>782.90729823693982</v>
      </c>
    </row>
    <row r="38" spans="1:29" x14ac:dyDescent="0.25">
      <c r="A38" s="7" t="s">
        <v>63</v>
      </c>
      <c r="B38" s="7" t="s">
        <v>64</v>
      </c>
      <c r="C38" s="1">
        <v>225.1</v>
      </c>
      <c r="D38" s="7">
        <v>3137560.43</v>
      </c>
      <c r="E38" s="32">
        <v>-220389.39</v>
      </c>
      <c r="F38" s="7">
        <f t="shared" si="1"/>
        <v>2917171.04</v>
      </c>
      <c r="G38" s="7">
        <v>945836.69</v>
      </c>
      <c r="H38" s="7">
        <v>8167.2</v>
      </c>
      <c r="I38" s="7">
        <f t="shared" si="2"/>
        <v>1963167.1500000001</v>
      </c>
      <c r="J38" s="7">
        <v>0</v>
      </c>
      <c r="K38" s="14">
        <f t="shared" si="3"/>
        <v>12959.444868947136</v>
      </c>
      <c r="L38" s="1">
        <v>220.5</v>
      </c>
      <c r="M38" s="7">
        <v>3166474.52</v>
      </c>
      <c r="N38" s="32">
        <v>-198950.24325141087</v>
      </c>
      <c r="O38" s="7">
        <f t="shared" si="4"/>
        <v>2967524.2767485892</v>
      </c>
      <c r="P38" s="7">
        <v>917881.73576000019</v>
      </c>
      <c r="Q38" s="7">
        <v>8412.2199999999993</v>
      </c>
      <c r="R38" s="7">
        <f t="shared" si="5"/>
        <v>2041230.3209885892</v>
      </c>
      <c r="S38" s="7">
        <v>0</v>
      </c>
      <c r="T38" s="14">
        <f t="shared" si="6"/>
        <v>13458.159985254373</v>
      </c>
      <c r="U38" s="1">
        <f t="shared" si="8"/>
        <v>-4.5999999999999943</v>
      </c>
      <c r="V38" s="7">
        <f t="shared" si="8"/>
        <v>28914.089999999851</v>
      </c>
      <c r="W38" s="7">
        <f t="shared" si="8"/>
        <v>21439.146748589148</v>
      </c>
      <c r="X38" s="7">
        <f t="shared" si="7"/>
        <v>50353.236748589203</v>
      </c>
      <c r="Y38" s="7">
        <f t="shared" si="7"/>
        <v>-27954.954239999759</v>
      </c>
      <c r="Z38" s="7">
        <f t="shared" si="7"/>
        <v>245.01999999999953</v>
      </c>
      <c r="AA38" s="7">
        <f t="shared" si="7"/>
        <v>78063.17098858906</v>
      </c>
      <c r="AB38" s="7">
        <f t="shared" si="7"/>
        <v>0</v>
      </c>
      <c r="AC38" s="14">
        <f t="shared" si="7"/>
        <v>498.71511630723762</v>
      </c>
    </row>
    <row r="39" spans="1:29" x14ac:dyDescent="0.25">
      <c r="A39" s="7" t="s">
        <v>63</v>
      </c>
      <c r="B39" s="7" t="s">
        <v>65</v>
      </c>
      <c r="C39" s="1">
        <v>278.89999999999998</v>
      </c>
      <c r="D39" s="7">
        <v>3499721.5</v>
      </c>
      <c r="E39" s="32">
        <v>-245828.41</v>
      </c>
      <c r="F39" s="7">
        <f t="shared" si="1"/>
        <v>3253893.09</v>
      </c>
      <c r="G39" s="7">
        <v>1832368.58</v>
      </c>
      <c r="H39" s="7">
        <v>122554.4</v>
      </c>
      <c r="I39" s="7">
        <f t="shared" si="2"/>
        <v>1298970.1099999999</v>
      </c>
      <c r="J39" s="7">
        <v>0</v>
      </c>
      <c r="K39" s="14">
        <f t="shared" si="3"/>
        <v>11666.880925062747</v>
      </c>
      <c r="L39" s="1">
        <v>272.39999999999998</v>
      </c>
      <c r="M39" s="7">
        <v>3544269.31</v>
      </c>
      <c r="N39" s="32">
        <v>-222687.16735892452</v>
      </c>
      <c r="O39" s="7">
        <f t="shared" si="4"/>
        <v>3321582.1426410754</v>
      </c>
      <c r="P39" s="7">
        <v>1993740.588</v>
      </c>
      <c r="Q39" s="7">
        <v>126231.03</v>
      </c>
      <c r="R39" s="7">
        <f t="shared" si="5"/>
        <v>1201610.5246410754</v>
      </c>
      <c r="S39" s="7">
        <v>0</v>
      </c>
      <c r="T39" s="14">
        <f t="shared" si="6"/>
        <v>12193.767043469441</v>
      </c>
      <c r="U39" s="1">
        <f t="shared" si="8"/>
        <v>-6.5</v>
      </c>
      <c r="V39" s="7">
        <f t="shared" si="8"/>
        <v>44547.810000000056</v>
      </c>
      <c r="W39" s="7">
        <f t="shared" si="8"/>
        <v>23141.242641075485</v>
      </c>
      <c r="X39" s="7">
        <f t="shared" si="7"/>
        <v>67689.05264107557</v>
      </c>
      <c r="Y39" s="7">
        <f t="shared" si="7"/>
        <v>161372.00799999991</v>
      </c>
      <c r="Z39" s="7">
        <f t="shared" si="7"/>
        <v>3676.6300000000047</v>
      </c>
      <c r="AA39" s="7">
        <f t="shared" si="7"/>
        <v>-97359.585358924465</v>
      </c>
      <c r="AB39" s="7">
        <f t="shared" si="7"/>
        <v>0</v>
      </c>
      <c r="AC39" s="14">
        <f t="shared" si="7"/>
        <v>526.88611840669364</v>
      </c>
    </row>
    <row r="40" spans="1:29" x14ac:dyDescent="0.25">
      <c r="A40" s="7" t="s">
        <v>66</v>
      </c>
      <c r="B40" s="7" t="s">
        <v>66</v>
      </c>
      <c r="C40" s="1">
        <v>458.7</v>
      </c>
      <c r="D40" s="7">
        <v>4649477</v>
      </c>
      <c r="E40" s="32">
        <v>-326589.86</v>
      </c>
      <c r="F40" s="7">
        <f t="shared" si="1"/>
        <v>4322887.1399999997</v>
      </c>
      <c r="G40" s="7">
        <v>809453.4</v>
      </c>
      <c r="H40" s="7">
        <v>75951.48</v>
      </c>
      <c r="I40" s="7">
        <f t="shared" si="2"/>
        <v>3437482.26</v>
      </c>
      <c r="J40" s="7">
        <v>0</v>
      </c>
      <c r="K40" s="14">
        <f t="shared" si="3"/>
        <v>9424.2143884892084</v>
      </c>
      <c r="L40" s="1">
        <v>458</v>
      </c>
      <c r="M40" s="7">
        <v>4745935.38</v>
      </c>
      <c r="N40" s="32">
        <v>-298188.09289091546</v>
      </c>
      <c r="O40" s="7">
        <f t="shared" si="4"/>
        <v>4447747.2871090844</v>
      </c>
      <c r="P40" s="7">
        <v>849068.44620900007</v>
      </c>
      <c r="Q40" s="7">
        <v>78230.02</v>
      </c>
      <c r="R40" s="7">
        <f t="shared" si="5"/>
        <v>3520448.8209000845</v>
      </c>
      <c r="S40" s="7">
        <v>0</v>
      </c>
      <c r="T40" s="14">
        <f t="shared" si="6"/>
        <v>9711.2386181421061</v>
      </c>
      <c r="U40" s="1">
        <f t="shared" si="8"/>
        <v>-0.69999999999998863</v>
      </c>
      <c r="V40" s="7">
        <f t="shared" si="8"/>
        <v>96458.379999999888</v>
      </c>
      <c r="W40" s="7">
        <f t="shared" si="8"/>
        <v>28401.767109084525</v>
      </c>
      <c r="X40" s="7">
        <f t="shared" si="7"/>
        <v>124860.14710908476</v>
      </c>
      <c r="Y40" s="7">
        <f t="shared" si="7"/>
        <v>39615.046209000051</v>
      </c>
      <c r="Z40" s="7">
        <f t="shared" si="7"/>
        <v>2278.5400000000081</v>
      </c>
      <c r="AA40" s="7">
        <f t="shared" si="7"/>
        <v>82966.560900084674</v>
      </c>
      <c r="AB40" s="7">
        <f t="shared" si="7"/>
        <v>0</v>
      </c>
      <c r="AC40" s="14">
        <f t="shared" si="7"/>
        <v>287.0242296528977</v>
      </c>
    </row>
    <row r="41" spans="1:29" x14ac:dyDescent="0.25">
      <c r="A41" s="7" t="s">
        <v>67</v>
      </c>
      <c r="B41" s="7" t="s">
        <v>68</v>
      </c>
      <c r="C41" s="1">
        <v>373.5</v>
      </c>
      <c r="D41" s="7">
        <v>4238088.55</v>
      </c>
      <c r="E41" s="32">
        <v>-297693</v>
      </c>
      <c r="F41" s="7">
        <f t="shared" si="1"/>
        <v>3940395.55</v>
      </c>
      <c r="G41" s="7">
        <v>2436009.34</v>
      </c>
      <c r="H41" s="7">
        <v>346100.51</v>
      </c>
      <c r="I41" s="7">
        <f t="shared" si="2"/>
        <v>1158285.7</v>
      </c>
      <c r="J41" s="7">
        <v>0</v>
      </c>
      <c r="K41" s="14">
        <f t="shared" si="3"/>
        <v>10549.921151271754</v>
      </c>
      <c r="L41" s="1">
        <v>390.5</v>
      </c>
      <c r="M41" s="7">
        <v>4422978.1900000004</v>
      </c>
      <c r="N41" s="32">
        <v>-277896.62643367331</v>
      </c>
      <c r="O41" s="7">
        <f t="shared" si="4"/>
        <v>4145081.5635663271</v>
      </c>
      <c r="P41" s="7">
        <v>2467072.8890869999</v>
      </c>
      <c r="Q41" s="7">
        <v>356483.53</v>
      </c>
      <c r="R41" s="7">
        <f t="shared" si="5"/>
        <v>1321525.1444793271</v>
      </c>
      <c r="S41" s="7">
        <v>0</v>
      </c>
      <c r="T41" s="14">
        <f t="shared" si="6"/>
        <v>10614.805540502759</v>
      </c>
      <c r="U41" s="1">
        <f t="shared" si="8"/>
        <v>17</v>
      </c>
      <c r="V41" s="7">
        <f t="shared" si="8"/>
        <v>184889.6400000006</v>
      </c>
      <c r="W41" s="7">
        <f t="shared" si="8"/>
        <v>19796.373566326685</v>
      </c>
      <c r="X41" s="7">
        <f t="shared" si="7"/>
        <v>204686.01356632728</v>
      </c>
      <c r="Y41" s="7">
        <f t="shared" si="7"/>
        <v>31063.549087000079</v>
      </c>
      <c r="Z41" s="7">
        <f t="shared" si="7"/>
        <v>10383.020000000019</v>
      </c>
      <c r="AA41" s="7">
        <f t="shared" si="7"/>
        <v>163239.44447932718</v>
      </c>
      <c r="AB41" s="7">
        <f t="shared" si="7"/>
        <v>0</v>
      </c>
      <c r="AC41" s="14">
        <f t="shared" si="7"/>
        <v>64.884389231005116</v>
      </c>
    </row>
    <row r="42" spans="1:29" x14ac:dyDescent="0.25">
      <c r="A42" s="7" t="s">
        <v>69</v>
      </c>
      <c r="B42" s="7" t="s">
        <v>69</v>
      </c>
      <c r="C42" s="1">
        <v>4808.8</v>
      </c>
      <c r="D42" s="7">
        <v>42731344.990000002</v>
      </c>
      <c r="E42" s="32">
        <v>-3001547.03</v>
      </c>
      <c r="F42" s="7">
        <f t="shared" si="1"/>
        <v>39729797.960000001</v>
      </c>
      <c r="G42" s="7">
        <v>8695650.3599999994</v>
      </c>
      <c r="H42" s="7">
        <v>1307780.55</v>
      </c>
      <c r="I42" s="7">
        <f t="shared" si="2"/>
        <v>29726367.050000001</v>
      </c>
      <c r="J42" s="7">
        <v>0</v>
      </c>
      <c r="K42" s="14">
        <f t="shared" si="3"/>
        <v>8261.8944352021299</v>
      </c>
      <c r="L42" s="1">
        <v>4799.6000000000004</v>
      </c>
      <c r="M42" s="7">
        <v>43457267.189999998</v>
      </c>
      <c r="N42" s="32">
        <v>-2730429.00673398</v>
      </c>
      <c r="O42" s="7">
        <f t="shared" si="4"/>
        <v>40726838.183266014</v>
      </c>
      <c r="P42" s="7">
        <v>8558611.0567680001</v>
      </c>
      <c r="Q42" s="7">
        <v>1347013.97</v>
      </c>
      <c r="R42" s="7">
        <f t="shared" si="5"/>
        <v>30821213.156498015</v>
      </c>
      <c r="S42" s="7">
        <v>0</v>
      </c>
      <c r="T42" s="14">
        <f t="shared" si="6"/>
        <v>8485.4650769368309</v>
      </c>
      <c r="U42" s="1">
        <f t="shared" si="8"/>
        <v>-9.1999999999998181</v>
      </c>
      <c r="V42" s="7">
        <f t="shared" si="8"/>
        <v>725922.19999999553</v>
      </c>
      <c r="W42" s="7">
        <f t="shared" si="8"/>
        <v>271118.02326601977</v>
      </c>
      <c r="X42" s="7">
        <f t="shared" si="7"/>
        <v>997040.22326601297</v>
      </c>
      <c r="Y42" s="7">
        <f t="shared" si="7"/>
        <v>-137039.30323199928</v>
      </c>
      <c r="Z42" s="7">
        <f t="shared" si="7"/>
        <v>39233.419999999925</v>
      </c>
      <c r="AA42" s="7">
        <f t="shared" si="7"/>
        <v>1094846.1064980142</v>
      </c>
      <c r="AB42" s="7">
        <f t="shared" si="7"/>
        <v>0</v>
      </c>
      <c r="AC42" s="14">
        <f t="shared" si="7"/>
        <v>223.57064173470098</v>
      </c>
    </row>
    <row r="43" spans="1:29" x14ac:dyDescent="0.25">
      <c r="A43" s="7" t="s">
        <v>70</v>
      </c>
      <c r="B43" s="7" t="s">
        <v>70</v>
      </c>
      <c r="C43" s="1">
        <v>91185.2</v>
      </c>
      <c r="D43" s="7">
        <v>857142930.63999999</v>
      </c>
      <c r="E43" s="32">
        <v>-60207672.43</v>
      </c>
      <c r="F43" s="7">
        <f t="shared" si="1"/>
        <v>796935258.21000004</v>
      </c>
      <c r="G43" s="7">
        <v>529265048.87</v>
      </c>
      <c r="H43" s="7">
        <v>28365225.140000001</v>
      </c>
      <c r="I43" s="7">
        <f t="shared" si="2"/>
        <v>239304984.20000005</v>
      </c>
      <c r="J43" s="7">
        <v>0</v>
      </c>
      <c r="K43" s="14">
        <f t="shared" si="3"/>
        <v>8739.7434913779871</v>
      </c>
      <c r="L43" s="1">
        <v>91201.600000000006</v>
      </c>
      <c r="M43" s="7">
        <v>873696124.21000004</v>
      </c>
      <c r="N43" s="32">
        <v>-54894506.600796647</v>
      </c>
      <c r="O43" s="7">
        <f t="shared" si="4"/>
        <v>818801617.60920334</v>
      </c>
      <c r="P43" s="7">
        <v>540485872.47055805</v>
      </c>
      <c r="Q43" s="7">
        <v>29216181.890000001</v>
      </c>
      <c r="R43" s="7">
        <f t="shared" si="5"/>
        <v>249099563.24864531</v>
      </c>
      <c r="S43" s="7">
        <v>0</v>
      </c>
      <c r="T43" s="14">
        <f t="shared" si="6"/>
        <v>8977.9304048306531</v>
      </c>
      <c r="U43" s="1">
        <f t="shared" si="8"/>
        <v>16.400000000008731</v>
      </c>
      <c r="V43" s="7">
        <f t="shared" si="8"/>
        <v>16553193.570000052</v>
      </c>
      <c r="W43" s="7">
        <f t="shared" si="8"/>
        <v>5313165.8292033523</v>
      </c>
      <c r="X43" s="7">
        <f t="shared" si="7"/>
        <v>21866359.3992033</v>
      </c>
      <c r="Y43" s="7">
        <f t="shared" si="7"/>
        <v>11220823.600558043</v>
      </c>
      <c r="Z43" s="7">
        <f t="shared" si="7"/>
        <v>850956.75</v>
      </c>
      <c r="AA43" s="7">
        <f t="shared" si="7"/>
        <v>9794579.0486452579</v>
      </c>
      <c r="AB43" s="7">
        <f t="shared" si="7"/>
        <v>0</v>
      </c>
      <c r="AC43" s="14">
        <f t="shared" si="7"/>
        <v>238.18691345266598</v>
      </c>
    </row>
    <row r="44" spans="1:29" x14ac:dyDescent="0.25">
      <c r="A44" s="7" t="s">
        <v>71</v>
      </c>
      <c r="B44" s="7" t="s">
        <v>71</v>
      </c>
      <c r="C44" s="1">
        <v>239.3</v>
      </c>
      <c r="D44" s="7">
        <v>3311285.07</v>
      </c>
      <c r="E44" s="32">
        <v>-232592.21</v>
      </c>
      <c r="F44" s="7">
        <f t="shared" si="1"/>
        <v>3078692.86</v>
      </c>
      <c r="G44" s="7">
        <v>1951427.33</v>
      </c>
      <c r="H44" s="7">
        <v>108003.02</v>
      </c>
      <c r="I44" s="7">
        <f t="shared" si="2"/>
        <v>1019262.5099999998</v>
      </c>
      <c r="J44" s="7">
        <v>0</v>
      </c>
      <c r="K44" s="14">
        <f t="shared" si="3"/>
        <v>12865.411032177182</v>
      </c>
      <c r="L44" s="1">
        <v>231.9</v>
      </c>
      <c r="M44" s="7">
        <v>3331587.82</v>
      </c>
      <c r="N44" s="32">
        <v>-209324.34574033381</v>
      </c>
      <c r="O44" s="7">
        <f t="shared" si="4"/>
        <v>3122263.4742596662</v>
      </c>
      <c r="P44" s="7">
        <v>1923917.633801</v>
      </c>
      <c r="Q44" s="7">
        <v>111243.11</v>
      </c>
      <c r="R44" s="7">
        <f t="shared" si="5"/>
        <v>1087102.7304586661</v>
      </c>
      <c r="S44" s="7">
        <v>0</v>
      </c>
      <c r="T44" s="14">
        <f t="shared" si="6"/>
        <v>13463.835594047719</v>
      </c>
      <c r="U44" s="1">
        <f t="shared" si="8"/>
        <v>-7.4000000000000057</v>
      </c>
      <c r="V44" s="7">
        <f t="shared" si="8"/>
        <v>20302.75</v>
      </c>
      <c r="W44" s="7">
        <f t="shared" si="8"/>
        <v>23267.864259666181</v>
      </c>
      <c r="X44" s="7">
        <f t="shared" si="7"/>
        <v>43570.614259666298</v>
      </c>
      <c r="Y44" s="7">
        <f t="shared" si="7"/>
        <v>-27509.696199000115</v>
      </c>
      <c r="Z44" s="7">
        <f t="shared" si="7"/>
        <v>3240.0899999999965</v>
      </c>
      <c r="AA44" s="7">
        <f t="shared" si="7"/>
        <v>67840.220458666328</v>
      </c>
      <c r="AB44" s="7">
        <f t="shared" si="7"/>
        <v>0</v>
      </c>
      <c r="AC44" s="14">
        <f t="shared" si="7"/>
        <v>598.42456187053722</v>
      </c>
    </row>
    <row r="45" spans="1:29" x14ac:dyDescent="0.25">
      <c r="A45" s="7" t="s">
        <v>72</v>
      </c>
      <c r="B45" s="7" t="s">
        <v>72</v>
      </c>
      <c r="C45" s="1">
        <v>66036.2</v>
      </c>
      <c r="D45" s="7">
        <v>582983619.14999998</v>
      </c>
      <c r="E45" s="32">
        <v>-40950097.719999999</v>
      </c>
      <c r="F45" s="7">
        <f t="shared" si="1"/>
        <v>542033521.42999995</v>
      </c>
      <c r="G45" s="7">
        <v>185392639.11000001</v>
      </c>
      <c r="H45" s="7">
        <v>15942634.390000001</v>
      </c>
      <c r="I45" s="7">
        <f t="shared" si="2"/>
        <v>340698247.92999995</v>
      </c>
      <c r="J45" s="7">
        <v>0</v>
      </c>
      <c r="K45" s="14">
        <f t="shared" si="3"/>
        <v>8208.1270792383566</v>
      </c>
      <c r="L45" s="1">
        <v>66279.3</v>
      </c>
      <c r="M45" s="7">
        <v>596218732.59000003</v>
      </c>
      <c r="N45" s="32">
        <v>-37460545.199595794</v>
      </c>
      <c r="O45" s="7">
        <f t="shared" si="4"/>
        <v>558758187.39040422</v>
      </c>
      <c r="P45" s="7">
        <v>188704842.65184</v>
      </c>
      <c r="Q45" s="7">
        <v>16420913.42</v>
      </c>
      <c r="R45" s="7">
        <f t="shared" si="5"/>
        <v>353632431.31856424</v>
      </c>
      <c r="S45" s="7">
        <v>0</v>
      </c>
      <c r="T45" s="14">
        <f t="shared" si="6"/>
        <v>8430.3574025435428</v>
      </c>
      <c r="U45" s="1">
        <f t="shared" si="8"/>
        <v>243.10000000000582</v>
      </c>
      <c r="V45" s="7">
        <f t="shared" si="8"/>
        <v>13235113.440000057</v>
      </c>
      <c r="W45" s="7">
        <f t="shared" si="8"/>
        <v>3489552.5204042047</v>
      </c>
      <c r="X45" s="7">
        <f t="shared" si="7"/>
        <v>16724665.960404277</v>
      </c>
      <c r="Y45" s="7">
        <f t="shared" si="7"/>
        <v>3312203.541839987</v>
      </c>
      <c r="Z45" s="7">
        <f t="shared" si="7"/>
        <v>478279.02999999933</v>
      </c>
      <c r="AA45" s="7">
        <f t="shared" si="7"/>
        <v>12934183.388564289</v>
      </c>
      <c r="AB45" s="7">
        <f t="shared" si="7"/>
        <v>0</v>
      </c>
      <c r="AC45" s="14">
        <f t="shared" si="7"/>
        <v>222.23032330518618</v>
      </c>
    </row>
    <row r="46" spans="1:29" x14ac:dyDescent="0.25">
      <c r="A46" s="7" t="s">
        <v>73</v>
      </c>
      <c r="B46" s="7" t="s">
        <v>73</v>
      </c>
      <c r="C46" s="1">
        <v>7052</v>
      </c>
      <c r="D46" s="7">
        <v>66522783</v>
      </c>
      <c r="E46" s="32">
        <v>-4672711.8499999996</v>
      </c>
      <c r="F46" s="7">
        <f t="shared" si="1"/>
        <v>61850071.149999999</v>
      </c>
      <c r="G46" s="7">
        <v>36782993.240000002</v>
      </c>
      <c r="H46" s="7">
        <v>2043809.73</v>
      </c>
      <c r="I46" s="7">
        <f t="shared" si="2"/>
        <v>23023268.179999996</v>
      </c>
      <c r="J46" s="7">
        <v>0</v>
      </c>
      <c r="K46" s="14">
        <f t="shared" si="3"/>
        <v>8770.5716321610889</v>
      </c>
      <c r="L46" s="1">
        <v>6985</v>
      </c>
      <c r="M46" s="7">
        <v>67127401.549999997</v>
      </c>
      <c r="N46" s="32">
        <v>-4217628.4011935247</v>
      </c>
      <c r="O46" s="7">
        <f t="shared" si="4"/>
        <v>62909773.148806475</v>
      </c>
      <c r="P46" s="7">
        <v>37384219.740099996</v>
      </c>
      <c r="Q46" s="7">
        <v>2105124.02</v>
      </c>
      <c r="R46" s="7">
        <f t="shared" si="5"/>
        <v>23420429.388706479</v>
      </c>
      <c r="S46" s="7">
        <v>0</v>
      </c>
      <c r="T46" s="14">
        <f t="shared" si="6"/>
        <v>9006.4098996143839</v>
      </c>
      <c r="U46" s="1">
        <f t="shared" si="8"/>
        <v>-67</v>
      </c>
      <c r="V46" s="7">
        <f t="shared" si="8"/>
        <v>604618.54999999702</v>
      </c>
      <c r="W46" s="7">
        <f t="shared" si="8"/>
        <v>455083.44880647492</v>
      </c>
      <c r="X46" s="7">
        <f t="shared" si="7"/>
        <v>1059701.9988064766</v>
      </c>
      <c r="Y46" s="7">
        <f t="shared" si="7"/>
        <v>601226.50009999424</v>
      </c>
      <c r="Z46" s="7">
        <f t="shared" si="7"/>
        <v>61314.290000000037</v>
      </c>
      <c r="AA46" s="7">
        <f t="shared" si="7"/>
        <v>397161.20870648324</v>
      </c>
      <c r="AB46" s="7">
        <f t="shared" si="7"/>
        <v>0</v>
      </c>
      <c r="AC46" s="14">
        <f t="shared" si="7"/>
        <v>235.83826745329497</v>
      </c>
    </row>
    <row r="47" spans="1:29" x14ac:dyDescent="0.25">
      <c r="A47" s="7" t="s">
        <v>74</v>
      </c>
      <c r="B47" s="7" t="s">
        <v>75</v>
      </c>
      <c r="C47" s="1">
        <v>2310.1</v>
      </c>
      <c r="D47" s="7">
        <v>20865374.48</v>
      </c>
      <c r="E47" s="32">
        <v>-1465631.44</v>
      </c>
      <c r="F47" s="7">
        <f t="shared" si="1"/>
        <v>19399743.039999999</v>
      </c>
      <c r="G47" s="7">
        <v>6555404.2699999996</v>
      </c>
      <c r="H47" s="7">
        <v>1169996.3400000001</v>
      </c>
      <c r="I47" s="7">
        <f t="shared" si="2"/>
        <v>11674342.43</v>
      </c>
      <c r="J47" s="7">
        <v>0</v>
      </c>
      <c r="K47" s="14">
        <f t="shared" si="3"/>
        <v>8397.7936193238384</v>
      </c>
      <c r="L47" s="1">
        <v>2296.1999999999998</v>
      </c>
      <c r="M47" s="7">
        <v>21149132.489999998</v>
      </c>
      <c r="N47" s="32">
        <v>-1328804.3301361592</v>
      </c>
      <c r="O47" s="7">
        <f t="shared" si="4"/>
        <v>19820328.159863841</v>
      </c>
      <c r="P47" s="7">
        <v>6677284.7267119996</v>
      </c>
      <c r="Q47" s="7">
        <v>1205096.23</v>
      </c>
      <c r="R47" s="7">
        <f t="shared" si="5"/>
        <v>11937947.203151841</v>
      </c>
      <c r="S47" s="7">
        <v>0</v>
      </c>
      <c r="T47" s="14">
        <f t="shared" si="6"/>
        <v>8631.7952094172288</v>
      </c>
      <c r="U47" s="1">
        <f t="shared" si="8"/>
        <v>-13.900000000000091</v>
      </c>
      <c r="V47" s="7">
        <f t="shared" si="8"/>
        <v>283758.00999999791</v>
      </c>
      <c r="W47" s="7">
        <f t="shared" si="8"/>
        <v>136827.10986384074</v>
      </c>
      <c r="X47" s="7">
        <f t="shared" si="7"/>
        <v>420585.11986384168</v>
      </c>
      <c r="Y47" s="7">
        <f t="shared" si="7"/>
        <v>121880.45671200007</v>
      </c>
      <c r="Z47" s="7">
        <f t="shared" si="7"/>
        <v>35099.889999999898</v>
      </c>
      <c r="AA47" s="7">
        <f t="shared" si="7"/>
        <v>263604.77315184101</v>
      </c>
      <c r="AB47" s="7">
        <f t="shared" si="7"/>
        <v>0</v>
      </c>
      <c r="AC47" s="14">
        <f t="shared" si="7"/>
        <v>234.0015900933904</v>
      </c>
    </row>
    <row r="48" spans="1:29" x14ac:dyDescent="0.25">
      <c r="A48" s="7" t="s">
        <v>74</v>
      </c>
      <c r="B48" s="7" t="s">
        <v>76</v>
      </c>
      <c r="C48" s="1">
        <v>254.3</v>
      </c>
      <c r="D48" s="7">
        <v>3472367.94</v>
      </c>
      <c r="E48" s="32">
        <v>-243907.04</v>
      </c>
      <c r="F48" s="7">
        <f t="shared" si="1"/>
        <v>3228460.9</v>
      </c>
      <c r="G48" s="7">
        <v>884556.55</v>
      </c>
      <c r="H48" s="7">
        <v>140794.4</v>
      </c>
      <c r="I48" s="7">
        <f t="shared" si="2"/>
        <v>2203109.9499999997</v>
      </c>
      <c r="J48" s="7">
        <v>0</v>
      </c>
      <c r="K48" s="14">
        <f t="shared" si="3"/>
        <v>12695.481321274085</v>
      </c>
      <c r="L48" s="1">
        <v>248.9</v>
      </c>
      <c r="M48" s="7">
        <v>3514988.3</v>
      </c>
      <c r="N48" s="32">
        <v>-220847.43549771659</v>
      </c>
      <c r="O48" s="7">
        <f t="shared" si="4"/>
        <v>3294140.8645022833</v>
      </c>
      <c r="P48" s="7">
        <v>902967.99606000003</v>
      </c>
      <c r="Q48" s="7">
        <v>145018.23000000001</v>
      </c>
      <c r="R48" s="7">
        <f t="shared" si="5"/>
        <v>2246154.638442283</v>
      </c>
      <c r="S48" s="7">
        <v>0</v>
      </c>
      <c r="T48" s="14">
        <f t="shared" si="6"/>
        <v>13234.796562885831</v>
      </c>
      <c r="U48" s="1">
        <f t="shared" si="8"/>
        <v>-5.4000000000000057</v>
      </c>
      <c r="V48" s="7">
        <f t="shared" si="8"/>
        <v>42620.35999999987</v>
      </c>
      <c r="W48" s="7">
        <f t="shared" si="8"/>
        <v>23059.604502283415</v>
      </c>
      <c r="X48" s="7">
        <f t="shared" si="7"/>
        <v>65679.964502283372</v>
      </c>
      <c r="Y48" s="7">
        <f t="shared" si="7"/>
        <v>18411.446059999987</v>
      </c>
      <c r="Z48" s="7">
        <f t="shared" si="7"/>
        <v>4223.8300000000163</v>
      </c>
      <c r="AA48" s="7">
        <f t="shared" si="7"/>
        <v>43044.68844228331</v>
      </c>
      <c r="AB48" s="7">
        <f t="shared" si="7"/>
        <v>0</v>
      </c>
      <c r="AC48" s="14">
        <f t="shared" si="7"/>
        <v>539.31524161174639</v>
      </c>
    </row>
    <row r="49" spans="1:29" x14ac:dyDescent="0.25">
      <c r="A49" s="7" t="s">
        <v>74</v>
      </c>
      <c r="B49" s="7" t="s">
        <v>77</v>
      </c>
      <c r="C49" s="1">
        <v>320</v>
      </c>
      <c r="D49" s="7">
        <v>3978038.26</v>
      </c>
      <c r="E49" s="32">
        <v>-279426.46999999997</v>
      </c>
      <c r="F49" s="7">
        <f t="shared" si="1"/>
        <v>3698611.79</v>
      </c>
      <c r="G49" s="7">
        <v>566958.31000000006</v>
      </c>
      <c r="H49" s="7">
        <v>79875.33</v>
      </c>
      <c r="I49" s="7">
        <f t="shared" si="2"/>
        <v>3051778.15</v>
      </c>
      <c r="J49" s="7">
        <v>0</v>
      </c>
      <c r="K49" s="14">
        <f t="shared" si="3"/>
        <v>11558.16184375</v>
      </c>
      <c r="L49" s="1">
        <v>325</v>
      </c>
      <c r="M49" s="7">
        <v>4093741.61</v>
      </c>
      <c r="N49" s="32">
        <v>-257210.6246153916</v>
      </c>
      <c r="O49" s="7">
        <f t="shared" si="4"/>
        <v>3836530.9853846082</v>
      </c>
      <c r="P49" s="7">
        <v>598395.79046100006</v>
      </c>
      <c r="Q49" s="7">
        <v>82271.59</v>
      </c>
      <c r="R49" s="7">
        <f t="shared" si="5"/>
        <v>3155863.6049236082</v>
      </c>
      <c r="S49" s="7">
        <v>0</v>
      </c>
      <c r="T49" s="14">
        <f t="shared" si="6"/>
        <v>11804.710724260332</v>
      </c>
      <c r="U49" s="1">
        <f t="shared" si="8"/>
        <v>5</v>
      </c>
      <c r="V49" s="7">
        <f t="shared" si="8"/>
        <v>115703.35000000009</v>
      </c>
      <c r="W49" s="7">
        <f t="shared" si="8"/>
        <v>22215.845384608372</v>
      </c>
      <c r="X49" s="7">
        <f t="shared" si="7"/>
        <v>137919.19538460812</v>
      </c>
      <c r="Y49" s="7">
        <f t="shared" si="7"/>
        <v>31437.480460999999</v>
      </c>
      <c r="Z49" s="7">
        <f t="shared" si="7"/>
        <v>2396.2599999999948</v>
      </c>
      <c r="AA49" s="7">
        <f t="shared" si="7"/>
        <v>104085.45492360834</v>
      </c>
      <c r="AB49" s="7">
        <f t="shared" si="7"/>
        <v>0</v>
      </c>
      <c r="AC49" s="14">
        <f t="shared" si="7"/>
        <v>246.54888051033231</v>
      </c>
    </row>
    <row r="50" spans="1:29" x14ac:dyDescent="0.25">
      <c r="A50" s="7" t="s">
        <v>74</v>
      </c>
      <c r="B50" s="7" t="s">
        <v>74</v>
      </c>
      <c r="C50" s="1">
        <v>232.5</v>
      </c>
      <c r="D50" s="7">
        <v>3322833.27</v>
      </c>
      <c r="E50" s="32">
        <v>-233403.38</v>
      </c>
      <c r="F50" s="7">
        <f t="shared" si="1"/>
        <v>3089429.89</v>
      </c>
      <c r="G50" s="7">
        <v>526884.05000000005</v>
      </c>
      <c r="H50" s="7">
        <v>84330.48</v>
      </c>
      <c r="I50" s="7">
        <f t="shared" si="2"/>
        <v>2478215.36</v>
      </c>
      <c r="J50" s="7">
        <v>0</v>
      </c>
      <c r="K50" s="14">
        <f t="shared" si="3"/>
        <v>13287.870494623656</v>
      </c>
      <c r="L50" s="1">
        <v>236.5</v>
      </c>
      <c r="M50" s="7">
        <v>3414127.56</v>
      </c>
      <c r="N50" s="32">
        <v>-214510.3345260286</v>
      </c>
      <c r="O50" s="7">
        <f t="shared" si="4"/>
        <v>3199617.2254739716</v>
      </c>
      <c r="P50" s="7">
        <v>533561.10878000001</v>
      </c>
      <c r="Q50" s="7">
        <v>86860.39</v>
      </c>
      <c r="R50" s="7">
        <f t="shared" si="5"/>
        <v>2579195.7266939715</v>
      </c>
      <c r="S50" s="7">
        <v>0</v>
      </c>
      <c r="T50" s="14">
        <f t="shared" si="6"/>
        <v>13529.036894181698</v>
      </c>
      <c r="U50" s="1">
        <f t="shared" si="8"/>
        <v>4</v>
      </c>
      <c r="V50" s="7">
        <f t="shared" si="8"/>
        <v>91294.290000000037</v>
      </c>
      <c r="W50" s="7">
        <f t="shared" si="8"/>
        <v>18893.045473971404</v>
      </c>
      <c r="X50" s="7">
        <f t="shared" si="7"/>
        <v>110187.33547397144</v>
      </c>
      <c r="Y50" s="7">
        <f t="shared" si="7"/>
        <v>6677.058779999963</v>
      </c>
      <c r="Z50" s="7">
        <f t="shared" si="7"/>
        <v>2529.9100000000035</v>
      </c>
      <c r="AA50" s="7">
        <f t="shared" si="7"/>
        <v>100980.36669397168</v>
      </c>
      <c r="AB50" s="7">
        <f t="shared" si="7"/>
        <v>0</v>
      </c>
      <c r="AC50" s="14">
        <f t="shared" si="7"/>
        <v>241.16639955804203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991959.75</v>
      </c>
      <c r="E51" s="32">
        <v>-69677.509999999995</v>
      </c>
      <c r="F51" s="7">
        <f t="shared" si="1"/>
        <v>922282.24</v>
      </c>
      <c r="G51" s="7">
        <v>314731.7</v>
      </c>
      <c r="H51" s="7">
        <v>53064.55</v>
      </c>
      <c r="I51" s="7">
        <f t="shared" si="2"/>
        <v>554485.99</v>
      </c>
      <c r="J51" s="7">
        <v>0</v>
      </c>
      <c r="K51" s="14">
        <f t="shared" si="3"/>
        <v>18445.644799999998</v>
      </c>
      <c r="L51" s="1">
        <v>50</v>
      </c>
      <c r="M51" s="7">
        <v>1013353.42</v>
      </c>
      <c r="N51" s="32">
        <v>-63669.203126462904</v>
      </c>
      <c r="O51" s="7">
        <f t="shared" si="4"/>
        <v>949684.21687353717</v>
      </c>
      <c r="P51" s="7">
        <v>321671.23484599992</v>
      </c>
      <c r="Q51" s="7">
        <v>54656.49</v>
      </c>
      <c r="R51" s="7">
        <f t="shared" si="5"/>
        <v>573356.4920275372</v>
      </c>
      <c r="S51" s="7">
        <v>0</v>
      </c>
      <c r="T51" s="14">
        <f t="shared" si="6"/>
        <v>18993.684337470742</v>
      </c>
      <c r="U51" s="1">
        <f t="shared" si="8"/>
        <v>0</v>
      </c>
      <c r="V51" s="7">
        <f t="shared" si="8"/>
        <v>21393.670000000042</v>
      </c>
      <c r="W51" s="7">
        <f t="shared" si="8"/>
        <v>6008.3068735370907</v>
      </c>
      <c r="X51" s="7">
        <f t="shared" si="7"/>
        <v>27401.976873537176</v>
      </c>
      <c r="Y51" s="7">
        <f t="shared" si="7"/>
        <v>6939.5348459999077</v>
      </c>
      <c r="Z51" s="7">
        <f t="shared" si="7"/>
        <v>1591.9399999999951</v>
      </c>
      <c r="AA51" s="7">
        <f t="shared" si="7"/>
        <v>18870.502027537208</v>
      </c>
      <c r="AB51" s="7">
        <f t="shared" si="7"/>
        <v>0</v>
      </c>
      <c r="AC51" s="14">
        <f t="shared" si="7"/>
        <v>548.03953747074411</v>
      </c>
    </row>
    <row r="52" spans="1:29" x14ac:dyDescent="0.25">
      <c r="A52" s="7" t="s">
        <v>79</v>
      </c>
      <c r="B52" s="7" t="s">
        <v>80</v>
      </c>
      <c r="C52" s="1">
        <v>455.5</v>
      </c>
      <c r="D52" s="7">
        <v>4789502.68</v>
      </c>
      <c r="E52" s="32">
        <v>-336425.58</v>
      </c>
      <c r="F52" s="7">
        <f t="shared" si="1"/>
        <v>4453077.0999999996</v>
      </c>
      <c r="G52" s="7">
        <v>1180820.67</v>
      </c>
      <c r="H52" s="7">
        <v>139326.69</v>
      </c>
      <c r="I52" s="7">
        <f t="shared" si="2"/>
        <v>3132929.7399999998</v>
      </c>
      <c r="J52" s="7">
        <v>0</v>
      </c>
      <c r="K52" s="14">
        <f t="shared" si="3"/>
        <v>9776.2395170142699</v>
      </c>
      <c r="L52" s="1">
        <v>462</v>
      </c>
      <c r="M52" s="7">
        <v>4924678.28</v>
      </c>
      <c r="N52" s="32">
        <v>-309418.5459420465</v>
      </c>
      <c r="O52" s="7">
        <f t="shared" si="4"/>
        <v>4615259.7340579536</v>
      </c>
      <c r="P52" s="7">
        <v>1223024.8319999999</v>
      </c>
      <c r="Q52" s="7">
        <v>143506.49</v>
      </c>
      <c r="R52" s="7">
        <f t="shared" si="5"/>
        <v>3248728.4120579539</v>
      </c>
      <c r="S52" s="7">
        <v>0</v>
      </c>
      <c r="T52" s="14">
        <f t="shared" si="6"/>
        <v>9989.7396841081245</v>
      </c>
      <c r="U52" s="1">
        <f t="shared" si="8"/>
        <v>6.5</v>
      </c>
      <c r="V52" s="7">
        <f t="shared" si="8"/>
        <v>135175.60000000056</v>
      </c>
      <c r="W52" s="7">
        <f t="shared" si="8"/>
        <v>27007.034057953511</v>
      </c>
      <c r="X52" s="7">
        <f t="shared" si="7"/>
        <v>162182.63405795395</v>
      </c>
      <c r="Y52" s="7">
        <f t="shared" si="7"/>
        <v>42204.162000000011</v>
      </c>
      <c r="Z52" s="7">
        <f t="shared" si="7"/>
        <v>4179.7999999999884</v>
      </c>
      <c r="AA52" s="7">
        <f t="shared" si="7"/>
        <v>115798.67205795413</v>
      </c>
      <c r="AB52" s="7">
        <f t="shared" si="7"/>
        <v>0</v>
      </c>
      <c r="AC52" s="14">
        <f t="shared" si="7"/>
        <v>213.50016709385454</v>
      </c>
    </row>
    <row r="53" spans="1:29" x14ac:dyDescent="0.25">
      <c r="A53" s="7" t="s">
        <v>79</v>
      </c>
      <c r="B53" s="7" t="s">
        <v>81</v>
      </c>
      <c r="C53" s="1">
        <v>11801.5</v>
      </c>
      <c r="D53" s="7">
        <v>111165886.03</v>
      </c>
      <c r="E53" s="32">
        <v>-7808545.1200000001</v>
      </c>
      <c r="F53" s="7">
        <f t="shared" si="1"/>
        <v>103357340.91</v>
      </c>
      <c r="G53" s="7">
        <v>11241482.67</v>
      </c>
      <c r="H53" s="7">
        <v>971895.69</v>
      </c>
      <c r="I53" s="7">
        <f t="shared" si="2"/>
        <v>91143962.549999997</v>
      </c>
      <c r="J53" s="7">
        <v>0</v>
      </c>
      <c r="K53" s="14">
        <f t="shared" si="3"/>
        <v>8757.983384315552</v>
      </c>
      <c r="L53" s="1">
        <v>11699.2</v>
      </c>
      <c r="M53" s="7">
        <v>112244337.51000001</v>
      </c>
      <c r="N53" s="32">
        <v>-7052334.7369957557</v>
      </c>
      <c r="O53" s="7">
        <f t="shared" si="4"/>
        <v>105192002.77300425</v>
      </c>
      <c r="P53" s="7">
        <v>11356277.355719998</v>
      </c>
      <c r="Q53" s="7">
        <v>1001052.56</v>
      </c>
      <c r="R53" s="7">
        <f t="shared" si="5"/>
        <v>92834672.857284248</v>
      </c>
      <c r="S53" s="7">
        <v>0</v>
      </c>
      <c r="T53" s="14">
        <f t="shared" si="6"/>
        <v>8991.3842632833221</v>
      </c>
      <c r="U53" s="1">
        <f t="shared" si="8"/>
        <v>-102.29999999999927</v>
      </c>
      <c r="V53" s="7">
        <f t="shared" si="8"/>
        <v>1078451.4800000042</v>
      </c>
      <c r="W53" s="7">
        <f t="shared" si="8"/>
        <v>756210.38300424442</v>
      </c>
      <c r="X53" s="7">
        <f t="shared" si="7"/>
        <v>1834661.8630042523</v>
      </c>
      <c r="Y53" s="7">
        <f t="shared" si="7"/>
        <v>114794.68571999855</v>
      </c>
      <c r="Z53" s="7">
        <f t="shared" si="7"/>
        <v>29156.870000000112</v>
      </c>
      <c r="AA53" s="7">
        <f t="shared" si="7"/>
        <v>1690710.3072842509</v>
      </c>
      <c r="AB53" s="7">
        <f t="shared" si="7"/>
        <v>0</v>
      </c>
      <c r="AC53" s="14">
        <f t="shared" si="7"/>
        <v>233.40087896777004</v>
      </c>
    </row>
    <row r="54" spans="1:29" x14ac:dyDescent="0.25">
      <c r="A54" s="7" t="s">
        <v>79</v>
      </c>
      <c r="B54" s="7" t="s">
        <v>82</v>
      </c>
      <c r="C54" s="1">
        <v>9388.7000000000007</v>
      </c>
      <c r="D54" s="7">
        <v>81433277.849999994</v>
      </c>
      <c r="E54" s="32">
        <v>-5720058.9800000004</v>
      </c>
      <c r="F54" s="7">
        <f t="shared" si="1"/>
        <v>75713218.86999999</v>
      </c>
      <c r="G54" s="7">
        <v>9904388.8900000006</v>
      </c>
      <c r="H54" s="7">
        <v>921975.52</v>
      </c>
      <c r="I54" s="7">
        <f t="shared" si="2"/>
        <v>64886854.459999986</v>
      </c>
      <c r="J54" s="7">
        <v>0</v>
      </c>
      <c r="K54" s="14">
        <f t="shared" si="3"/>
        <v>8064.2920606686748</v>
      </c>
      <c r="L54" s="1">
        <v>9448.7999999999993</v>
      </c>
      <c r="M54" s="7">
        <v>83509328.269999996</v>
      </c>
      <c r="N54" s="32">
        <v>-5246908.2154744202</v>
      </c>
      <c r="O54" s="7">
        <f t="shared" si="4"/>
        <v>78262420.054525569</v>
      </c>
      <c r="P54" s="7">
        <v>10128565.979747998</v>
      </c>
      <c r="Q54" s="7">
        <v>949634.79</v>
      </c>
      <c r="R54" s="7">
        <f t="shared" si="5"/>
        <v>67184219.284777567</v>
      </c>
      <c r="S54" s="7">
        <v>0</v>
      </c>
      <c r="T54" s="14">
        <f t="shared" si="6"/>
        <v>8282.7893546826654</v>
      </c>
      <c r="U54" s="1">
        <f t="shared" si="8"/>
        <v>60.099999999998545</v>
      </c>
      <c r="V54" s="7">
        <f t="shared" si="8"/>
        <v>2076050.4200000018</v>
      </c>
      <c r="W54" s="7">
        <f t="shared" si="8"/>
        <v>473150.76452558022</v>
      </c>
      <c r="X54" s="7">
        <f t="shared" si="7"/>
        <v>2549201.1845255792</v>
      </c>
      <c r="Y54" s="7">
        <f t="shared" si="7"/>
        <v>224177.089747997</v>
      </c>
      <c r="Z54" s="7">
        <f t="shared" si="7"/>
        <v>27659.270000000019</v>
      </c>
      <c r="AA54" s="7">
        <f t="shared" si="7"/>
        <v>2297364.8247775808</v>
      </c>
      <c r="AB54" s="7">
        <f t="shared" si="7"/>
        <v>0</v>
      </c>
      <c r="AC54" s="14">
        <f t="shared" si="7"/>
        <v>218.49729401399054</v>
      </c>
    </row>
    <row r="55" spans="1:29" x14ac:dyDescent="0.25">
      <c r="A55" s="7" t="s">
        <v>79</v>
      </c>
      <c r="B55" s="7" t="s">
        <v>83</v>
      </c>
      <c r="C55" s="1">
        <v>8313</v>
      </c>
      <c r="D55" s="7">
        <v>72104778.590000004</v>
      </c>
      <c r="E55" s="32">
        <v>-5064803.9400000004</v>
      </c>
      <c r="F55" s="7">
        <f t="shared" si="1"/>
        <v>67039974.650000006</v>
      </c>
      <c r="G55" s="7">
        <v>3411697.02</v>
      </c>
      <c r="H55" s="7">
        <v>373314.38</v>
      </c>
      <c r="I55" s="7">
        <f t="shared" si="2"/>
        <v>63254963.25</v>
      </c>
      <c r="J55" s="7">
        <v>0</v>
      </c>
      <c r="K55" s="14">
        <f t="shared" si="3"/>
        <v>8064.474275231566</v>
      </c>
      <c r="L55" s="1">
        <v>8444.4</v>
      </c>
      <c r="M55" s="7">
        <v>74634032.290000007</v>
      </c>
      <c r="N55" s="32">
        <v>-4689271.5495241545</v>
      </c>
      <c r="O55" s="7">
        <f t="shared" si="4"/>
        <v>69944760.740475848</v>
      </c>
      <c r="P55" s="7">
        <v>3523585.125984</v>
      </c>
      <c r="Q55" s="7">
        <v>384513.81</v>
      </c>
      <c r="R55" s="7">
        <f t="shared" si="5"/>
        <v>66036661.804491848</v>
      </c>
      <c r="S55" s="7">
        <v>0</v>
      </c>
      <c r="T55" s="14">
        <f t="shared" si="6"/>
        <v>8282.9757875604955</v>
      </c>
      <c r="U55" s="1">
        <f t="shared" si="8"/>
        <v>131.39999999999964</v>
      </c>
      <c r="V55" s="7">
        <f t="shared" si="8"/>
        <v>2529253.700000003</v>
      </c>
      <c r="W55" s="7">
        <f t="shared" si="8"/>
        <v>375532.3904758459</v>
      </c>
      <c r="X55" s="7">
        <f t="shared" si="7"/>
        <v>2904786.0904758424</v>
      </c>
      <c r="Y55" s="7">
        <f t="shared" si="7"/>
        <v>111888.10598400002</v>
      </c>
      <c r="Z55" s="7">
        <f t="shared" si="7"/>
        <v>11199.429999999993</v>
      </c>
      <c r="AA55" s="7">
        <f t="shared" si="7"/>
        <v>2781698.5544918478</v>
      </c>
      <c r="AB55" s="7">
        <f t="shared" si="7"/>
        <v>0</v>
      </c>
      <c r="AC55" s="14">
        <f t="shared" si="7"/>
        <v>218.50151232892949</v>
      </c>
    </row>
    <row r="56" spans="1:29" x14ac:dyDescent="0.25">
      <c r="A56" s="7" t="s">
        <v>79</v>
      </c>
      <c r="B56" s="7" t="s">
        <v>84</v>
      </c>
      <c r="C56" s="1">
        <v>30567.4</v>
      </c>
      <c r="D56" s="7">
        <v>275239521.18000001</v>
      </c>
      <c r="E56" s="32">
        <v>-19333451.09</v>
      </c>
      <c r="F56" s="7">
        <f t="shared" si="1"/>
        <v>255906070.09</v>
      </c>
      <c r="G56" s="7">
        <v>62700619.799999997</v>
      </c>
      <c r="H56" s="7">
        <v>7091649.04</v>
      </c>
      <c r="I56" s="7">
        <f t="shared" si="2"/>
        <v>186113801.25000003</v>
      </c>
      <c r="J56" s="7">
        <v>0</v>
      </c>
      <c r="K56" s="14">
        <f t="shared" si="3"/>
        <v>8371.8625100597365</v>
      </c>
      <c r="L56" s="1">
        <v>29699.3</v>
      </c>
      <c r="M56" s="7">
        <v>272731965.63999999</v>
      </c>
      <c r="N56" s="32">
        <v>-17135805.314016368</v>
      </c>
      <c r="O56" s="7">
        <f t="shared" si="4"/>
        <v>255596160.32598361</v>
      </c>
      <c r="P56" s="7">
        <v>62110392.478209004</v>
      </c>
      <c r="Q56" s="7">
        <v>7304398.5099999998</v>
      </c>
      <c r="R56" s="7">
        <f t="shared" si="5"/>
        <v>186181369.33777463</v>
      </c>
      <c r="S56" s="7">
        <v>0</v>
      </c>
      <c r="T56" s="14">
        <f t="shared" si="6"/>
        <v>8606.1341622861019</v>
      </c>
      <c r="U56" s="1">
        <f t="shared" si="8"/>
        <v>-868.10000000000218</v>
      </c>
      <c r="V56" s="7">
        <f t="shared" si="8"/>
        <v>-2507555.5400000215</v>
      </c>
      <c r="W56" s="7">
        <f t="shared" si="8"/>
        <v>2197645.7759836316</v>
      </c>
      <c r="X56" s="7">
        <f t="shared" si="7"/>
        <v>-309909.76401638985</v>
      </c>
      <c r="Y56" s="7">
        <f t="shared" si="7"/>
        <v>-590227.32179099321</v>
      </c>
      <c r="Z56" s="7">
        <f t="shared" si="7"/>
        <v>212749.46999999974</v>
      </c>
      <c r="AA56" s="7">
        <f t="shared" si="7"/>
        <v>67568.087774604559</v>
      </c>
      <c r="AB56" s="7">
        <f t="shared" si="7"/>
        <v>0</v>
      </c>
      <c r="AC56" s="14">
        <f t="shared" si="7"/>
        <v>234.2716522263654</v>
      </c>
    </row>
    <row r="57" spans="1:29" x14ac:dyDescent="0.25">
      <c r="A57" s="7" t="s">
        <v>79</v>
      </c>
      <c r="B57" s="7" t="s">
        <v>85</v>
      </c>
      <c r="C57" s="1">
        <v>5175.3</v>
      </c>
      <c r="D57" s="7">
        <v>44889465.390000001</v>
      </c>
      <c r="E57" s="32">
        <v>-3153138.33</v>
      </c>
      <c r="F57" s="7">
        <f t="shared" si="1"/>
        <v>41736327.060000002</v>
      </c>
      <c r="G57" s="7">
        <v>11254347.09</v>
      </c>
      <c r="H57" s="7">
        <v>1304162.27</v>
      </c>
      <c r="I57" s="7">
        <f t="shared" si="2"/>
        <v>29177817.700000003</v>
      </c>
      <c r="J57" s="7">
        <v>0</v>
      </c>
      <c r="K57" s="14">
        <f t="shared" si="3"/>
        <v>8064.5232276389779</v>
      </c>
      <c r="L57" s="1">
        <v>5197.2</v>
      </c>
      <c r="M57" s="7">
        <v>45934620.649999999</v>
      </c>
      <c r="N57" s="32">
        <v>-2886081.6325086933</v>
      </c>
      <c r="O57" s="7">
        <f t="shared" si="4"/>
        <v>43048539.017491303</v>
      </c>
      <c r="P57" s="7">
        <v>11275536.879000001</v>
      </c>
      <c r="Q57" s="7">
        <v>1343287.14</v>
      </c>
      <c r="R57" s="7">
        <f t="shared" si="5"/>
        <v>30429714.998491302</v>
      </c>
      <c r="S57" s="7">
        <v>0</v>
      </c>
      <c r="T57" s="14">
        <f t="shared" si="6"/>
        <v>8283.0252862101333</v>
      </c>
      <c r="U57" s="1">
        <f t="shared" si="8"/>
        <v>21.899999999999636</v>
      </c>
      <c r="V57" s="7">
        <f t="shared" si="8"/>
        <v>1045155.2599999979</v>
      </c>
      <c r="W57" s="7">
        <f t="shared" si="8"/>
        <v>267056.69749130681</v>
      </c>
      <c r="X57" s="7">
        <f t="shared" si="7"/>
        <v>1312211.957491301</v>
      </c>
      <c r="Y57" s="7">
        <f t="shared" si="7"/>
        <v>21189.789000000805</v>
      </c>
      <c r="Z57" s="7">
        <f t="shared" si="7"/>
        <v>39124.869999999879</v>
      </c>
      <c r="AA57" s="7">
        <f t="shared" si="7"/>
        <v>1251897.2984912992</v>
      </c>
      <c r="AB57" s="7">
        <f t="shared" si="7"/>
        <v>0</v>
      </c>
      <c r="AC57" s="14">
        <f t="shared" si="7"/>
        <v>218.50205857115543</v>
      </c>
    </row>
    <row r="58" spans="1:29" x14ac:dyDescent="0.25">
      <c r="A58" s="7" t="s">
        <v>79</v>
      </c>
      <c r="B58" s="7" t="s">
        <v>86</v>
      </c>
      <c r="C58" s="1">
        <v>1432.5</v>
      </c>
      <c r="D58" s="7">
        <v>13304662.720000001</v>
      </c>
      <c r="E58" s="32">
        <v>-934549.82</v>
      </c>
      <c r="F58" s="7">
        <f t="shared" si="1"/>
        <v>12370112.9</v>
      </c>
      <c r="G58" s="7">
        <v>3005750.18</v>
      </c>
      <c r="H58" s="7">
        <v>314546.11</v>
      </c>
      <c r="I58" s="7">
        <f t="shared" si="2"/>
        <v>9049816.6100000013</v>
      </c>
      <c r="J58" s="7">
        <v>0</v>
      </c>
      <c r="K58" s="14">
        <f t="shared" si="3"/>
        <v>8635.3318673647464</v>
      </c>
      <c r="L58" s="1">
        <v>1425.5</v>
      </c>
      <c r="M58" s="7">
        <v>13499337.66</v>
      </c>
      <c r="N58" s="32">
        <v>-848166.15268072067</v>
      </c>
      <c r="O58" s="7">
        <f t="shared" si="4"/>
        <v>12651171.507319279</v>
      </c>
      <c r="P58" s="7">
        <v>3024007.724928</v>
      </c>
      <c r="Q58" s="7">
        <v>323982.49</v>
      </c>
      <c r="R58" s="7">
        <f t="shared" si="5"/>
        <v>9303181.2923912797</v>
      </c>
      <c r="S58" s="7">
        <v>0</v>
      </c>
      <c r="T58" s="14">
        <f t="shared" si="6"/>
        <v>8874.9010924723116</v>
      </c>
      <c r="U58" s="1">
        <f t="shared" si="8"/>
        <v>-7</v>
      </c>
      <c r="V58" s="7">
        <f t="shared" si="8"/>
        <v>194674.93999999948</v>
      </c>
      <c r="W58" s="7">
        <f t="shared" si="8"/>
        <v>86383.66731927928</v>
      </c>
      <c r="X58" s="7">
        <f t="shared" si="7"/>
        <v>281058.60731927864</v>
      </c>
      <c r="Y58" s="7">
        <f t="shared" si="7"/>
        <v>18257.544927999843</v>
      </c>
      <c r="Z58" s="7">
        <f t="shared" si="7"/>
        <v>9436.3800000000047</v>
      </c>
      <c r="AA58" s="7">
        <f t="shared" si="7"/>
        <v>253364.68239127845</v>
      </c>
      <c r="AB58" s="7">
        <f t="shared" si="7"/>
        <v>0</v>
      </c>
      <c r="AC58" s="14">
        <f t="shared" si="7"/>
        <v>239.56922510756522</v>
      </c>
    </row>
    <row r="59" spans="1:29" x14ac:dyDescent="0.25">
      <c r="A59" s="7" t="s">
        <v>79</v>
      </c>
      <c r="B59" s="7" t="s">
        <v>87</v>
      </c>
      <c r="C59" s="1">
        <v>25613.4</v>
      </c>
      <c r="D59" s="7">
        <v>221922483.50999999</v>
      </c>
      <c r="E59" s="32">
        <v>-15588340.890000001</v>
      </c>
      <c r="F59" s="7">
        <f t="shared" si="1"/>
        <v>206334142.62</v>
      </c>
      <c r="G59" s="7">
        <v>49589235.990000002</v>
      </c>
      <c r="H59" s="7">
        <v>5425671.8799999999</v>
      </c>
      <c r="I59" s="7">
        <f t="shared" si="2"/>
        <v>151319234.75</v>
      </c>
      <c r="J59" s="7">
        <v>0</v>
      </c>
      <c r="K59" s="14">
        <f t="shared" si="3"/>
        <v>8055.7107849797367</v>
      </c>
      <c r="L59" s="1">
        <v>25965.9</v>
      </c>
      <c r="M59" s="7">
        <v>229226300.44</v>
      </c>
      <c r="N59" s="32">
        <v>-14402335.450391999</v>
      </c>
      <c r="O59" s="7">
        <f t="shared" si="4"/>
        <v>214823964.98960799</v>
      </c>
      <c r="P59" s="7">
        <v>50784408.228936002</v>
      </c>
      <c r="Q59" s="7">
        <v>5588442.04</v>
      </c>
      <c r="R59" s="7">
        <f t="shared" si="5"/>
        <v>158451114.72067198</v>
      </c>
      <c r="S59" s="7">
        <v>0</v>
      </c>
      <c r="T59" s="14">
        <f t="shared" si="6"/>
        <v>8273.3109574329392</v>
      </c>
      <c r="U59" s="1">
        <f t="shared" si="8"/>
        <v>352.5</v>
      </c>
      <c r="V59" s="7">
        <f t="shared" si="8"/>
        <v>7303816.9300000072</v>
      </c>
      <c r="W59" s="7">
        <f t="shared" si="8"/>
        <v>1186005.4396080021</v>
      </c>
      <c r="X59" s="7">
        <f t="shared" si="7"/>
        <v>8489822.369607985</v>
      </c>
      <c r="Y59" s="7">
        <f t="shared" si="7"/>
        <v>1195172.2389359996</v>
      </c>
      <c r="Z59" s="7">
        <f t="shared" si="7"/>
        <v>162770.16000000015</v>
      </c>
      <c r="AA59" s="7">
        <f t="shared" si="7"/>
        <v>7131879.9706719816</v>
      </c>
      <c r="AB59" s="7">
        <f t="shared" si="7"/>
        <v>0</v>
      </c>
      <c r="AC59" s="14">
        <f t="shared" si="7"/>
        <v>217.6001724532025</v>
      </c>
    </row>
    <row r="60" spans="1:29" x14ac:dyDescent="0.25">
      <c r="A60" s="7" t="s">
        <v>79</v>
      </c>
      <c r="B60" s="7" t="s">
        <v>88</v>
      </c>
      <c r="C60" s="1">
        <v>1087.5</v>
      </c>
      <c r="D60" s="7">
        <v>10435888.470000001</v>
      </c>
      <c r="E60" s="32">
        <v>-733040.58</v>
      </c>
      <c r="F60" s="7">
        <f t="shared" si="1"/>
        <v>9702847.8900000006</v>
      </c>
      <c r="G60" s="7">
        <v>1002996.54</v>
      </c>
      <c r="H60" s="7">
        <v>116969.85</v>
      </c>
      <c r="I60" s="7">
        <f t="shared" si="2"/>
        <v>8582881.5000000019</v>
      </c>
      <c r="J60" s="7">
        <v>0</v>
      </c>
      <c r="K60" s="14">
        <f t="shared" si="3"/>
        <v>8922.1589793103449</v>
      </c>
      <c r="L60" s="1">
        <v>1094.9000000000001</v>
      </c>
      <c r="M60" s="7">
        <v>10703929.34</v>
      </c>
      <c r="N60" s="32">
        <v>-672530.07484769332</v>
      </c>
      <c r="O60" s="7">
        <f t="shared" si="4"/>
        <v>10031399.265152307</v>
      </c>
      <c r="P60" s="7">
        <v>1017461.628</v>
      </c>
      <c r="Q60" s="7">
        <v>120478.95</v>
      </c>
      <c r="R60" s="7">
        <f t="shared" si="5"/>
        <v>8893458.6871523075</v>
      </c>
      <c r="S60" s="7">
        <v>0</v>
      </c>
      <c r="T60" s="14">
        <f t="shared" si="6"/>
        <v>9161.9319254290858</v>
      </c>
      <c r="U60" s="1">
        <f t="shared" si="8"/>
        <v>7.4000000000000909</v>
      </c>
      <c r="V60" s="7">
        <f t="shared" si="8"/>
        <v>268040.86999999918</v>
      </c>
      <c r="W60" s="7">
        <f t="shared" si="8"/>
        <v>60510.505152306636</v>
      </c>
      <c r="X60" s="7">
        <f t="shared" si="7"/>
        <v>328551.37515230663</v>
      </c>
      <c r="Y60" s="7">
        <f t="shared" si="7"/>
        <v>14465.087999999989</v>
      </c>
      <c r="Z60" s="7">
        <f t="shared" si="7"/>
        <v>3509.0999999999913</v>
      </c>
      <c r="AA60" s="7">
        <f t="shared" si="7"/>
        <v>310577.18715230562</v>
      </c>
      <c r="AB60" s="7">
        <f t="shared" si="7"/>
        <v>0</v>
      </c>
      <c r="AC60" s="14">
        <f t="shared" si="7"/>
        <v>239.77294611874095</v>
      </c>
    </row>
    <row r="61" spans="1:29" x14ac:dyDescent="0.25">
      <c r="A61" s="7" t="s">
        <v>79</v>
      </c>
      <c r="B61" s="7" t="s">
        <v>89</v>
      </c>
      <c r="C61" s="1">
        <v>626.9</v>
      </c>
      <c r="D61" s="7">
        <v>6247566.0599999996</v>
      </c>
      <c r="E61" s="32">
        <v>-438843.27</v>
      </c>
      <c r="F61" s="7">
        <f t="shared" si="1"/>
        <v>5808722.7899999991</v>
      </c>
      <c r="G61" s="7">
        <v>1072973.67</v>
      </c>
      <c r="H61" s="7">
        <v>115859.07</v>
      </c>
      <c r="I61" s="7">
        <f t="shared" si="2"/>
        <v>4619890.0499999989</v>
      </c>
      <c r="J61" s="7">
        <v>0</v>
      </c>
      <c r="K61" s="14">
        <f t="shared" si="3"/>
        <v>9265.7884670601361</v>
      </c>
      <c r="L61" s="1">
        <v>639.79999999999995</v>
      </c>
      <c r="M61" s="7">
        <v>6487978.7000000002</v>
      </c>
      <c r="N61" s="32">
        <v>-407641.03182329488</v>
      </c>
      <c r="O61" s="7">
        <f t="shared" si="4"/>
        <v>6080337.668176705</v>
      </c>
      <c r="P61" s="7">
        <v>1102057.45627</v>
      </c>
      <c r="Q61" s="7">
        <v>119334.84</v>
      </c>
      <c r="R61" s="7">
        <f t="shared" si="5"/>
        <v>4858945.3719067052</v>
      </c>
      <c r="S61" s="7">
        <v>0</v>
      </c>
      <c r="T61" s="14">
        <f t="shared" si="6"/>
        <v>9503.497449479064</v>
      </c>
      <c r="U61" s="1">
        <f t="shared" si="8"/>
        <v>12.899999999999977</v>
      </c>
      <c r="V61" s="7">
        <f t="shared" si="8"/>
        <v>240412.6400000006</v>
      </c>
      <c r="W61" s="7">
        <f t="shared" si="8"/>
        <v>31202.238176705141</v>
      </c>
      <c r="X61" s="7">
        <f t="shared" si="7"/>
        <v>271614.87817670591</v>
      </c>
      <c r="Y61" s="7">
        <f t="shared" si="7"/>
        <v>29083.786270000041</v>
      </c>
      <c r="Z61" s="7">
        <f t="shared" si="7"/>
        <v>3475.7699999999895</v>
      </c>
      <c r="AA61" s="7">
        <f t="shared" si="7"/>
        <v>239055.32190670632</v>
      </c>
      <c r="AB61" s="7">
        <f t="shared" si="7"/>
        <v>0</v>
      </c>
      <c r="AC61" s="14">
        <f t="shared" si="7"/>
        <v>237.70898241892792</v>
      </c>
    </row>
    <row r="62" spans="1:29" x14ac:dyDescent="0.25">
      <c r="A62" s="7" t="s">
        <v>79</v>
      </c>
      <c r="B62" s="7" t="s">
        <v>90</v>
      </c>
      <c r="C62" s="1">
        <v>252.7</v>
      </c>
      <c r="D62" s="7">
        <v>3404515.48</v>
      </c>
      <c r="E62" s="32">
        <v>-239140.92</v>
      </c>
      <c r="F62" s="7">
        <f t="shared" si="1"/>
        <v>3165374.56</v>
      </c>
      <c r="G62" s="7">
        <v>329503.03000000003</v>
      </c>
      <c r="H62" s="7">
        <v>15514.79</v>
      </c>
      <c r="I62" s="7">
        <f t="shared" si="2"/>
        <v>2820356.74</v>
      </c>
      <c r="J62" s="7">
        <v>0</v>
      </c>
      <c r="K62" s="14">
        <f t="shared" si="3"/>
        <v>12526.215116739217</v>
      </c>
      <c r="L62" s="1">
        <v>250.8</v>
      </c>
      <c r="M62" s="7">
        <v>3462576.82</v>
      </c>
      <c r="N62" s="32">
        <v>-217554.41146442469</v>
      </c>
      <c r="O62" s="7">
        <f t="shared" si="4"/>
        <v>3245022.408535575</v>
      </c>
      <c r="P62" s="7">
        <v>310986.20343599998</v>
      </c>
      <c r="Q62" s="7">
        <v>15980.23</v>
      </c>
      <c r="R62" s="7">
        <f t="shared" si="5"/>
        <v>2918055.9750995752</v>
      </c>
      <c r="S62" s="7">
        <v>0</v>
      </c>
      <c r="T62" s="14">
        <f t="shared" si="6"/>
        <v>12938.68583945604</v>
      </c>
      <c r="U62" s="1">
        <f t="shared" si="8"/>
        <v>-1.8999999999999773</v>
      </c>
      <c r="V62" s="7">
        <f t="shared" si="8"/>
        <v>58061.339999999851</v>
      </c>
      <c r="W62" s="7">
        <f t="shared" si="8"/>
        <v>21586.508535575325</v>
      </c>
      <c r="X62" s="7">
        <f t="shared" si="7"/>
        <v>79647.848535574973</v>
      </c>
      <c r="Y62" s="7">
        <f t="shared" si="7"/>
        <v>-18516.826564000046</v>
      </c>
      <c r="Z62" s="7">
        <f t="shared" si="7"/>
        <v>465.43999999999869</v>
      </c>
      <c r="AA62" s="7">
        <f t="shared" si="7"/>
        <v>97699.235099575017</v>
      </c>
      <c r="AB62" s="7">
        <f t="shared" si="7"/>
        <v>0</v>
      </c>
      <c r="AC62" s="14">
        <f t="shared" si="7"/>
        <v>412.47072271682373</v>
      </c>
    </row>
    <row r="63" spans="1:29" x14ac:dyDescent="0.25">
      <c r="A63" s="7" t="s">
        <v>79</v>
      </c>
      <c r="B63" s="7" t="s">
        <v>91</v>
      </c>
      <c r="C63" s="1">
        <v>6517.2</v>
      </c>
      <c r="D63" s="7">
        <v>56629758.780000001</v>
      </c>
      <c r="E63" s="32">
        <v>-3977803.29</v>
      </c>
      <c r="F63" s="7">
        <f t="shared" si="1"/>
        <v>52651955.490000002</v>
      </c>
      <c r="G63" s="7">
        <v>13662795.939999999</v>
      </c>
      <c r="H63" s="7">
        <v>1478940.84</v>
      </c>
      <c r="I63" s="7">
        <f t="shared" si="2"/>
        <v>37510218.710000001</v>
      </c>
      <c r="J63" s="7">
        <v>0</v>
      </c>
      <c r="K63" s="14">
        <f t="shared" si="3"/>
        <v>8078.9227720493473</v>
      </c>
      <c r="L63" s="1">
        <v>6593.5</v>
      </c>
      <c r="M63" s="7">
        <v>58390141.149999999</v>
      </c>
      <c r="N63" s="32">
        <v>-3668664.539033371</v>
      </c>
      <c r="O63" s="7">
        <f t="shared" si="4"/>
        <v>54721476.61096663</v>
      </c>
      <c r="P63" s="7">
        <v>14096801.327808</v>
      </c>
      <c r="Q63" s="7">
        <v>1523309.07</v>
      </c>
      <c r="R63" s="7">
        <f t="shared" si="5"/>
        <v>39101366.21315863</v>
      </c>
      <c r="S63" s="7">
        <v>0</v>
      </c>
      <c r="T63" s="14">
        <f t="shared" si="6"/>
        <v>8299.3063791562345</v>
      </c>
      <c r="U63" s="1">
        <f t="shared" si="8"/>
        <v>76.300000000000182</v>
      </c>
      <c r="V63" s="7">
        <f t="shared" si="8"/>
        <v>1760382.3699999973</v>
      </c>
      <c r="W63" s="7">
        <f t="shared" si="8"/>
        <v>309138.75096662901</v>
      </c>
      <c r="X63" s="7">
        <f t="shared" si="7"/>
        <v>2069521.1209666282</v>
      </c>
      <c r="Y63" s="7">
        <f t="shared" si="7"/>
        <v>434005.38780800067</v>
      </c>
      <c r="Z63" s="7">
        <f t="shared" si="7"/>
        <v>44368.229999999981</v>
      </c>
      <c r="AA63" s="7">
        <f t="shared" si="7"/>
        <v>1591147.5031586289</v>
      </c>
      <c r="AB63" s="7">
        <f t="shared" si="7"/>
        <v>0</v>
      </c>
      <c r="AC63" s="14">
        <f t="shared" si="7"/>
        <v>220.38360710688721</v>
      </c>
    </row>
    <row r="64" spans="1:29" x14ac:dyDescent="0.25">
      <c r="A64" s="7" t="s">
        <v>79</v>
      </c>
      <c r="B64" s="7" t="s">
        <v>92</v>
      </c>
      <c r="C64" s="1">
        <v>25811.4</v>
      </c>
      <c r="D64" s="7">
        <v>225295611.13999999</v>
      </c>
      <c r="E64" s="32">
        <v>-15825277.060000001</v>
      </c>
      <c r="F64" s="7">
        <f t="shared" si="1"/>
        <v>209470334.07999998</v>
      </c>
      <c r="G64" s="7">
        <v>25661042.690000001</v>
      </c>
      <c r="H64" s="7">
        <v>1994761.47</v>
      </c>
      <c r="I64" s="7">
        <f t="shared" si="2"/>
        <v>181814529.91999999</v>
      </c>
      <c r="J64" s="7">
        <v>0</v>
      </c>
      <c r="K64" s="14">
        <f t="shared" si="3"/>
        <v>8115.4193139465497</v>
      </c>
      <c r="L64" s="1">
        <v>26662.7</v>
      </c>
      <c r="M64" s="7">
        <v>237182897.59</v>
      </c>
      <c r="N64" s="32">
        <v>-14902250.080510667</v>
      </c>
      <c r="O64" s="7">
        <f t="shared" si="4"/>
        <v>222280647.50948933</v>
      </c>
      <c r="P64" s="7">
        <v>26884128.756806999</v>
      </c>
      <c r="Q64" s="7">
        <v>2054604.31</v>
      </c>
      <c r="R64" s="7">
        <f t="shared" si="5"/>
        <v>193341914.44268233</v>
      </c>
      <c r="S64" s="7">
        <v>0</v>
      </c>
      <c r="T64" s="14">
        <f t="shared" si="6"/>
        <v>8336.7643753066768</v>
      </c>
      <c r="U64" s="1">
        <f t="shared" si="8"/>
        <v>851.29999999999927</v>
      </c>
      <c r="V64" s="7">
        <f t="shared" si="8"/>
        <v>11887286.450000018</v>
      </c>
      <c r="W64" s="7">
        <f t="shared" si="8"/>
        <v>923026.97948933393</v>
      </c>
      <c r="X64" s="7">
        <f t="shared" si="8"/>
        <v>12810313.429489344</v>
      </c>
      <c r="Y64" s="7">
        <f t="shared" si="8"/>
        <v>1223086.0668069981</v>
      </c>
      <c r="Z64" s="7">
        <f t="shared" si="8"/>
        <v>59842.840000000084</v>
      </c>
      <c r="AA64" s="7">
        <f t="shared" si="8"/>
        <v>11527384.522682339</v>
      </c>
      <c r="AB64" s="7">
        <f t="shared" si="8"/>
        <v>0</v>
      </c>
      <c r="AC64" s="14">
        <f t="shared" si="8"/>
        <v>221.34506136012715</v>
      </c>
    </row>
    <row r="65" spans="1:29" x14ac:dyDescent="0.25">
      <c r="A65" s="7" t="s">
        <v>79</v>
      </c>
      <c r="B65" s="7" t="s">
        <v>93</v>
      </c>
      <c r="C65" s="1">
        <v>207</v>
      </c>
      <c r="D65" s="7">
        <v>3071516.2</v>
      </c>
      <c r="E65" s="32">
        <v>-215750.3</v>
      </c>
      <c r="F65" s="7">
        <f t="shared" si="1"/>
        <v>2855765.9000000004</v>
      </c>
      <c r="G65" s="7">
        <v>157998.20000000001</v>
      </c>
      <c r="H65" s="7">
        <v>13182.1</v>
      </c>
      <c r="I65" s="7">
        <f t="shared" si="2"/>
        <v>2684585.6</v>
      </c>
      <c r="J65" s="7">
        <v>0</v>
      </c>
      <c r="K65" s="14">
        <f t="shared" si="3"/>
        <v>13795.970531400968</v>
      </c>
      <c r="L65" s="1">
        <v>213</v>
      </c>
      <c r="M65" s="7">
        <v>3182906.23</v>
      </c>
      <c r="N65" s="32">
        <v>-199982.65095938023</v>
      </c>
      <c r="O65" s="7">
        <f t="shared" si="4"/>
        <v>2982923.5790406195</v>
      </c>
      <c r="P65" s="7">
        <v>170474.193</v>
      </c>
      <c r="Q65" s="7">
        <v>13577.56</v>
      </c>
      <c r="R65" s="7">
        <f t="shared" si="5"/>
        <v>2798871.8260406195</v>
      </c>
      <c r="S65" s="7">
        <v>0</v>
      </c>
      <c r="T65" s="14">
        <f t="shared" si="6"/>
        <v>14004.336051833894</v>
      </c>
      <c r="U65" s="1">
        <f t="shared" ref="U65:AC93" si="9">L65-C65</f>
        <v>6</v>
      </c>
      <c r="V65" s="7">
        <f t="shared" si="9"/>
        <v>111390.0299999998</v>
      </c>
      <c r="W65" s="7">
        <f t="shared" si="9"/>
        <v>15767.649040619755</v>
      </c>
      <c r="X65" s="7">
        <f t="shared" si="9"/>
        <v>127157.67904061917</v>
      </c>
      <c r="Y65" s="7">
        <f t="shared" si="9"/>
        <v>12475.992999999988</v>
      </c>
      <c r="Z65" s="7">
        <f t="shared" si="9"/>
        <v>395.45999999999913</v>
      </c>
      <c r="AA65" s="7">
        <f t="shared" si="9"/>
        <v>114286.22604061943</v>
      </c>
      <c r="AB65" s="7">
        <f t="shared" si="9"/>
        <v>0</v>
      </c>
      <c r="AC65" s="14">
        <f t="shared" si="9"/>
        <v>208.36552043292613</v>
      </c>
    </row>
    <row r="66" spans="1:29" x14ac:dyDescent="0.25">
      <c r="A66" s="7" t="s">
        <v>79</v>
      </c>
      <c r="B66" s="7" t="s">
        <v>94</v>
      </c>
      <c r="C66" s="1">
        <v>284.8</v>
      </c>
      <c r="D66" s="7">
        <v>3581458.23</v>
      </c>
      <c r="E66" s="32">
        <v>-251569.79</v>
      </c>
      <c r="F66" s="7">
        <f t="shared" si="1"/>
        <v>3329888.44</v>
      </c>
      <c r="G66" s="7">
        <v>544497.84</v>
      </c>
      <c r="H66" s="7">
        <v>62848.07</v>
      </c>
      <c r="I66" s="7">
        <f t="shared" si="2"/>
        <v>2722542.5300000003</v>
      </c>
      <c r="J66" s="7">
        <v>0</v>
      </c>
      <c r="K66" s="14">
        <f t="shared" si="3"/>
        <v>11692.024016853931</v>
      </c>
      <c r="L66" s="1">
        <v>283.2</v>
      </c>
      <c r="M66" s="7">
        <v>3638983.05</v>
      </c>
      <c r="N66" s="32">
        <v>-228638.05106041435</v>
      </c>
      <c r="O66" s="7">
        <f t="shared" si="4"/>
        <v>3410344.9989395854</v>
      </c>
      <c r="P66" s="7">
        <v>570403.66899999999</v>
      </c>
      <c r="Q66" s="7">
        <v>64733.51</v>
      </c>
      <c r="R66" s="7">
        <f t="shared" si="5"/>
        <v>2775207.8199395854</v>
      </c>
      <c r="S66" s="7">
        <v>0</v>
      </c>
      <c r="T66" s="14">
        <f t="shared" si="6"/>
        <v>12042.178668571984</v>
      </c>
      <c r="U66" s="1">
        <f t="shared" si="9"/>
        <v>-1.6000000000000227</v>
      </c>
      <c r="V66" s="7">
        <f t="shared" si="9"/>
        <v>57524.819999999832</v>
      </c>
      <c r="W66" s="7">
        <f t="shared" si="9"/>
        <v>22931.738939585659</v>
      </c>
      <c r="X66" s="7">
        <f t="shared" si="9"/>
        <v>80456.558939585462</v>
      </c>
      <c r="Y66" s="7">
        <f t="shared" si="9"/>
        <v>25905.829000000027</v>
      </c>
      <c r="Z66" s="7">
        <f t="shared" si="9"/>
        <v>1885.4400000000023</v>
      </c>
      <c r="AA66" s="7">
        <f t="shared" si="9"/>
        <v>52665.289939585142</v>
      </c>
      <c r="AB66" s="7">
        <f t="shared" si="9"/>
        <v>0</v>
      </c>
      <c r="AC66" s="14">
        <f t="shared" si="9"/>
        <v>350.15465171805226</v>
      </c>
    </row>
    <row r="67" spans="1:29" x14ac:dyDescent="0.25">
      <c r="A67" s="7" t="s">
        <v>95</v>
      </c>
      <c r="B67" s="7" t="s">
        <v>96</v>
      </c>
      <c r="C67" s="1">
        <v>3726.2</v>
      </c>
      <c r="D67" s="7">
        <v>32375105.23</v>
      </c>
      <c r="E67" s="32">
        <v>-2274101.16</v>
      </c>
      <c r="F67" s="7">
        <f t="shared" si="1"/>
        <v>30101004.07</v>
      </c>
      <c r="G67" s="7">
        <v>6481755.1600000001</v>
      </c>
      <c r="H67" s="7">
        <v>1021328.54</v>
      </c>
      <c r="I67" s="7">
        <f t="shared" si="2"/>
        <v>22597920.370000001</v>
      </c>
      <c r="J67" s="7">
        <v>0</v>
      </c>
      <c r="K67" s="14">
        <f t="shared" si="3"/>
        <v>8078.2040872738989</v>
      </c>
      <c r="L67" s="1">
        <v>3681</v>
      </c>
      <c r="M67" s="7">
        <v>32601634.280000001</v>
      </c>
      <c r="N67" s="32">
        <v>-2048367.3654823962</v>
      </c>
      <c r="O67" s="7">
        <f t="shared" si="4"/>
        <v>30553266.914517604</v>
      </c>
      <c r="P67" s="7">
        <v>7287222.2129999995</v>
      </c>
      <c r="Q67" s="7">
        <v>1051968.3999999999</v>
      </c>
      <c r="R67" s="7">
        <f t="shared" si="5"/>
        <v>22214076.301517606</v>
      </c>
      <c r="S67" s="7">
        <v>0</v>
      </c>
      <c r="T67" s="14">
        <f t="shared" si="6"/>
        <v>8300.262677130564</v>
      </c>
      <c r="U67" s="1">
        <f t="shared" si="9"/>
        <v>-45.199999999999818</v>
      </c>
      <c r="V67" s="7">
        <f t="shared" si="9"/>
        <v>226529.05000000075</v>
      </c>
      <c r="W67" s="7">
        <f t="shared" si="9"/>
        <v>225733.79451760394</v>
      </c>
      <c r="X67" s="7">
        <f t="shared" si="9"/>
        <v>452262.84451760352</v>
      </c>
      <c r="Y67" s="7">
        <f t="shared" si="9"/>
        <v>805467.05299999937</v>
      </c>
      <c r="Z67" s="7">
        <f t="shared" si="9"/>
        <v>30639.85999999987</v>
      </c>
      <c r="AA67" s="7">
        <f t="shared" si="9"/>
        <v>-383844.06848239526</v>
      </c>
      <c r="AB67" s="7">
        <f t="shared" si="9"/>
        <v>0</v>
      </c>
      <c r="AC67" s="14">
        <f t="shared" si="9"/>
        <v>222.05858985666509</v>
      </c>
    </row>
    <row r="68" spans="1:29" x14ac:dyDescent="0.25">
      <c r="A68" s="7" t="s">
        <v>95</v>
      </c>
      <c r="B68" s="7" t="s">
        <v>97</v>
      </c>
      <c r="C68" s="1">
        <v>1374.3</v>
      </c>
      <c r="D68" s="7">
        <v>12411147.68</v>
      </c>
      <c r="E68" s="32">
        <v>-871787.29</v>
      </c>
      <c r="F68" s="7">
        <f t="shared" si="1"/>
        <v>11539360.390000001</v>
      </c>
      <c r="G68" s="7">
        <v>2347659.42</v>
      </c>
      <c r="H68" s="7">
        <v>367313.45</v>
      </c>
      <c r="I68" s="7">
        <f t="shared" si="2"/>
        <v>8824387.5200000014</v>
      </c>
      <c r="J68" s="7">
        <v>0</v>
      </c>
      <c r="K68" s="14">
        <f t="shared" si="3"/>
        <v>8396.536702321182</v>
      </c>
      <c r="L68" s="1">
        <v>1366.5</v>
      </c>
      <c r="M68" s="7">
        <v>12580360.08</v>
      </c>
      <c r="N68" s="32">
        <v>-790426.60292947455</v>
      </c>
      <c r="O68" s="7">
        <f t="shared" si="4"/>
        <v>11789933.477070525</v>
      </c>
      <c r="P68" s="7">
        <v>2395695.7637859997</v>
      </c>
      <c r="Q68" s="7">
        <v>378332.85</v>
      </c>
      <c r="R68" s="7">
        <f t="shared" si="5"/>
        <v>9015904.8632845264</v>
      </c>
      <c r="S68" s="7">
        <v>0</v>
      </c>
      <c r="T68" s="14">
        <f t="shared" si="6"/>
        <v>8627.8327677062025</v>
      </c>
      <c r="U68" s="1">
        <f t="shared" si="9"/>
        <v>-7.7999999999999545</v>
      </c>
      <c r="V68" s="7">
        <f t="shared" si="9"/>
        <v>169212.40000000037</v>
      </c>
      <c r="W68" s="7">
        <f t="shared" si="9"/>
        <v>81360.687070525484</v>
      </c>
      <c r="X68" s="7">
        <f t="shared" si="9"/>
        <v>250573.08707052469</v>
      </c>
      <c r="Y68" s="7">
        <f t="shared" si="9"/>
        <v>48036.343785999808</v>
      </c>
      <c r="Z68" s="7">
        <f t="shared" si="9"/>
        <v>11019.399999999965</v>
      </c>
      <c r="AA68" s="7">
        <f t="shared" si="9"/>
        <v>191517.34328452498</v>
      </c>
      <c r="AB68" s="7">
        <f t="shared" si="9"/>
        <v>0</v>
      </c>
      <c r="AC68" s="14">
        <f t="shared" si="9"/>
        <v>231.29606538502048</v>
      </c>
    </row>
    <row r="69" spans="1:29" x14ac:dyDescent="0.25">
      <c r="A69" s="7" t="s">
        <v>95</v>
      </c>
      <c r="B69" s="7" t="s">
        <v>98</v>
      </c>
      <c r="C69" s="1">
        <v>218</v>
      </c>
      <c r="D69" s="7">
        <v>3089557.64</v>
      </c>
      <c r="E69" s="32">
        <v>-217017.57</v>
      </c>
      <c r="F69" s="7">
        <f t="shared" ref="F69:F132" si="10">D69+E69</f>
        <v>2872540.0700000003</v>
      </c>
      <c r="G69" s="7">
        <v>1291951.2</v>
      </c>
      <c r="H69" s="7">
        <v>219706.93</v>
      </c>
      <c r="I69" s="7">
        <f t="shared" ref="I69:I132" si="11">F69-G69-H69</f>
        <v>1360881.9400000004</v>
      </c>
      <c r="J69" s="7">
        <v>0</v>
      </c>
      <c r="K69" s="14">
        <f t="shared" ref="K69:K132" si="12">(F69-J69)/C69</f>
        <v>13176.789311926606</v>
      </c>
      <c r="L69" s="1">
        <v>220</v>
      </c>
      <c r="M69" s="7">
        <v>3163611.71</v>
      </c>
      <c r="N69" s="32">
        <v>-198770.37231220541</v>
      </c>
      <c r="O69" s="7">
        <f t="shared" ref="O69:O132" si="13">M69+N69</f>
        <v>2964841.3376877946</v>
      </c>
      <c r="P69" s="7">
        <v>1454576.6368080003</v>
      </c>
      <c r="Q69" s="7">
        <v>226298.14</v>
      </c>
      <c r="R69" s="7">
        <f t="shared" ref="R69:R132" si="14">O69-P69-Q69</f>
        <v>1283966.5608797944</v>
      </c>
      <c r="S69" s="7">
        <v>0</v>
      </c>
      <c r="T69" s="14">
        <f t="shared" ref="T69:T132" si="15">(O69-S69)/L69</f>
        <v>13476.551534944521</v>
      </c>
      <c r="U69" s="1">
        <f t="shared" si="9"/>
        <v>2</v>
      </c>
      <c r="V69" s="7">
        <f t="shared" si="9"/>
        <v>74054.069999999832</v>
      </c>
      <c r="W69" s="7">
        <f t="shared" si="9"/>
        <v>18247.1976877946</v>
      </c>
      <c r="X69" s="7">
        <f t="shared" si="9"/>
        <v>92301.267687794287</v>
      </c>
      <c r="Y69" s="7">
        <f t="shared" si="9"/>
        <v>162625.43680800032</v>
      </c>
      <c r="Z69" s="7">
        <f t="shared" si="9"/>
        <v>6591.210000000021</v>
      </c>
      <c r="AA69" s="7">
        <f t="shared" si="9"/>
        <v>-76915.379120205995</v>
      </c>
      <c r="AB69" s="7">
        <f t="shared" si="9"/>
        <v>0</v>
      </c>
      <c r="AC69" s="14">
        <f t="shared" si="9"/>
        <v>299.76222301791495</v>
      </c>
    </row>
    <row r="70" spans="1:29" x14ac:dyDescent="0.25">
      <c r="A70" s="7" t="s">
        <v>99</v>
      </c>
      <c r="B70" s="7" t="s">
        <v>100</v>
      </c>
      <c r="C70" s="1">
        <v>6284.6</v>
      </c>
      <c r="D70" s="7">
        <v>59263219.560000002</v>
      </c>
      <c r="E70" s="32">
        <v>-4162783.57</v>
      </c>
      <c r="F70" s="7">
        <f t="shared" si="10"/>
        <v>55100435.990000002</v>
      </c>
      <c r="G70" s="7">
        <v>25152890.489999998</v>
      </c>
      <c r="H70" s="7">
        <v>1445522.58</v>
      </c>
      <c r="I70" s="7">
        <f t="shared" si="11"/>
        <v>28502022.920000002</v>
      </c>
      <c r="J70" s="7">
        <v>0</v>
      </c>
      <c r="K70" s="14">
        <f t="shared" si="12"/>
        <v>8767.5326973872634</v>
      </c>
      <c r="L70" s="1">
        <v>6239.3</v>
      </c>
      <c r="M70" s="7">
        <v>59975103.560000002</v>
      </c>
      <c r="N70" s="32">
        <v>-3768248.05218725</v>
      </c>
      <c r="O70" s="7">
        <f t="shared" si="13"/>
        <v>56206855.507812753</v>
      </c>
      <c r="P70" s="7">
        <v>25145861.220890999</v>
      </c>
      <c r="Q70" s="7">
        <v>1488888.26</v>
      </c>
      <c r="R70" s="7">
        <f t="shared" si="14"/>
        <v>29572106.026921753</v>
      </c>
      <c r="S70" s="7">
        <v>0</v>
      </c>
      <c r="T70" s="14">
        <f t="shared" si="15"/>
        <v>9008.5194665768195</v>
      </c>
      <c r="U70" s="1">
        <f t="shared" si="9"/>
        <v>-45.300000000000182</v>
      </c>
      <c r="V70" s="7">
        <f t="shared" si="9"/>
        <v>711884</v>
      </c>
      <c r="W70" s="7">
        <f t="shared" si="9"/>
        <v>394535.51781274984</v>
      </c>
      <c r="X70" s="7">
        <f t="shared" si="9"/>
        <v>1106419.5178127512</v>
      </c>
      <c r="Y70" s="7">
        <f t="shared" si="9"/>
        <v>-7029.2691089995205</v>
      </c>
      <c r="Z70" s="7">
        <f t="shared" si="9"/>
        <v>43365.679999999935</v>
      </c>
      <c r="AA70" s="7">
        <f t="shared" si="9"/>
        <v>1070083.1069217511</v>
      </c>
      <c r="AB70" s="7">
        <f t="shared" si="9"/>
        <v>0</v>
      </c>
      <c r="AC70" s="14">
        <f t="shared" si="9"/>
        <v>240.98676918955607</v>
      </c>
    </row>
    <row r="71" spans="1:29" x14ac:dyDescent="0.25">
      <c r="A71" s="7" t="s">
        <v>99</v>
      </c>
      <c r="B71" s="7" t="s">
        <v>101</v>
      </c>
      <c r="C71" s="1">
        <v>4837.2</v>
      </c>
      <c r="D71" s="7">
        <v>42626177.039999999</v>
      </c>
      <c r="E71" s="32">
        <v>-2994159.8</v>
      </c>
      <c r="F71" s="7">
        <f t="shared" si="10"/>
        <v>39632017.240000002</v>
      </c>
      <c r="G71" s="7">
        <v>3784582.97</v>
      </c>
      <c r="H71" s="7">
        <v>288710.55</v>
      </c>
      <c r="I71" s="7">
        <f t="shared" si="11"/>
        <v>35558723.720000006</v>
      </c>
      <c r="J71" s="7">
        <v>0</v>
      </c>
      <c r="K71" s="14">
        <f t="shared" si="12"/>
        <v>8193.1731662945513</v>
      </c>
      <c r="L71" s="1">
        <v>4813.3</v>
      </c>
      <c r="M71" s="7">
        <v>43219822.380000003</v>
      </c>
      <c r="N71" s="32">
        <v>-2715510.3006430543</v>
      </c>
      <c r="O71" s="7">
        <f t="shared" si="13"/>
        <v>40504312.079356946</v>
      </c>
      <c r="P71" s="7">
        <v>3891387.6352000004</v>
      </c>
      <c r="Q71" s="7">
        <v>297371.87</v>
      </c>
      <c r="R71" s="7">
        <f t="shared" si="14"/>
        <v>36315552.574156947</v>
      </c>
      <c r="S71" s="7">
        <v>0</v>
      </c>
      <c r="T71" s="14">
        <f t="shared" si="15"/>
        <v>8415.0815613730592</v>
      </c>
      <c r="U71" s="1">
        <f t="shared" si="9"/>
        <v>-23.899999999999636</v>
      </c>
      <c r="V71" s="7">
        <f t="shared" si="9"/>
        <v>593645.34000000358</v>
      </c>
      <c r="W71" s="7">
        <f t="shared" si="9"/>
        <v>278649.49935694551</v>
      </c>
      <c r="X71" s="7">
        <f t="shared" si="9"/>
        <v>872294.83935694396</v>
      </c>
      <c r="Y71" s="7">
        <f t="shared" si="9"/>
        <v>106804.66520000016</v>
      </c>
      <c r="Z71" s="7">
        <f t="shared" si="9"/>
        <v>8661.320000000007</v>
      </c>
      <c r="AA71" s="7">
        <f t="shared" si="9"/>
        <v>756828.85415694118</v>
      </c>
      <c r="AB71" s="7">
        <f t="shared" si="9"/>
        <v>0</v>
      </c>
      <c r="AC71" s="14">
        <f t="shared" si="9"/>
        <v>221.90839507850797</v>
      </c>
    </row>
    <row r="72" spans="1:29" x14ac:dyDescent="0.25">
      <c r="A72" s="7" t="s">
        <v>99</v>
      </c>
      <c r="B72" s="7" t="s">
        <v>102</v>
      </c>
      <c r="C72" s="1">
        <v>1282</v>
      </c>
      <c r="D72" s="7">
        <v>12374836.51</v>
      </c>
      <c r="E72" s="32">
        <v>-869236.71</v>
      </c>
      <c r="F72" s="7">
        <f t="shared" si="10"/>
        <v>11505599.800000001</v>
      </c>
      <c r="G72" s="7">
        <v>1538628.25</v>
      </c>
      <c r="H72" s="7">
        <v>170053.99</v>
      </c>
      <c r="I72" s="7">
        <f t="shared" si="11"/>
        <v>9796917.5600000005</v>
      </c>
      <c r="J72" s="7">
        <v>0</v>
      </c>
      <c r="K72" s="14">
        <f t="shared" si="12"/>
        <v>8974.7268330733241</v>
      </c>
      <c r="L72" s="1">
        <v>1308.2</v>
      </c>
      <c r="M72" s="7">
        <v>12855123.1</v>
      </c>
      <c r="N72" s="32">
        <v>-807690.0198053167</v>
      </c>
      <c r="O72" s="7">
        <f t="shared" si="13"/>
        <v>12047433.080194684</v>
      </c>
      <c r="P72" s="7">
        <v>1573010.565399</v>
      </c>
      <c r="Q72" s="7">
        <v>175155.61</v>
      </c>
      <c r="R72" s="7">
        <f t="shared" si="14"/>
        <v>10299266.904795684</v>
      </c>
      <c r="S72" s="7">
        <v>0</v>
      </c>
      <c r="T72" s="14">
        <f t="shared" si="15"/>
        <v>9209.1676197788438</v>
      </c>
      <c r="U72" s="1">
        <f t="shared" si="9"/>
        <v>26.200000000000045</v>
      </c>
      <c r="V72" s="7">
        <f t="shared" si="9"/>
        <v>480286.58999999985</v>
      </c>
      <c r="W72" s="7">
        <f t="shared" si="9"/>
        <v>61546.690194683266</v>
      </c>
      <c r="X72" s="7">
        <f t="shared" si="9"/>
        <v>541833.280194683</v>
      </c>
      <c r="Y72" s="7">
        <f t="shared" si="9"/>
        <v>34382.315398999956</v>
      </c>
      <c r="Z72" s="7">
        <f t="shared" si="9"/>
        <v>5101.6199999999953</v>
      </c>
      <c r="AA72" s="7">
        <f t="shared" si="9"/>
        <v>502349.3447956834</v>
      </c>
      <c r="AB72" s="7">
        <f t="shared" si="9"/>
        <v>0</v>
      </c>
      <c r="AC72" s="14">
        <f t="shared" si="9"/>
        <v>234.44078670551971</v>
      </c>
    </row>
    <row r="73" spans="1:29" x14ac:dyDescent="0.25">
      <c r="A73" s="7" t="s">
        <v>103</v>
      </c>
      <c r="B73" s="7" t="s">
        <v>103</v>
      </c>
      <c r="C73" s="1">
        <v>461</v>
      </c>
      <c r="D73" s="7">
        <v>4882732.37</v>
      </c>
      <c r="E73" s="32">
        <v>-342974.25</v>
      </c>
      <c r="F73" s="7">
        <f t="shared" si="10"/>
        <v>4539758.12</v>
      </c>
      <c r="G73" s="7">
        <v>1554644.07</v>
      </c>
      <c r="H73" s="7">
        <v>121942.24</v>
      </c>
      <c r="I73" s="7">
        <f t="shared" si="11"/>
        <v>2863171.8099999996</v>
      </c>
      <c r="J73" s="7">
        <v>0</v>
      </c>
      <c r="K73" s="14">
        <f t="shared" si="12"/>
        <v>9847.631496746204</v>
      </c>
      <c r="L73" s="1">
        <v>453.7</v>
      </c>
      <c r="M73" s="7">
        <v>4930228.67</v>
      </c>
      <c r="N73" s="32">
        <v>-309767.27808363346</v>
      </c>
      <c r="O73" s="7">
        <f t="shared" si="13"/>
        <v>4620461.3919163663</v>
      </c>
      <c r="P73" s="7">
        <v>1576271.2839250001</v>
      </c>
      <c r="Q73" s="7">
        <v>125600.51</v>
      </c>
      <c r="R73" s="7">
        <f t="shared" si="14"/>
        <v>2918589.5979913664</v>
      </c>
      <c r="S73" s="7">
        <v>0</v>
      </c>
      <c r="T73" s="14">
        <f t="shared" si="15"/>
        <v>10183.957222650135</v>
      </c>
      <c r="U73" s="1">
        <f t="shared" si="9"/>
        <v>-7.3000000000000114</v>
      </c>
      <c r="V73" s="7">
        <f t="shared" si="9"/>
        <v>47496.299999999814</v>
      </c>
      <c r="W73" s="7">
        <f t="shared" si="9"/>
        <v>33206.971916366543</v>
      </c>
      <c r="X73" s="7">
        <f t="shared" si="9"/>
        <v>80703.271916366182</v>
      </c>
      <c r="Y73" s="7">
        <f t="shared" si="9"/>
        <v>21627.213925000047</v>
      </c>
      <c r="Z73" s="7">
        <f t="shared" si="9"/>
        <v>3658.2699999999895</v>
      </c>
      <c r="AA73" s="7">
        <f t="shared" si="9"/>
        <v>55417.787991366815</v>
      </c>
      <c r="AB73" s="7">
        <f t="shared" si="9"/>
        <v>0</v>
      </c>
      <c r="AC73" s="14">
        <f t="shared" si="9"/>
        <v>336.32572590393102</v>
      </c>
    </row>
    <row r="74" spans="1:29" x14ac:dyDescent="0.25">
      <c r="A74" s="7" t="s">
        <v>104</v>
      </c>
      <c r="B74" s="7" t="s">
        <v>105</v>
      </c>
      <c r="C74" s="1">
        <v>445.5</v>
      </c>
      <c r="D74" s="7">
        <v>4803987.26</v>
      </c>
      <c r="E74" s="32">
        <v>-337443.01</v>
      </c>
      <c r="F74" s="7">
        <f t="shared" si="10"/>
        <v>4466544.25</v>
      </c>
      <c r="G74" s="7">
        <v>1644498.83</v>
      </c>
      <c r="H74" s="7">
        <v>130981.35</v>
      </c>
      <c r="I74" s="7">
        <f t="shared" si="11"/>
        <v>2691064.07</v>
      </c>
      <c r="J74" s="7">
        <v>0</v>
      </c>
      <c r="K74" s="14">
        <f t="shared" si="12"/>
        <v>10025.913019079686</v>
      </c>
      <c r="L74" s="1">
        <v>443.4</v>
      </c>
      <c r="M74" s="7">
        <v>4884848.8499999996</v>
      </c>
      <c r="N74" s="32">
        <v>-306916.05468970409</v>
      </c>
      <c r="O74" s="7">
        <f t="shared" si="13"/>
        <v>4577932.7953102952</v>
      </c>
      <c r="P74" s="7">
        <v>1621993.1883750001</v>
      </c>
      <c r="Q74" s="7">
        <v>134910.79</v>
      </c>
      <c r="R74" s="7">
        <f t="shared" si="14"/>
        <v>2821028.8169352952</v>
      </c>
      <c r="S74" s="7">
        <v>0</v>
      </c>
      <c r="T74" s="14">
        <f t="shared" si="15"/>
        <v>10324.611626771077</v>
      </c>
      <c r="U74" s="1">
        <f t="shared" si="9"/>
        <v>-2.1000000000000227</v>
      </c>
      <c r="V74" s="7">
        <f t="shared" si="9"/>
        <v>80861.589999999851</v>
      </c>
      <c r="W74" s="7">
        <f t="shared" si="9"/>
        <v>30526.955310295918</v>
      </c>
      <c r="X74" s="7">
        <f t="shared" si="9"/>
        <v>111388.54531029519</v>
      </c>
      <c r="Y74" s="7">
        <f t="shared" si="9"/>
        <v>-22505.641624999931</v>
      </c>
      <c r="Z74" s="7">
        <f t="shared" si="9"/>
        <v>3929.4400000000023</v>
      </c>
      <c r="AA74" s="7">
        <f t="shared" si="9"/>
        <v>129964.74693529541</v>
      </c>
      <c r="AB74" s="7">
        <f t="shared" si="9"/>
        <v>0</v>
      </c>
      <c r="AC74" s="14">
        <f t="shared" si="9"/>
        <v>298.69860769139086</v>
      </c>
    </row>
    <row r="75" spans="1:29" x14ac:dyDescent="0.25">
      <c r="A75" s="7" t="s">
        <v>104</v>
      </c>
      <c r="B75" s="7" t="s">
        <v>106</v>
      </c>
      <c r="C75" s="1">
        <v>1330.5</v>
      </c>
      <c r="D75" s="7">
        <v>12203112.73</v>
      </c>
      <c r="E75" s="32">
        <v>-857174.44</v>
      </c>
      <c r="F75" s="7">
        <f t="shared" si="10"/>
        <v>11345938.290000001</v>
      </c>
      <c r="G75" s="7">
        <v>8073568.0800000001</v>
      </c>
      <c r="H75" s="7">
        <v>616053.74</v>
      </c>
      <c r="I75" s="7">
        <f t="shared" si="11"/>
        <v>2656316.4700000007</v>
      </c>
      <c r="J75" s="7">
        <v>0</v>
      </c>
      <c r="K75" s="14">
        <f t="shared" si="12"/>
        <v>8527.574813979707</v>
      </c>
      <c r="L75" s="1">
        <v>1328.8</v>
      </c>
      <c r="M75" s="7">
        <v>12419353.210000001</v>
      </c>
      <c r="N75" s="32">
        <v>-780310.50827931205</v>
      </c>
      <c r="O75" s="7">
        <f t="shared" si="13"/>
        <v>11639042.701720688</v>
      </c>
      <c r="P75" s="7">
        <v>8248439.7810000004</v>
      </c>
      <c r="Q75" s="7">
        <v>634535.35</v>
      </c>
      <c r="R75" s="7">
        <f t="shared" si="14"/>
        <v>2756067.570720688</v>
      </c>
      <c r="S75" s="7">
        <v>0</v>
      </c>
      <c r="T75" s="14">
        <f t="shared" si="15"/>
        <v>8759.0628399463349</v>
      </c>
      <c r="U75" s="1">
        <f t="shared" si="9"/>
        <v>-1.7000000000000455</v>
      </c>
      <c r="V75" s="7">
        <f t="shared" si="9"/>
        <v>216240.48000000045</v>
      </c>
      <c r="W75" s="7">
        <f t="shared" si="9"/>
        <v>76863.931720687891</v>
      </c>
      <c r="X75" s="7">
        <f t="shared" si="9"/>
        <v>293104.41172068752</v>
      </c>
      <c r="Y75" s="7">
        <f t="shared" si="9"/>
        <v>174871.70100000035</v>
      </c>
      <c r="Z75" s="7">
        <f t="shared" si="9"/>
        <v>18481.609999999986</v>
      </c>
      <c r="AA75" s="7">
        <f t="shared" si="9"/>
        <v>99751.100720687304</v>
      </c>
      <c r="AB75" s="7">
        <f t="shared" si="9"/>
        <v>0</v>
      </c>
      <c r="AC75" s="14">
        <f t="shared" si="9"/>
        <v>231.4880259666279</v>
      </c>
    </row>
    <row r="76" spans="1:29" x14ac:dyDescent="0.25">
      <c r="A76" s="7" t="s">
        <v>107</v>
      </c>
      <c r="B76" s="7" t="s">
        <v>107</v>
      </c>
      <c r="C76" s="1">
        <v>2062.5</v>
      </c>
      <c r="D76" s="7">
        <v>18564403.18</v>
      </c>
      <c r="E76" s="32">
        <v>-1304005.98</v>
      </c>
      <c r="F76" s="7">
        <f t="shared" si="10"/>
        <v>17260397.199999999</v>
      </c>
      <c r="G76" s="7">
        <v>10181120.800000001</v>
      </c>
      <c r="H76" s="7">
        <v>625090.13</v>
      </c>
      <c r="I76" s="7">
        <f t="shared" si="11"/>
        <v>6454186.2699999986</v>
      </c>
      <c r="J76" s="7">
        <v>0</v>
      </c>
      <c r="K76" s="14">
        <f t="shared" si="12"/>
        <v>8368.6774303030306</v>
      </c>
      <c r="L76" s="1">
        <v>2070.1</v>
      </c>
      <c r="M76" s="7">
        <v>18979772.23</v>
      </c>
      <c r="N76" s="32">
        <v>-1192502.9802592169</v>
      </c>
      <c r="O76" s="7">
        <f t="shared" si="13"/>
        <v>17787269.249740783</v>
      </c>
      <c r="P76" s="7">
        <v>10372233.502499999</v>
      </c>
      <c r="Q76" s="7">
        <v>643842.82999999996</v>
      </c>
      <c r="R76" s="7">
        <f t="shared" si="14"/>
        <v>6771192.9172407836</v>
      </c>
      <c r="S76" s="7">
        <v>0</v>
      </c>
      <c r="T76" s="14">
        <f t="shared" si="15"/>
        <v>8592.4686004254781</v>
      </c>
      <c r="U76" s="1">
        <f t="shared" si="9"/>
        <v>7.5999999999999091</v>
      </c>
      <c r="V76" s="7">
        <f t="shared" si="9"/>
        <v>415369.05000000075</v>
      </c>
      <c r="W76" s="7">
        <f t="shared" si="9"/>
        <v>111502.99974078313</v>
      </c>
      <c r="X76" s="7">
        <f t="shared" si="9"/>
        <v>526872.04974078387</v>
      </c>
      <c r="Y76" s="7">
        <f t="shared" si="9"/>
        <v>191112.70249999873</v>
      </c>
      <c r="Z76" s="7">
        <f t="shared" si="9"/>
        <v>18752.699999999953</v>
      </c>
      <c r="AA76" s="7">
        <f t="shared" si="9"/>
        <v>317006.64724078495</v>
      </c>
      <c r="AB76" s="7">
        <f t="shared" si="9"/>
        <v>0</v>
      </c>
      <c r="AC76" s="14">
        <f t="shared" si="9"/>
        <v>223.79117012244751</v>
      </c>
    </row>
    <row r="77" spans="1:29" x14ac:dyDescent="0.25">
      <c r="A77" s="7" t="s">
        <v>108</v>
      </c>
      <c r="B77" s="7" t="s">
        <v>108</v>
      </c>
      <c r="C77" s="1">
        <v>88.6</v>
      </c>
      <c r="D77" s="7">
        <v>1663230.88</v>
      </c>
      <c r="E77" s="32">
        <v>-116829.13</v>
      </c>
      <c r="F77" s="7">
        <f t="shared" si="10"/>
        <v>1546401.75</v>
      </c>
      <c r="G77" s="7">
        <v>915356</v>
      </c>
      <c r="H77" s="7">
        <v>51442.85</v>
      </c>
      <c r="I77" s="7">
        <f t="shared" si="11"/>
        <v>579602.9</v>
      </c>
      <c r="J77" s="7">
        <v>0</v>
      </c>
      <c r="K77" s="14">
        <f t="shared" si="12"/>
        <v>17453.744356659143</v>
      </c>
      <c r="L77" s="1">
        <v>89.9</v>
      </c>
      <c r="M77" s="7">
        <v>1718813.42</v>
      </c>
      <c r="N77" s="32">
        <v>-107993.39955301122</v>
      </c>
      <c r="O77" s="7">
        <f t="shared" si="13"/>
        <v>1610820.0204469888</v>
      </c>
      <c r="P77" s="7">
        <v>925551.02755499992</v>
      </c>
      <c r="Q77" s="7">
        <v>52986.14</v>
      </c>
      <c r="R77" s="7">
        <f t="shared" si="14"/>
        <v>632282.85289198882</v>
      </c>
      <c r="S77" s="7">
        <v>0</v>
      </c>
      <c r="T77" s="14">
        <f t="shared" si="15"/>
        <v>17917.90901498319</v>
      </c>
      <c r="U77" s="1">
        <f t="shared" si="9"/>
        <v>1.3000000000000114</v>
      </c>
      <c r="V77" s="7">
        <f t="shared" si="9"/>
        <v>55582.540000000037</v>
      </c>
      <c r="W77" s="7">
        <f t="shared" si="9"/>
        <v>8835.7304469887895</v>
      </c>
      <c r="X77" s="7">
        <f t="shared" si="9"/>
        <v>64418.270446988754</v>
      </c>
      <c r="Y77" s="7">
        <f t="shared" si="9"/>
        <v>10195.027554999921</v>
      </c>
      <c r="Z77" s="7">
        <f t="shared" si="9"/>
        <v>1543.2900000000009</v>
      </c>
      <c r="AA77" s="7">
        <f t="shared" si="9"/>
        <v>52679.952891988796</v>
      </c>
      <c r="AB77" s="7">
        <f t="shared" si="9"/>
        <v>0</v>
      </c>
      <c r="AC77" s="14">
        <f t="shared" si="9"/>
        <v>464.1646583240472</v>
      </c>
    </row>
    <row r="78" spans="1:29" x14ac:dyDescent="0.25">
      <c r="A78" s="7" t="s">
        <v>109</v>
      </c>
      <c r="B78" s="7" t="s">
        <v>109</v>
      </c>
      <c r="C78" s="1">
        <v>529.1</v>
      </c>
      <c r="D78" s="7">
        <v>5360287.62</v>
      </c>
      <c r="E78" s="32">
        <v>-376518.82</v>
      </c>
      <c r="F78" s="7">
        <f t="shared" si="10"/>
        <v>4983768.8</v>
      </c>
      <c r="G78" s="7">
        <v>2229594.62</v>
      </c>
      <c r="H78" s="7">
        <v>266161.06</v>
      </c>
      <c r="I78" s="7">
        <f t="shared" si="11"/>
        <v>2488013.1199999996</v>
      </c>
      <c r="J78" s="7">
        <v>0</v>
      </c>
      <c r="K78" s="14">
        <f t="shared" si="12"/>
        <v>9419.3324513324515</v>
      </c>
      <c r="L78" s="1">
        <v>527.70000000000005</v>
      </c>
      <c r="M78" s="7">
        <v>5458813.2300000004</v>
      </c>
      <c r="N78" s="32">
        <v>-342978.35435369931</v>
      </c>
      <c r="O78" s="7">
        <f t="shared" si="13"/>
        <v>5115834.8756463015</v>
      </c>
      <c r="P78" s="7">
        <v>2325300.6390269999</v>
      </c>
      <c r="Q78" s="7">
        <v>274145.89</v>
      </c>
      <c r="R78" s="7">
        <f t="shared" si="14"/>
        <v>2516388.3466193015</v>
      </c>
      <c r="S78" s="7">
        <v>0</v>
      </c>
      <c r="T78" s="14">
        <f t="shared" si="15"/>
        <v>9694.5894933604341</v>
      </c>
      <c r="U78" s="1">
        <f t="shared" si="9"/>
        <v>-1.3999999999999773</v>
      </c>
      <c r="V78" s="7">
        <f t="shared" si="9"/>
        <v>98525.610000000335</v>
      </c>
      <c r="W78" s="7">
        <f t="shared" si="9"/>
        <v>33540.465646300698</v>
      </c>
      <c r="X78" s="7">
        <f t="shared" si="9"/>
        <v>132066.07564630173</v>
      </c>
      <c r="Y78" s="7">
        <f t="shared" si="9"/>
        <v>95706.019026999827</v>
      </c>
      <c r="Z78" s="7">
        <f t="shared" si="9"/>
        <v>7984.8300000000163</v>
      </c>
      <c r="AA78" s="7">
        <f t="shared" si="9"/>
        <v>28375.226619301829</v>
      </c>
      <c r="AB78" s="7">
        <f t="shared" si="9"/>
        <v>0</v>
      </c>
      <c r="AC78" s="14">
        <f t="shared" si="9"/>
        <v>275.25704202798261</v>
      </c>
    </row>
    <row r="79" spans="1:29" x14ac:dyDescent="0.25">
      <c r="A79" s="7" t="s">
        <v>109</v>
      </c>
      <c r="B79" s="7" t="s">
        <v>110</v>
      </c>
      <c r="C79" s="1">
        <v>213.4</v>
      </c>
      <c r="D79" s="7">
        <v>2940847.32</v>
      </c>
      <c r="E79" s="32">
        <v>-206571.82</v>
      </c>
      <c r="F79" s="7">
        <f t="shared" si="10"/>
        <v>2734275.5</v>
      </c>
      <c r="G79" s="7">
        <v>845036.22</v>
      </c>
      <c r="H79" s="7">
        <v>104370.08</v>
      </c>
      <c r="I79" s="7">
        <f t="shared" si="11"/>
        <v>1784869.2</v>
      </c>
      <c r="J79" s="7">
        <v>0</v>
      </c>
      <c r="K79" s="14">
        <f t="shared" si="12"/>
        <v>12812.91237113402</v>
      </c>
      <c r="L79" s="1">
        <v>212</v>
      </c>
      <c r="M79" s="7">
        <v>2990470.28</v>
      </c>
      <c r="N79" s="32">
        <v>-187891.86076953326</v>
      </c>
      <c r="O79" s="7">
        <f t="shared" si="13"/>
        <v>2802578.4192304667</v>
      </c>
      <c r="P79" s="7">
        <v>843598.55694400007</v>
      </c>
      <c r="Q79" s="7">
        <v>107501.18</v>
      </c>
      <c r="R79" s="7">
        <f t="shared" si="14"/>
        <v>1851478.6822864667</v>
      </c>
      <c r="S79" s="7">
        <v>0</v>
      </c>
      <c r="T79" s="14">
        <f t="shared" si="15"/>
        <v>13219.709524672013</v>
      </c>
      <c r="U79" s="1">
        <f t="shared" si="9"/>
        <v>-1.4000000000000057</v>
      </c>
      <c r="V79" s="7">
        <f t="shared" si="9"/>
        <v>49622.959999999963</v>
      </c>
      <c r="W79" s="7">
        <f t="shared" si="9"/>
        <v>18679.959230466746</v>
      </c>
      <c r="X79" s="7">
        <f t="shared" si="9"/>
        <v>68302.919230466709</v>
      </c>
      <c r="Y79" s="7">
        <f t="shared" si="9"/>
        <v>-1437.663055999903</v>
      </c>
      <c r="Z79" s="7">
        <f t="shared" si="9"/>
        <v>3131.0999999999913</v>
      </c>
      <c r="AA79" s="7">
        <f t="shared" si="9"/>
        <v>66609.482286466751</v>
      </c>
      <c r="AB79" s="7">
        <f t="shared" si="9"/>
        <v>0</v>
      </c>
      <c r="AC79" s="14">
        <f t="shared" si="9"/>
        <v>406.79715353799293</v>
      </c>
    </row>
    <row r="80" spans="1:29" x14ac:dyDescent="0.25">
      <c r="A80" s="7" t="s">
        <v>111</v>
      </c>
      <c r="B80" s="7" t="s">
        <v>112</v>
      </c>
      <c r="C80" s="1">
        <v>172.2</v>
      </c>
      <c r="D80" s="7">
        <v>2733851.18</v>
      </c>
      <c r="E80" s="32">
        <v>-185033</v>
      </c>
      <c r="F80" s="7">
        <f t="shared" si="10"/>
        <v>2548818.1800000002</v>
      </c>
      <c r="G80" s="7">
        <v>2237490.91</v>
      </c>
      <c r="H80" s="7">
        <v>311327.27</v>
      </c>
      <c r="I80" s="7">
        <f t="shared" si="11"/>
        <v>0</v>
      </c>
      <c r="J80" s="7">
        <v>6998.94</v>
      </c>
      <c r="K80" s="14">
        <f t="shared" si="12"/>
        <v>14760.855052264811</v>
      </c>
      <c r="L80" s="1">
        <v>170</v>
      </c>
      <c r="M80" s="7">
        <v>2767919.87</v>
      </c>
      <c r="N80" s="32">
        <v>-60.536702000361402</v>
      </c>
      <c r="O80" s="7">
        <f t="shared" si="13"/>
        <v>2767859.3332979996</v>
      </c>
      <c r="P80" s="7">
        <v>2447192.2432979997</v>
      </c>
      <c r="Q80" s="7">
        <v>320667.09000000003</v>
      </c>
      <c r="R80" s="7">
        <f t="shared" si="14"/>
        <v>0</v>
      </c>
      <c r="S80" s="7">
        <v>0</v>
      </c>
      <c r="T80" s="14">
        <f t="shared" si="15"/>
        <v>16281.525489988233</v>
      </c>
      <c r="U80" s="1">
        <f t="shared" si="9"/>
        <v>-2.1999999999999886</v>
      </c>
      <c r="V80" s="7">
        <f t="shared" si="9"/>
        <v>34068.689999999944</v>
      </c>
      <c r="W80" s="7">
        <f t="shared" si="9"/>
        <v>184972.46329799964</v>
      </c>
      <c r="X80" s="7">
        <f t="shared" si="9"/>
        <v>219041.15329799941</v>
      </c>
      <c r="Y80" s="7">
        <f t="shared" si="9"/>
        <v>209701.33329799958</v>
      </c>
      <c r="Z80" s="7">
        <f t="shared" si="9"/>
        <v>9339.820000000007</v>
      </c>
      <c r="AA80" s="7">
        <f t="shared" si="9"/>
        <v>0</v>
      </c>
      <c r="AB80" s="7">
        <f t="shared" si="9"/>
        <v>-6998.94</v>
      </c>
      <c r="AC80" s="14">
        <f t="shared" si="9"/>
        <v>1520.6704377234219</v>
      </c>
    </row>
    <row r="81" spans="1:29" x14ac:dyDescent="0.25">
      <c r="A81" s="7" t="s">
        <v>113</v>
      </c>
      <c r="B81" s="7" t="s">
        <v>113</v>
      </c>
      <c r="C81" s="1">
        <v>82858.7</v>
      </c>
      <c r="D81" s="7">
        <v>740111555.10000002</v>
      </c>
      <c r="E81" s="32">
        <v>-51987121.960000001</v>
      </c>
      <c r="F81" s="7">
        <f t="shared" si="10"/>
        <v>688124433.13999999</v>
      </c>
      <c r="G81" s="7">
        <v>281216248.32999998</v>
      </c>
      <c r="H81" s="7">
        <v>21298037.16</v>
      </c>
      <c r="I81" s="7">
        <f t="shared" si="11"/>
        <v>385610147.64999998</v>
      </c>
      <c r="J81" s="7">
        <v>0</v>
      </c>
      <c r="K81" s="14">
        <f t="shared" si="12"/>
        <v>8304.793982285506</v>
      </c>
      <c r="L81" s="1">
        <v>82293.600000000006</v>
      </c>
      <c r="M81" s="7">
        <v>749029718.35000002</v>
      </c>
      <c r="N81" s="32">
        <v>-47061690.762718745</v>
      </c>
      <c r="O81" s="7">
        <f t="shared" si="13"/>
        <v>701968027.58728123</v>
      </c>
      <c r="P81" s="7">
        <v>285640448.53627998</v>
      </c>
      <c r="Q81" s="7">
        <v>21936978.27</v>
      </c>
      <c r="R81" s="7">
        <f t="shared" si="14"/>
        <v>394390600.78100127</v>
      </c>
      <c r="S81" s="7">
        <v>0</v>
      </c>
      <c r="T81" s="14">
        <f t="shared" si="15"/>
        <v>8530.0439838247585</v>
      </c>
      <c r="U81" s="1">
        <f t="shared" si="9"/>
        <v>-565.09999999999127</v>
      </c>
      <c r="V81" s="7">
        <f t="shared" si="9"/>
        <v>8918163.25</v>
      </c>
      <c r="W81" s="7">
        <f t="shared" si="9"/>
        <v>4925431.1972812563</v>
      </c>
      <c r="X81" s="7">
        <f t="shared" si="9"/>
        <v>13843594.447281241</v>
      </c>
      <c r="Y81" s="7">
        <f t="shared" si="9"/>
        <v>4424200.2062799931</v>
      </c>
      <c r="Z81" s="7">
        <f t="shared" si="9"/>
        <v>638941.1099999994</v>
      </c>
      <c r="AA81" s="7">
        <f t="shared" si="9"/>
        <v>8780453.1310012937</v>
      </c>
      <c r="AB81" s="7">
        <f t="shared" si="9"/>
        <v>0</v>
      </c>
      <c r="AC81" s="14">
        <f t="shared" si="9"/>
        <v>225.25000153925248</v>
      </c>
    </row>
    <row r="82" spans="1:29" x14ac:dyDescent="0.25">
      <c r="A82" s="7" t="s">
        <v>76</v>
      </c>
      <c r="B82" s="7" t="s">
        <v>114</v>
      </c>
      <c r="C82" s="1">
        <v>178.5</v>
      </c>
      <c r="D82" s="7">
        <v>2614874.62</v>
      </c>
      <c r="E82" s="32">
        <v>-183674.75</v>
      </c>
      <c r="F82" s="7">
        <f t="shared" si="10"/>
        <v>2431199.87</v>
      </c>
      <c r="G82" s="7">
        <v>496677.1</v>
      </c>
      <c r="H82" s="7">
        <v>82710.69</v>
      </c>
      <c r="I82" s="7">
        <f t="shared" si="11"/>
        <v>1851812.08</v>
      </c>
      <c r="J82" s="7">
        <v>0</v>
      </c>
      <c r="K82" s="14">
        <f t="shared" si="12"/>
        <v>13620.167338935575</v>
      </c>
      <c r="L82" s="1">
        <v>176.5</v>
      </c>
      <c r="M82" s="7">
        <v>2642951.3199999998</v>
      </c>
      <c r="N82" s="32">
        <v>-166057.17326777586</v>
      </c>
      <c r="O82" s="7">
        <f t="shared" si="13"/>
        <v>2476894.1467322242</v>
      </c>
      <c r="P82" s="7">
        <v>499169.59986999998</v>
      </c>
      <c r="Q82" s="7">
        <v>85192.01</v>
      </c>
      <c r="R82" s="7">
        <f t="shared" si="14"/>
        <v>1892532.5368622241</v>
      </c>
      <c r="S82" s="7">
        <v>0</v>
      </c>
      <c r="T82" s="14">
        <f t="shared" si="15"/>
        <v>14033.394599049429</v>
      </c>
      <c r="U82" s="1">
        <f t="shared" si="9"/>
        <v>-2</v>
      </c>
      <c r="V82" s="7">
        <f t="shared" si="9"/>
        <v>28076.699999999721</v>
      </c>
      <c r="W82" s="7">
        <f t="shared" si="9"/>
        <v>17617.576732224145</v>
      </c>
      <c r="X82" s="7">
        <f t="shared" si="9"/>
        <v>45694.27673222404</v>
      </c>
      <c r="Y82" s="7">
        <f t="shared" si="9"/>
        <v>2492.4998699999996</v>
      </c>
      <c r="Z82" s="7">
        <f t="shared" si="9"/>
        <v>2481.3199999999924</v>
      </c>
      <c r="AA82" s="7">
        <f t="shared" si="9"/>
        <v>40720.456862224033</v>
      </c>
      <c r="AB82" s="7">
        <f t="shared" si="9"/>
        <v>0</v>
      </c>
      <c r="AC82" s="14">
        <f t="shared" si="9"/>
        <v>413.22726011385384</v>
      </c>
    </row>
    <row r="83" spans="1:29" x14ac:dyDescent="0.25">
      <c r="A83" s="7" t="s">
        <v>76</v>
      </c>
      <c r="B83" s="7" t="s">
        <v>115</v>
      </c>
      <c r="C83" s="1">
        <v>55.3</v>
      </c>
      <c r="D83" s="7">
        <v>1011744.95</v>
      </c>
      <c r="E83" s="32">
        <v>-71067.27</v>
      </c>
      <c r="F83" s="7">
        <f t="shared" si="10"/>
        <v>940677.67999999993</v>
      </c>
      <c r="G83" s="7">
        <v>344918.99</v>
      </c>
      <c r="H83" s="7">
        <v>32048.17</v>
      </c>
      <c r="I83" s="7">
        <f t="shared" si="11"/>
        <v>563710.5199999999</v>
      </c>
      <c r="J83" s="7">
        <v>0</v>
      </c>
      <c r="K83" s="14">
        <f t="shared" si="12"/>
        <v>17010.446292947559</v>
      </c>
      <c r="L83" s="1">
        <v>53.7</v>
      </c>
      <c r="M83" s="7">
        <v>1008556.11</v>
      </c>
      <c r="N83" s="32">
        <v>-63367.787155665057</v>
      </c>
      <c r="O83" s="7">
        <f t="shared" si="13"/>
        <v>945188.32284433488</v>
      </c>
      <c r="P83" s="7">
        <v>349714.63967999996</v>
      </c>
      <c r="Q83" s="7">
        <v>33009.620000000003</v>
      </c>
      <c r="R83" s="7">
        <f t="shared" si="14"/>
        <v>562464.06316433486</v>
      </c>
      <c r="S83" s="7">
        <v>0</v>
      </c>
      <c r="T83" s="14">
        <f t="shared" si="15"/>
        <v>17601.272306225976</v>
      </c>
      <c r="U83" s="1">
        <f t="shared" si="9"/>
        <v>-1.5999999999999943</v>
      </c>
      <c r="V83" s="7">
        <f t="shared" si="9"/>
        <v>-3188.8399999999674</v>
      </c>
      <c r="W83" s="7">
        <f t="shared" si="9"/>
        <v>7699.482844334947</v>
      </c>
      <c r="X83" s="7">
        <f t="shared" si="9"/>
        <v>4510.6428443349432</v>
      </c>
      <c r="Y83" s="7">
        <f t="shared" si="9"/>
        <v>4795.6496799999732</v>
      </c>
      <c r="Z83" s="7">
        <f t="shared" si="9"/>
        <v>961.45000000000437</v>
      </c>
      <c r="AA83" s="7">
        <f t="shared" si="9"/>
        <v>-1246.4568356650416</v>
      </c>
      <c r="AB83" s="7">
        <f t="shared" si="9"/>
        <v>0</v>
      </c>
      <c r="AC83" s="14">
        <f t="shared" si="9"/>
        <v>590.82601327841621</v>
      </c>
    </row>
    <row r="84" spans="1:29" x14ac:dyDescent="0.25">
      <c r="A84" s="7" t="s">
        <v>57</v>
      </c>
      <c r="B84" s="7" t="s">
        <v>116</v>
      </c>
      <c r="C84" s="1">
        <v>161</v>
      </c>
      <c r="D84" s="7">
        <v>2439001.81</v>
      </c>
      <c r="E84" s="32">
        <v>-171321.04</v>
      </c>
      <c r="F84" s="7">
        <f t="shared" si="10"/>
        <v>2267680.77</v>
      </c>
      <c r="G84" s="7">
        <v>902205.76</v>
      </c>
      <c r="H84" s="7">
        <v>73806.080000000002</v>
      </c>
      <c r="I84" s="7">
        <f t="shared" si="11"/>
        <v>1291668.93</v>
      </c>
      <c r="J84" s="7">
        <v>0</v>
      </c>
      <c r="K84" s="14">
        <f t="shared" si="12"/>
        <v>14084.973726708075</v>
      </c>
      <c r="L84" s="1">
        <v>157.4</v>
      </c>
      <c r="M84" s="7">
        <v>2451815.5299999998</v>
      </c>
      <c r="N84" s="32">
        <v>-154048.07239727507</v>
      </c>
      <c r="O84" s="7">
        <f t="shared" si="13"/>
        <v>2297767.4576027249</v>
      </c>
      <c r="P84" s="7">
        <v>923112.23399999994</v>
      </c>
      <c r="Q84" s="7">
        <v>76020.259999999995</v>
      </c>
      <c r="R84" s="7">
        <f t="shared" si="14"/>
        <v>1298634.963602725</v>
      </c>
      <c r="S84" s="7">
        <v>0</v>
      </c>
      <c r="T84" s="14">
        <f t="shared" si="15"/>
        <v>14598.268472698379</v>
      </c>
      <c r="U84" s="1">
        <f t="shared" si="9"/>
        <v>-3.5999999999999943</v>
      </c>
      <c r="V84" s="7">
        <f t="shared" si="9"/>
        <v>12813.719999999739</v>
      </c>
      <c r="W84" s="7">
        <f t="shared" si="9"/>
        <v>17272.967602724937</v>
      </c>
      <c r="X84" s="7">
        <f t="shared" si="9"/>
        <v>30086.68760272488</v>
      </c>
      <c r="Y84" s="7">
        <f t="shared" si="9"/>
        <v>20906.473999999929</v>
      </c>
      <c r="Z84" s="7">
        <f t="shared" si="9"/>
        <v>2214.179999999993</v>
      </c>
      <c r="AA84" s="7">
        <f t="shared" si="9"/>
        <v>6966.033602725016</v>
      </c>
      <c r="AB84" s="7">
        <f t="shared" si="9"/>
        <v>0</v>
      </c>
      <c r="AC84" s="14">
        <f t="shared" si="9"/>
        <v>513.29474599030436</v>
      </c>
    </row>
    <row r="85" spans="1:29" x14ac:dyDescent="0.25">
      <c r="A85" s="7" t="s">
        <v>57</v>
      </c>
      <c r="B85" s="7" t="s">
        <v>117</v>
      </c>
      <c r="C85" s="1">
        <v>119.5</v>
      </c>
      <c r="D85" s="7">
        <v>1909917.42</v>
      </c>
      <c r="E85" s="32">
        <v>-134156.95000000001</v>
      </c>
      <c r="F85" s="7">
        <f t="shared" si="10"/>
        <v>1775760.47</v>
      </c>
      <c r="G85" s="7">
        <v>687465.94</v>
      </c>
      <c r="H85" s="7">
        <v>85042.54</v>
      </c>
      <c r="I85" s="7">
        <f t="shared" si="11"/>
        <v>1003251.99</v>
      </c>
      <c r="J85" s="7">
        <v>0</v>
      </c>
      <c r="K85" s="14">
        <f t="shared" si="12"/>
        <v>14859.920251046025</v>
      </c>
      <c r="L85" s="1">
        <v>118.7</v>
      </c>
      <c r="M85" s="7">
        <v>1935724.19</v>
      </c>
      <c r="N85" s="32">
        <v>-121621.94770104774</v>
      </c>
      <c r="O85" s="7">
        <f t="shared" si="13"/>
        <v>1814102.2422989523</v>
      </c>
      <c r="P85" s="7">
        <v>710726.96138500003</v>
      </c>
      <c r="Q85" s="7">
        <v>87593.82</v>
      </c>
      <c r="R85" s="7">
        <f t="shared" si="14"/>
        <v>1015781.4609139522</v>
      </c>
      <c r="S85" s="7">
        <v>0</v>
      </c>
      <c r="T85" s="14">
        <f t="shared" si="15"/>
        <v>15283.085444810044</v>
      </c>
      <c r="U85" s="1">
        <f t="shared" si="9"/>
        <v>-0.79999999999999716</v>
      </c>
      <c r="V85" s="7">
        <f t="shared" si="9"/>
        <v>25806.770000000019</v>
      </c>
      <c r="W85" s="7">
        <f t="shared" si="9"/>
        <v>12535.002298952269</v>
      </c>
      <c r="X85" s="7">
        <f t="shared" si="9"/>
        <v>38341.772298952332</v>
      </c>
      <c r="Y85" s="7">
        <f t="shared" si="9"/>
        <v>23261.021385000087</v>
      </c>
      <c r="Z85" s="7">
        <f t="shared" si="9"/>
        <v>2551.2800000000134</v>
      </c>
      <c r="AA85" s="7">
        <f t="shared" si="9"/>
        <v>12529.470913952217</v>
      </c>
      <c r="AB85" s="7">
        <f t="shared" si="9"/>
        <v>0</v>
      </c>
      <c r="AC85" s="14">
        <f t="shared" si="9"/>
        <v>423.16519376401811</v>
      </c>
    </row>
    <row r="86" spans="1:29" x14ac:dyDescent="0.25">
      <c r="A86" s="7" t="s">
        <v>57</v>
      </c>
      <c r="B86" s="7" t="s">
        <v>118</v>
      </c>
      <c r="C86" s="1">
        <v>220</v>
      </c>
      <c r="D86" s="7">
        <v>2958264.12</v>
      </c>
      <c r="E86" s="32">
        <v>-207795.21</v>
      </c>
      <c r="F86" s="7">
        <f t="shared" si="10"/>
        <v>2750468.91</v>
      </c>
      <c r="G86" s="7">
        <v>661766.30000000005</v>
      </c>
      <c r="H86" s="7">
        <v>66951.28</v>
      </c>
      <c r="I86" s="7">
        <f t="shared" si="11"/>
        <v>2021751.33</v>
      </c>
      <c r="J86" s="7">
        <v>0</v>
      </c>
      <c r="K86" s="14">
        <f t="shared" si="12"/>
        <v>12502.131409090909</v>
      </c>
      <c r="L86" s="1">
        <v>219.9</v>
      </c>
      <c r="M86" s="7">
        <v>3015580.48</v>
      </c>
      <c r="N86" s="32">
        <v>-189469.53978338229</v>
      </c>
      <c r="O86" s="7">
        <f t="shared" si="13"/>
        <v>2826110.9402166177</v>
      </c>
      <c r="P86" s="7">
        <v>648998.973</v>
      </c>
      <c r="Q86" s="7">
        <v>68959.820000000007</v>
      </c>
      <c r="R86" s="7">
        <f t="shared" si="14"/>
        <v>2108152.1472166176</v>
      </c>
      <c r="S86" s="7">
        <v>0</v>
      </c>
      <c r="T86" s="14">
        <f t="shared" si="15"/>
        <v>12851.800546687666</v>
      </c>
      <c r="U86" s="1">
        <f t="shared" si="9"/>
        <v>-9.9999999999994316E-2</v>
      </c>
      <c r="V86" s="7">
        <f t="shared" si="9"/>
        <v>57316.35999999987</v>
      </c>
      <c r="W86" s="7">
        <f t="shared" si="9"/>
        <v>18325.670216617698</v>
      </c>
      <c r="X86" s="7">
        <f t="shared" si="9"/>
        <v>75642.03021661751</v>
      </c>
      <c r="Y86" s="7">
        <f t="shared" si="9"/>
        <v>-12767.327000000048</v>
      </c>
      <c r="Z86" s="7">
        <f t="shared" si="9"/>
        <v>2008.5400000000081</v>
      </c>
      <c r="AA86" s="7">
        <f t="shared" si="9"/>
        <v>86400.817216617521</v>
      </c>
      <c r="AB86" s="7">
        <f t="shared" si="9"/>
        <v>0</v>
      </c>
      <c r="AC86" s="14">
        <f t="shared" si="9"/>
        <v>349.66913759675663</v>
      </c>
    </row>
    <row r="87" spans="1:29" x14ac:dyDescent="0.25">
      <c r="A87" s="7" t="s">
        <v>57</v>
      </c>
      <c r="B87" s="7" t="s">
        <v>119</v>
      </c>
      <c r="C87" s="1">
        <v>116.5</v>
      </c>
      <c r="D87" s="7">
        <v>1952301.38</v>
      </c>
      <c r="E87" s="32">
        <v>-137134.1</v>
      </c>
      <c r="F87" s="7">
        <f t="shared" si="10"/>
        <v>1815167.2799999998</v>
      </c>
      <c r="G87" s="7">
        <v>437585.17</v>
      </c>
      <c r="H87" s="7">
        <v>45475.58</v>
      </c>
      <c r="I87" s="7">
        <f t="shared" si="11"/>
        <v>1332106.5299999998</v>
      </c>
      <c r="J87" s="7">
        <v>0</v>
      </c>
      <c r="K87" s="14">
        <f t="shared" si="12"/>
        <v>15580.835021459226</v>
      </c>
      <c r="L87" s="1">
        <v>115.5</v>
      </c>
      <c r="M87" s="7">
        <v>1974731.67</v>
      </c>
      <c r="N87" s="32">
        <v>-124072.79566638192</v>
      </c>
      <c r="O87" s="7">
        <f t="shared" si="13"/>
        <v>1850658.874333618</v>
      </c>
      <c r="P87" s="7">
        <v>443670.27172799996</v>
      </c>
      <c r="Q87" s="7">
        <v>46839.85</v>
      </c>
      <c r="R87" s="7">
        <f t="shared" si="14"/>
        <v>1360148.752605618</v>
      </c>
      <c r="S87" s="7">
        <v>0</v>
      </c>
      <c r="T87" s="14">
        <f t="shared" si="15"/>
        <v>16023.020557001022</v>
      </c>
      <c r="U87" s="1">
        <f t="shared" si="9"/>
        <v>-1</v>
      </c>
      <c r="V87" s="7">
        <f t="shared" si="9"/>
        <v>22430.290000000037</v>
      </c>
      <c r="W87" s="7">
        <f t="shared" si="9"/>
        <v>13061.304333618085</v>
      </c>
      <c r="X87" s="7">
        <f t="shared" si="9"/>
        <v>35491.594333618181</v>
      </c>
      <c r="Y87" s="7">
        <f t="shared" si="9"/>
        <v>6085.1017279999796</v>
      </c>
      <c r="Z87" s="7">
        <f t="shared" si="9"/>
        <v>1364.2699999999968</v>
      </c>
      <c r="AA87" s="7">
        <f t="shared" si="9"/>
        <v>28042.222605618183</v>
      </c>
      <c r="AB87" s="7">
        <f t="shared" si="9"/>
        <v>0</v>
      </c>
      <c r="AC87" s="14">
        <f t="shared" si="9"/>
        <v>442.18553554179562</v>
      </c>
    </row>
    <row r="88" spans="1:29" x14ac:dyDescent="0.25">
      <c r="A88" s="7" t="s">
        <v>57</v>
      </c>
      <c r="B88" s="7" t="s">
        <v>120</v>
      </c>
      <c r="C88" s="1">
        <v>737.9</v>
      </c>
      <c r="D88" s="7">
        <v>6898998.9500000002</v>
      </c>
      <c r="E88" s="32">
        <v>-484601.41</v>
      </c>
      <c r="F88" s="7">
        <f t="shared" si="10"/>
        <v>6414397.54</v>
      </c>
      <c r="G88" s="7">
        <v>2518522.09</v>
      </c>
      <c r="H88" s="7">
        <v>1207107.1000000001</v>
      </c>
      <c r="I88" s="7">
        <f t="shared" si="11"/>
        <v>2688768.35</v>
      </c>
      <c r="J88" s="7">
        <v>0</v>
      </c>
      <c r="K88" s="14">
        <f t="shared" si="12"/>
        <v>8692.7734652391919</v>
      </c>
      <c r="L88" s="1">
        <v>735.1</v>
      </c>
      <c r="M88" s="7">
        <v>7010026.3499999996</v>
      </c>
      <c r="N88" s="32">
        <v>-440441.39269792696</v>
      </c>
      <c r="O88" s="7">
        <f t="shared" si="13"/>
        <v>6569584.957302073</v>
      </c>
      <c r="P88" s="7">
        <v>2544266.0255999998</v>
      </c>
      <c r="Q88" s="7">
        <v>1243320.31</v>
      </c>
      <c r="R88" s="7">
        <f t="shared" si="14"/>
        <v>2781998.6217020731</v>
      </c>
      <c r="S88" s="7">
        <v>0</v>
      </c>
      <c r="T88" s="14">
        <f t="shared" si="15"/>
        <v>8936.9949085866865</v>
      </c>
      <c r="U88" s="1">
        <f t="shared" si="9"/>
        <v>-2.7999999999999545</v>
      </c>
      <c r="V88" s="7">
        <f t="shared" si="9"/>
        <v>111027.39999999944</v>
      </c>
      <c r="W88" s="7">
        <f t="shared" si="9"/>
        <v>44160.017302073014</v>
      </c>
      <c r="X88" s="7">
        <f t="shared" si="9"/>
        <v>155187.41730207298</v>
      </c>
      <c r="Y88" s="7">
        <f t="shared" si="9"/>
        <v>25743.935599999968</v>
      </c>
      <c r="Z88" s="7">
        <f t="shared" si="9"/>
        <v>36213.209999999963</v>
      </c>
      <c r="AA88" s="7">
        <f t="shared" si="9"/>
        <v>93230.271702073049</v>
      </c>
      <c r="AB88" s="7">
        <f t="shared" si="9"/>
        <v>0</v>
      </c>
      <c r="AC88" s="14">
        <f t="shared" si="9"/>
        <v>244.22144334749464</v>
      </c>
    </row>
    <row r="89" spans="1:29" x14ac:dyDescent="0.25">
      <c r="A89" s="7" t="s">
        <v>121</v>
      </c>
      <c r="B89" s="7" t="s">
        <v>121</v>
      </c>
      <c r="C89" s="1">
        <v>1045</v>
      </c>
      <c r="D89" s="7">
        <v>9825250.0199999996</v>
      </c>
      <c r="E89" s="32">
        <v>-690147.95</v>
      </c>
      <c r="F89" s="7">
        <f t="shared" si="10"/>
        <v>9135102.0700000003</v>
      </c>
      <c r="G89" s="7">
        <v>5656336.75</v>
      </c>
      <c r="H89" s="7">
        <v>306581.69</v>
      </c>
      <c r="I89" s="7">
        <f t="shared" si="11"/>
        <v>3172183.6300000004</v>
      </c>
      <c r="J89" s="7">
        <v>0</v>
      </c>
      <c r="K89" s="14">
        <f t="shared" si="12"/>
        <v>8741.7244688995215</v>
      </c>
      <c r="L89" s="1">
        <v>1052.8</v>
      </c>
      <c r="M89" s="7">
        <v>10083598.08</v>
      </c>
      <c r="N89" s="32">
        <v>-633554.53460761136</v>
      </c>
      <c r="O89" s="7">
        <f t="shared" si="13"/>
        <v>9450043.5453923885</v>
      </c>
      <c r="P89" s="7">
        <v>6104353.9509330001</v>
      </c>
      <c r="Q89" s="7">
        <v>931698.91</v>
      </c>
      <c r="R89" s="7">
        <f t="shared" si="14"/>
        <v>2413990.6844593883</v>
      </c>
      <c r="S89" s="7">
        <v>0</v>
      </c>
      <c r="T89" s="14">
        <f t="shared" si="15"/>
        <v>8976.105191292163</v>
      </c>
      <c r="U89" s="1">
        <f t="shared" si="9"/>
        <v>7.7999999999999545</v>
      </c>
      <c r="V89" s="7">
        <f t="shared" si="9"/>
        <v>258348.06000000052</v>
      </c>
      <c r="W89" s="7">
        <f t="shared" si="9"/>
        <v>56593.41539238859</v>
      </c>
      <c r="X89" s="7">
        <f t="shared" si="9"/>
        <v>314941.47539238818</v>
      </c>
      <c r="Y89" s="7">
        <f t="shared" si="9"/>
        <v>448017.20093300007</v>
      </c>
      <c r="Z89" s="7">
        <f t="shared" si="9"/>
        <v>625117.22</v>
      </c>
      <c r="AA89" s="7">
        <f t="shared" si="9"/>
        <v>-758192.9455406121</v>
      </c>
      <c r="AB89" s="7">
        <f t="shared" si="9"/>
        <v>0</v>
      </c>
      <c r="AC89" s="14">
        <f t="shared" si="9"/>
        <v>234.38072239264147</v>
      </c>
    </row>
    <row r="90" spans="1:29" x14ac:dyDescent="0.25">
      <c r="A90" s="7" t="s">
        <v>122</v>
      </c>
      <c r="B90" s="7" t="s">
        <v>123</v>
      </c>
      <c r="C90" s="1">
        <v>5866.7</v>
      </c>
      <c r="D90" s="7">
        <v>52846320.710000001</v>
      </c>
      <c r="E90" s="32">
        <v>-3712045.98</v>
      </c>
      <c r="F90" s="7">
        <f t="shared" si="10"/>
        <v>49134274.730000004</v>
      </c>
      <c r="G90" s="7">
        <v>9217848.4900000002</v>
      </c>
      <c r="H90" s="7">
        <v>1171496.71</v>
      </c>
      <c r="I90" s="7">
        <f t="shared" si="11"/>
        <v>38744929.530000001</v>
      </c>
      <c r="J90" s="7">
        <v>0</v>
      </c>
      <c r="K90" s="14">
        <f t="shared" si="12"/>
        <v>8375.1128794722772</v>
      </c>
      <c r="L90" s="1">
        <v>5877.2</v>
      </c>
      <c r="M90" s="7">
        <v>53926794.630000003</v>
      </c>
      <c r="N90" s="32">
        <v>-3388231.5621498758</v>
      </c>
      <c r="O90" s="7">
        <f t="shared" si="13"/>
        <v>50538563.067850128</v>
      </c>
      <c r="P90" s="7">
        <v>9454385.2256000005</v>
      </c>
      <c r="Q90" s="7">
        <v>1206641.6100000001</v>
      </c>
      <c r="R90" s="7">
        <f t="shared" si="14"/>
        <v>39877536.232250124</v>
      </c>
      <c r="S90" s="7">
        <v>0</v>
      </c>
      <c r="T90" s="14">
        <f t="shared" si="15"/>
        <v>8599.0885230807398</v>
      </c>
      <c r="U90" s="1">
        <f t="shared" si="9"/>
        <v>10.5</v>
      </c>
      <c r="V90" s="7">
        <f t="shared" si="9"/>
        <v>1080473.9200000018</v>
      </c>
      <c r="W90" s="7">
        <f t="shared" si="9"/>
        <v>323814.41785012418</v>
      </c>
      <c r="X90" s="7">
        <f t="shared" si="9"/>
        <v>1404288.3378501236</v>
      </c>
      <c r="Y90" s="7">
        <f t="shared" si="9"/>
        <v>236536.73560000025</v>
      </c>
      <c r="Z90" s="7">
        <f t="shared" si="9"/>
        <v>35144.90000000014</v>
      </c>
      <c r="AA90" s="7">
        <f t="shared" si="9"/>
        <v>1132606.702250123</v>
      </c>
      <c r="AB90" s="7">
        <f t="shared" si="9"/>
        <v>0</v>
      </c>
      <c r="AC90" s="14">
        <f t="shared" si="9"/>
        <v>223.97564360846263</v>
      </c>
    </row>
    <row r="91" spans="1:29" x14ac:dyDescent="0.25">
      <c r="A91" s="7" t="s">
        <v>122</v>
      </c>
      <c r="B91" s="7" t="s">
        <v>124</v>
      </c>
      <c r="C91" s="1">
        <v>1404.5</v>
      </c>
      <c r="D91" s="7">
        <v>13286044.68</v>
      </c>
      <c r="E91" s="32">
        <v>-933242.05</v>
      </c>
      <c r="F91" s="7">
        <f t="shared" si="10"/>
        <v>12352802.629999999</v>
      </c>
      <c r="G91" s="7">
        <v>1892693.48</v>
      </c>
      <c r="H91" s="7">
        <v>199502.64</v>
      </c>
      <c r="I91" s="7">
        <f t="shared" si="11"/>
        <v>10260606.509999998</v>
      </c>
      <c r="J91" s="7">
        <v>0</v>
      </c>
      <c r="K91" s="14">
        <f t="shared" si="12"/>
        <v>8795.1602919188317</v>
      </c>
      <c r="L91" s="1">
        <v>1431.4</v>
      </c>
      <c r="M91" s="7">
        <v>13782920.59</v>
      </c>
      <c r="N91" s="32">
        <v>-865983.72631003498</v>
      </c>
      <c r="O91" s="7">
        <f t="shared" si="13"/>
        <v>12916936.863689965</v>
      </c>
      <c r="P91" s="7">
        <v>1929078.0008369996</v>
      </c>
      <c r="Q91" s="7">
        <v>205487.72</v>
      </c>
      <c r="R91" s="7">
        <f t="shared" si="14"/>
        <v>10782371.142852964</v>
      </c>
      <c r="S91" s="7">
        <v>0</v>
      </c>
      <c r="T91" s="14">
        <f t="shared" si="15"/>
        <v>9023.9883077336617</v>
      </c>
      <c r="U91" s="1">
        <f t="shared" si="9"/>
        <v>26.900000000000091</v>
      </c>
      <c r="V91" s="7">
        <f t="shared" si="9"/>
        <v>496875.91000000015</v>
      </c>
      <c r="W91" s="7">
        <f t="shared" si="9"/>
        <v>67258.323689965066</v>
      </c>
      <c r="X91" s="7">
        <f t="shared" si="9"/>
        <v>564134.23368996568</v>
      </c>
      <c r="Y91" s="7">
        <f t="shared" si="9"/>
        <v>36384.52083699964</v>
      </c>
      <c r="Z91" s="7">
        <f t="shared" si="9"/>
        <v>5985.0799999999872</v>
      </c>
      <c r="AA91" s="7">
        <f t="shared" si="9"/>
        <v>521764.63285296597</v>
      </c>
      <c r="AB91" s="7">
        <f t="shared" si="9"/>
        <v>0</v>
      </c>
      <c r="AC91" s="14">
        <f t="shared" si="9"/>
        <v>228.82801581483</v>
      </c>
    </row>
    <row r="92" spans="1:29" x14ac:dyDescent="0.25">
      <c r="A92" s="7" t="s">
        <v>122</v>
      </c>
      <c r="B92" s="7" t="s">
        <v>125</v>
      </c>
      <c r="C92" s="1">
        <v>874.5</v>
      </c>
      <c r="D92" s="7">
        <v>8749096.6600000001</v>
      </c>
      <c r="E92" s="32">
        <v>-614556.48</v>
      </c>
      <c r="F92" s="7">
        <f t="shared" si="10"/>
        <v>8134540.1799999997</v>
      </c>
      <c r="G92" s="7">
        <v>596592.37</v>
      </c>
      <c r="H92" s="7">
        <v>63754.71</v>
      </c>
      <c r="I92" s="7">
        <f t="shared" si="11"/>
        <v>7474193.0999999996</v>
      </c>
      <c r="J92" s="7">
        <v>0</v>
      </c>
      <c r="K92" s="14">
        <f t="shared" si="12"/>
        <v>9301.932738707832</v>
      </c>
      <c r="L92" s="1">
        <v>863.7</v>
      </c>
      <c r="M92" s="7">
        <v>8819309.8200000003</v>
      </c>
      <c r="N92" s="32">
        <v>-554119.044039728</v>
      </c>
      <c r="O92" s="7">
        <f t="shared" si="13"/>
        <v>8265190.7759602722</v>
      </c>
      <c r="P92" s="7">
        <v>604975.76272200001</v>
      </c>
      <c r="Q92" s="7">
        <v>65667.350000000006</v>
      </c>
      <c r="R92" s="7">
        <f t="shared" si="14"/>
        <v>7594547.6632382721</v>
      </c>
      <c r="S92" s="7">
        <v>0</v>
      </c>
      <c r="T92" s="14">
        <f t="shared" si="15"/>
        <v>9569.5157762652216</v>
      </c>
      <c r="U92" s="1">
        <f t="shared" si="9"/>
        <v>-10.799999999999955</v>
      </c>
      <c r="V92" s="7">
        <f t="shared" si="9"/>
        <v>70213.160000000149</v>
      </c>
      <c r="W92" s="7">
        <f t="shared" si="9"/>
        <v>60437.435960271978</v>
      </c>
      <c r="X92" s="7">
        <f t="shared" si="9"/>
        <v>130650.59596027248</v>
      </c>
      <c r="Y92" s="7">
        <f t="shared" si="9"/>
        <v>8383.3927220000187</v>
      </c>
      <c r="Z92" s="7">
        <f t="shared" si="9"/>
        <v>1912.6400000000067</v>
      </c>
      <c r="AA92" s="7">
        <f t="shared" si="9"/>
        <v>120354.56323827244</v>
      </c>
      <c r="AB92" s="7">
        <f t="shared" si="9"/>
        <v>0</v>
      </c>
      <c r="AC92" s="14">
        <f t="shared" si="9"/>
        <v>267.58303755738962</v>
      </c>
    </row>
    <row r="93" spans="1:29" x14ac:dyDescent="0.25">
      <c r="A93" s="7" t="s">
        <v>126</v>
      </c>
      <c r="B93" s="7" t="s">
        <v>127</v>
      </c>
      <c r="C93" s="1">
        <v>31745.8</v>
      </c>
      <c r="D93" s="7">
        <v>275263759.25999999</v>
      </c>
      <c r="E93" s="32">
        <v>-19335153.629999999</v>
      </c>
      <c r="F93" s="7">
        <f t="shared" si="10"/>
        <v>255928605.63</v>
      </c>
      <c r="G93" s="7">
        <v>100989290.56999999</v>
      </c>
      <c r="H93" s="7">
        <v>8137164.4100000001</v>
      </c>
      <c r="I93" s="7">
        <f t="shared" si="11"/>
        <v>146802150.65000001</v>
      </c>
      <c r="J93" s="7">
        <v>0</v>
      </c>
      <c r="K93" s="14">
        <f t="shared" si="12"/>
        <v>8061.8099285574781</v>
      </c>
      <c r="L93" s="1">
        <v>32383.9</v>
      </c>
      <c r="M93" s="7">
        <v>286119774.61000001</v>
      </c>
      <c r="N93" s="32">
        <v>-17976964.096239861</v>
      </c>
      <c r="O93" s="7">
        <f t="shared" si="13"/>
        <v>268142810.51376015</v>
      </c>
      <c r="P93" s="7">
        <v>102924001.08</v>
      </c>
      <c r="Q93" s="7">
        <v>8381279.3399999999</v>
      </c>
      <c r="R93" s="7">
        <f t="shared" si="14"/>
        <v>156837530.09376016</v>
      </c>
      <c r="S93" s="7">
        <v>0</v>
      </c>
      <c r="T93" s="14">
        <f t="shared" si="15"/>
        <v>8280.127177818611</v>
      </c>
      <c r="U93" s="1">
        <f t="shared" si="9"/>
        <v>638.10000000000218</v>
      </c>
      <c r="V93" s="7">
        <f t="shared" si="9"/>
        <v>10856015.350000024</v>
      </c>
      <c r="W93" s="7">
        <f t="shared" si="9"/>
        <v>1358189.5337601379</v>
      </c>
      <c r="X93" s="7">
        <f t="shared" ref="X93:AC124" si="16">O93-F93</f>
        <v>12214204.883760154</v>
      </c>
      <c r="Y93" s="7">
        <f t="shared" si="16"/>
        <v>1934710.5100000054</v>
      </c>
      <c r="Z93" s="7">
        <f t="shared" si="16"/>
        <v>244114.9299999997</v>
      </c>
      <c r="AA93" s="7">
        <f t="shared" si="16"/>
        <v>10035379.443760157</v>
      </c>
      <c r="AB93" s="7">
        <f t="shared" si="16"/>
        <v>0</v>
      </c>
      <c r="AC93" s="14">
        <f t="shared" si="16"/>
        <v>218.31724926113293</v>
      </c>
    </row>
    <row r="94" spans="1:29" x14ac:dyDescent="0.25">
      <c r="A94" s="7" t="s">
        <v>126</v>
      </c>
      <c r="B94" s="7" t="s">
        <v>128</v>
      </c>
      <c r="C94" s="1">
        <v>15544.4</v>
      </c>
      <c r="D94" s="7">
        <v>134822296</v>
      </c>
      <c r="E94" s="32">
        <v>-9470225.2599999998</v>
      </c>
      <c r="F94" s="7">
        <f t="shared" si="10"/>
        <v>125352070.73999999</v>
      </c>
      <c r="G94" s="7">
        <v>53865021.829999998</v>
      </c>
      <c r="H94" s="7">
        <v>3367086.44</v>
      </c>
      <c r="I94" s="7">
        <f t="shared" si="11"/>
        <v>68119962.469999999</v>
      </c>
      <c r="J94" s="7">
        <v>0</v>
      </c>
      <c r="K94" s="14">
        <f t="shared" si="12"/>
        <v>8064.1305383289155</v>
      </c>
      <c r="L94" s="1">
        <v>15648.6</v>
      </c>
      <c r="M94" s="7">
        <v>138300957.16999999</v>
      </c>
      <c r="N94" s="32">
        <v>-8689477.4921083059</v>
      </c>
      <c r="O94" s="7">
        <f t="shared" si="13"/>
        <v>129611479.67789169</v>
      </c>
      <c r="P94" s="7">
        <v>55142208.397639997</v>
      </c>
      <c r="Q94" s="7">
        <v>3468099.03</v>
      </c>
      <c r="R94" s="7">
        <f t="shared" si="14"/>
        <v>71001172.250251681</v>
      </c>
      <c r="S94" s="7">
        <v>0</v>
      </c>
      <c r="T94" s="14">
        <f t="shared" si="15"/>
        <v>8282.6246231542555</v>
      </c>
      <c r="U94" s="1">
        <f t="shared" ref="U94:AC125" si="17">L94-C94</f>
        <v>104.20000000000073</v>
      </c>
      <c r="V94" s="7">
        <f t="shared" si="17"/>
        <v>3478661.1699999869</v>
      </c>
      <c r="W94" s="7">
        <f t="shared" si="17"/>
        <v>780747.76789169386</v>
      </c>
      <c r="X94" s="7">
        <f t="shared" si="16"/>
        <v>4259408.9378916919</v>
      </c>
      <c r="Y94" s="7">
        <f t="shared" si="16"/>
        <v>1277186.5676399991</v>
      </c>
      <c r="Z94" s="7">
        <f t="shared" si="16"/>
        <v>101012.58999999985</v>
      </c>
      <c r="AA94" s="7">
        <f t="shared" si="16"/>
        <v>2881209.7802516818</v>
      </c>
      <c r="AB94" s="7">
        <f t="shared" si="16"/>
        <v>0</v>
      </c>
      <c r="AC94" s="14">
        <f t="shared" si="16"/>
        <v>218.49408482534</v>
      </c>
    </row>
    <row r="95" spans="1:29" x14ac:dyDescent="0.25">
      <c r="A95" s="7" t="s">
        <v>126</v>
      </c>
      <c r="B95" s="7" t="s">
        <v>129</v>
      </c>
      <c r="C95" s="1">
        <v>1094.0999999999999</v>
      </c>
      <c r="D95" s="7">
        <v>10481844.01</v>
      </c>
      <c r="E95" s="32">
        <v>-710368.43</v>
      </c>
      <c r="F95" s="7">
        <f t="shared" si="10"/>
        <v>9771475.5800000001</v>
      </c>
      <c r="G95" s="7">
        <v>9091856.9700000007</v>
      </c>
      <c r="H95" s="7">
        <v>679618.61</v>
      </c>
      <c r="I95" s="7">
        <f t="shared" si="11"/>
        <v>0</v>
      </c>
      <c r="J95" s="7">
        <v>25900.18</v>
      </c>
      <c r="K95" s="14">
        <f t="shared" si="12"/>
        <v>8907.3900009139943</v>
      </c>
      <c r="L95" s="1">
        <v>1096.8</v>
      </c>
      <c r="M95" s="7">
        <v>10707199.039999999</v>
      </c>
      <c r="N95" s="32">
        <v>-672735.51076901529</v>
      </c>
      <c r="O95" s="7">
        <f t="shared" si="13"/>
        <v>10034463.529230984</v>
      </c>
      <c r="P95" s="7">
        <v>9191820.5143469982</v>
      </c>
      <c r="Q95" s="7">
        <v>700007.17</v>
      </c>
      <c r="R95" s="7">
        <f t="shared" si="14"/>
        <v>142635.8448839857</v>
      </c>
      <c r="S95" s="7">
        <v>0</v>
      </c>
      <c r="T95" s="14">
        <f t="shared" si="15"/>
        <v>9148.8544212536326</v>
      </c>
      <c r="U95" s="1">
        <f t="shared" si="17"/>
        <v>2.7000000000000455</v>
      </c>
      <c r="V95" s="7">
        <f t="shared" si="17"/>
        <v>225355.02999999933</v>
      </c>
      <c r="W95" s="7">
        <f t="shared" si="17"/>
        <v>37632.919230984757</v>
      </c>
      <c r="X95" s="7">
        <f t="shared" si="16"/>
        <v>262987.94923098385</v>
      </c>
      <c r="Y95" s="7">
        <f t="shared" si="16"/>
        <v>99963.544346997514</v>
      </c>
      <c r="Z95" s="7">
        <f t="shared" si="16"/>
        <v>20388.560000000056</v>
      </c>
      <c r="AA95" s="7">
        <f t="shared" si="16"/>
        <v>142635.8448839857</v>
      </c>
      <c r="AB95" s="7">
        <f t="shared" si="16"/>
        <v>-25900.18</v>
      </c>
      <c r="AC95" s="14">
        <f t="shared" si="16"/>
        <v>241.46442033963831</v>
      </c>
    </row>
    <row r="96" spans="1:29" x14ac:dyDescent="0.25">
      <c r="A96" s="7" t="s">
        <v>49</v>
      </c>
      <c r="B96" s="7" t="s">
        <v>130</v>
      </c>
      <c r="C96" s="1">
        <v>1023.3</v>
      </c>
      <c r="D96" s="7">
        <v>9790132.8800000008</v>
      </c>
      <c r="E96" s="32">
        <v>-687681.24</v>
      </c>
      <c r="F96" s="7">
        <f t="shared" si="10"/>
        <v>9102451.6400000006</v>
      </c>
      <c r="G96" s="7">
        <v>1575424.1</v>
      </c>
      <c r="H96" s="7">
        <v>222208.48</v>
      </c>
      <c r="I96" s="7">
        <f t="shared" si="11"/>
        <v>7304819.0600000005</v>
      </c>
      <c r="J96" s="7">
        <v>0</v>
      </c>
      <c r="K96" s="14">
        <f t="shared" si="12"/>
        <v>8895.1936284569547</v>
      </c>
      <c r="L96" s="1">
        <v>992.5</v>
      </c>
      <c r="M96" s="7">
        <v>9748635.9000000004</v>
      </c>
      <c r="N96" s="32">
        <v>-612508.79216752283</v>
      </c>
      <c r="O96" s="7">
        <f t="shared" si="13"/>
        <v>9136127.1078324784</v>
      </c>
      <c r="P96" s="7">
        <v>1667928.7139369999</v>
      </c>
      <c r="Q96" s="7">
        <v>228874.73</v>
      </c>
      <c r="R96" s="7">
        <f t="shared" si="14"/>
        <v>7239323.6638954785</v>
      </c>
      <c r="S96" s="7">
        <v>0</v>
      </c>
      <c r="T96" s="14">
        <f t="shared" si="15"/>
        <v>9205.1658517203814</v>
      </c>
      <c r="U96" s="1">
        <f t="shared" si="17"/>
        <v>-30.799999999999955</v>
      </c>
      <c r="V96" s="7">
        <f t="shared" si="17"/>
        <v>-41496.980000000447</v>
      </c>
      <c r="W96" s="7">
        <f t="shared" si="17"/>
        <v>75172.447832477163</v>
      </c>
      <c r="X96" s="7">
        <f t="shared" si="16"/>
        <v>33675.467832477763</v>
      </c>
      <c r="Y96" s="7">
        <f t="shared" si="16"/>
        <v>92504.613936999813</v>
      </c>
      <c r="Z96" s="7">
        <f t="shared" si="16"/>
        <v>6666.25</v>
      </c>
      <c r="AA96" s="7">
        <f t="shared" si="16"/>
        <v>-65495.396104522049</v>
      </c>
      <c r="AB96" s="7">
        <f t="shared" si="16"/>
        <v>0</v>
      </c>
      <c r="AC96" s="14">
        <f t="shared" si="16"/>
        <v>309.97222326342671</v>
      </c>
    </row>
    <row r="97" spans="1:29" x14ac:dyDescent="0.25">
      <c r="A97" s="7" t="s">
        <v>49</v>
      </c>
      <c r="B97" s="7" t="s">
        <v>131</v>
      </c>
      <c r="C97" s="1">
        <v>190.5</v>
      </c>
      <c r="D97" s="7">
        <v>2858258.66</v>
      </c>
      <c r="E97" s="32">
        <v>-200770.6</v>
      </c>
      <c r="F97" s="7">
        <f t="shared" si="10"/>
        <v>2657488.06</v>
      </c>
      <c r="G97" s="7">
        <v>179375.52</v>
      </c>
      <c r="H97" s="7">
        <v>53615.71</v>
      </c>
      <c r="I97" s="7">
        <f t="shared" si="11"/>
        <v>2424496.83</v>
      </c>
      <c r="J97" s="7">
        <v>0</v>
      </c>
      <c r="K97" s="14">
        <f t="shared" si="12"/>
        <v>13950.068556430446</v>
      </c>
      <c r="L97" s="1">
        <v>188.3</v>
      </c>
      <c r="M97" s="7">
        <v>2889581.69</v>
      </c>
      <c r="N97" s="32">
        <v>-181553.00997663575</v>
      </c>
      <c r="O97" s="7">
        <f t="shared" si="13"/>
        <v>2708028.6800233643</v>
      </c>
      <c r="P97" s="7">
        <v>171071.14247999998</v>
      </c>
      <c r="Q97" s="7">
        <v>55224.18</v>
      </c>
      <c r="R97" s="7">
        <f t="shared" si="14"/>
        <v>2481733.3575433642</v>
      </c>
      <c r="S97" s="7">
        <v>0</v>
      </c>
      <c r="T97" s="14">
        <f t="shared" si="15"/>
        <v>14381.458736183558</v>
      </c>
      <c r="U97" s="1">
        <f t="shared" si="17"/>
        <v>-2.1999999999999886</v>
      </c>
      <c r="V97" s="7">
        <f t="shared" si="17"/>
        <v>31323.029999999795</v>
      </c>
      <c r="W97" s="7">
        <f t="shared" si="17"/>
        <v>19217.590023364261</v>
      </c>
      <c r="X97" s="7">
        <f t="shared" si="16"/>
        <v>50540.620023364201</v>
      </c>
      <c r="Y97" s="7">
        <f t="shared" si="16"/>
        <v>-8304.3775200000091</v>
      </c>
      <c r="Z97" s="7">
        <f t="shared" si="16"/>
        <v>1608.4700000000012</v>
      </c>
      <c r="AA97" s="7">
        <f t="shared" si="16"/>
        <v>57236.527543364093</v>
      </c>
      <c r="AB97" s="7">
        <f t="shared" si="16"/>
        <v>0</v>
      </c>
      <c r="AC97" s="14">
        <f t="shared" si="16"/>
        <v>431.39017975311253</v>
      </c>
    </row>
    <row r="98" spans="1:29" x14ac:dyDescent="0.25">
      <c r="A98" s="7" t="s">
        <v>49</v>
      </c>
      <c r="B98" s="7" t="s">
        <v>132</v>
      </c>
      <c r="C98" s="1">
        <v>374</v>
      </c>
      <c r="D98" s="7">
        <v>4074598.71</v>
      </c>
      <c r="E98" s="32">
        <v>-286209.09999999998</v>
      </c>
      <c r="F98" s="7">
        <f t="shared" si="10"/>
        <v>3788389.61</v>
      </c>
      <c r="G98" s="7">
        <v>1091079.22</v>
      </c>
      <c r="H98" s="7">
        <v>211157.02</v>
      </c>
      <c r="I98" s="7">
        <f t="shared" si="11"/>
        <v>2486153.3699999996</v>
      </c>
      <c r="J98" s="7">
        <v>0</v>
      </c>
      <c r="K98" s="14">
        <f t="shared" si="12"/>
        <v>10129.383983957219</v>
      </c>
      <c r="L98" s="1">
        <v>369.2</v>
      </c>
      <c r="M98" s="7">
        <v>4119942.03</v>
      </c>
      <c r="N98" s="32">
        <v>-258856.80237534689</v>
      </c>
      <c r="O98" s="7">
        <f t="shared" si="13"/>
        <v>3861085.2276246529</v>
      </c>
      <c r="P98" s="7">
        <v>1089346.7244260001</v>
      </c>
      <c r="Q98" s="7">
        <v>217491.73</v>
      </c>
      <c r="R98" s="7">
        <f t="shared" si="14"/>
        <v>2554246.7731986525</v>
      </c>
      <c r="S98" s="7">
        <v>0</v>
      </c>
      <c r="T98" s="14">
        <f t="shared" si="15"/>
        <v>10457.977322927012</v>
      </c>
      <c r="U98" s="1">
        <f t="shared" si="17"/>
        <v>-4.8000000000000114</v>
      </c>
      <c r="V98" s="7">
        <f t="shared" si="17"/>
        <v>45343.319999999832</v>
      </c>
      <c r="W98" s="7">
        <f t="shared" si="17"/>
        <v>27352.297624653089</v>
      </c>
      <c r="X98" s="7">
        <f t="shared" si="16"/>
        <v>72695.617624653038</v>
      </c>
      <c r="Y98" s="7">
        <f t="shared" si="16"/>
        <v>-1732.4955739998259</v>
      </c>
      <c r="Z98" s="7">
        <f t="shared" si="16"/>
        <v>6334.710000000021</v>
      </c>
      <c r="AA98" s="7">
        <f t="shared" si="16"/>
        <v>68093.403198652901</v>
      </c>
      <c r="AB98" s="7">
        <f t="shared" si="16"/>
        <v>0</v>
      </c>
      <c r="AC98" s="14">
        <f t="shared" si="16"/>
        <v>328.59333896979297</v>
      </c>
    </row>
    <row r="99" spans="1:29" x14ac:dyDescent="0.25">
      <c r="A99" s="7" t="s">
        <v>49</v>
      </c>
      <c r="B99" s="7" t="s">
        <v>133</v>
      </c>
      <c r="C99" s="1">
        <v>117.4</v>
      </c>
      <c r="D99" s="7">
        <v>1983334.6</v>
      </c>
      <c r="E99" s="32">
        <v>-139313.94</v>
      </c>
      <c r="F99" s="7">
        <f t="shared" si="10"/>
        <v>1844020.6600000001</v>
      </c>
      <c r="G99" s="7">
        <v>348390.21</v>
      </c>
      <c r="H99" s="7">
        <v>63538.2</v>
      </c>
      <c r="I99" s="7">
        <f t="shared" si="11"/>
        <v>1432092.2500000002</v>
      </c>
      <c r="J99" s="7">
        <v>0</v>
      </c>
      <c r="K99" s="14">
        <f t="shared" si="12"/>
        <v>15707.160647359455</v>
      </c>
      <c r="L99" s="1">
        <v>115.6</v>
      </c>
      <c r="M99" s="7">
        <v>1987966.79</v>
      </c>
      <c r="N99" s="32">
        <v>-124904.36096931752</v>
      </c>
      <c r="O99" s="7">
        <f t="shared" si="13"/>
        <v>1863062.4290306824</v>
      </c>
      <c r="P99" s="7">
        <v>339691.88027999998</v>
      </c>
      <c r="Q99" s="7">
        <v>65444.35</v>
      </c>
      <c r="R99" s="7">
        <f t="shared" si="14"/>
        <v>1457926.1987506824</v>
      </c>
      <c r="S99" s="7">
        <v>0</v>
      </c>
      <c r="T99" s="14">
        <f t="shared" si="15"/>
        <v>16116.456998535316</v>
      </c>
      <c r="U99" s="1">
        <f t="shared" si="17"/>
        <v>-1.8000000000000114</v>
      </c>
      <c r="V99" s="7">
        <f t="shared" si="17"/>
        <v>4632.1899999999441</v>
      </c>
      <c r="W99" s="7">
        <f t="shared" si="17"/>
        <v>14409.579030682478</v>
      </c>
      <c r="X99" s="7">
        <f t="shared" si="16"/>
        <v>19041.769030682277</v>
      </c>
      <c r="Y99" s="7">
        <f t="shared" si="16"/>
        <v>-8698.3297200000379</v>
      </c>
      <c r="Z99" s="7">
        <f t="shared" si="16"/>
        <v>1906.1500000000015</v>
      </c>
      <c r="AA99" s="7">
        <f t="shared" si="16"/>
        <v>25833.948750682175</v>
      </c>
      <c r="AB99" s="7">
        <f t="shared" si="16"/>
        <v>0</v>
      </c>
      <c r="AC99" s="14">
        <f t="shared" si="16"/>
        <v>409.29635117586076</v>
      </c>
    </row>
    <row r="100" spans="1:29" x14ac:dyDescent="0.25">
      <c r="A100" s="7" t="s">
        <v>49</v>
      </c>
      <c r="B100" s="7" t="s">
        <v>134</v>
      </c>
      <c r="C100" s="1">
        <v>442.2</v>
      </c>
      <c r="D100" s="7">
        <v>3874476.45</v>
      </c>
      <c r="E100" s="32">
        <v>-272152.05</v>
      </c>
      <c r="F100" s="7">
        <f t="shared" si="10"/>
        <v>3602324.4000000004</v>
      </c>
      <c r="G100" s="7">
        <v>320667.07</v>
      </c>
      <c r="H100" s="7">
        <v>37468.71</v>
      </c>
      <c r="I100" s="7">
        <f t="shared" si="11"/>
        <v>3244188.6200000006</v>
      </c>
      <c r="J100" s="7">
        <v>0</v>
      </c>
      <c r="K100" s="14">
        <f t="shared" si="12"/>
        <v>8146.3690637720501</v>
      </c>
      <c r="L100" s="1">
        <v>450</v>
      </c>
      <c r="M100" s="7">
        <v>4005755.48</v>
      </c>
      <c r="N100" s="32">
        <v>-251682.43802943092</v>
      </c>
      <c r="O100" s="7">
        <f t="shared" si="13"/>
        <v>3754073.0419705692</v>
      </c>
      <c r="P100" s="7">
        <v>349804.85046399996</v>
      </c>
      <c r="Q100" s="7">
        <v>38592.769999999997</v>
      </c>
      <c r="R100" s="7">
        <f t="shared" si="14"/>
        <v>3365675.4215065693</v>
      </c>
      <c r="S100" s="7">
        <v>0</v>
      </c>
      <c r="T100" s="14">
        <f t="shared" si="15"/>
        <v>8342.3845377123762</v>
      </c>
      <c r="U100" s="1">
        <f t="shared" si="17"/>
        <v>7.8000000000000114</v>
      </c>
      <c r="V100" s="7">
        <f t="shared" si="17"/>
        <v>131279.0299999998</v>
      </c>
      <c r="W100" s="7">
        <f t="shared" si="17"/>
        <v>20469.611970569065</v>
      </c>
      <c r="X100" s="7">
        <f t="shared" si="16"/>
        <v>151748.6419705688</v>
      </c>
      <c r="Y100" s="7">
        <f t="shared" si="16"/>
        <v>29137.780463999952</v>
      </c>
      <c r="Z100" s="7">
        <f t="shared" si="16"/>
        <v>1124.0599999999977</v>
      </c>
      <c r="AA100" s="7">
        <f t="shared" si="16"/>
        <v>121486.80150656868</v>
      </c>
      <c r="AB100" s="7">
        <f t="shared" si="16"/>
        <v>0</v>
      </c>
      <c r="AC100" s="14">
        <f t="shared" si="16"/>
        <v>196.01547394032605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878328.66</v>
      </c>
      <c r="E101" s="32">
        <v>-61695.81</v>
      </c>
      <c r="F101" s="7">
        <f t="shared" si="10"/>
        <v>816632.85000000009</v>
      </c>
      <c r="G101" s="7">
        <v>194190.18</v>
      </c>
      <c r="H101" s="7">
        <v>27996.89</v>
      </c>
      <c r="I101" s="7">
        <f t="shared" si="11"/>
        <v>594445.78000000014</v>
      </c>
      <c r="J101" s="7">
        <v>0</v>
      </c>
      <c r="K101" s="14">
        <f t="shared" si="12"/>
        <v>16332.657000000001</v>
      </c>
      <c r="L101" s="1">
        <v>50</v>
      </c>
      <c r="M101" s="7">
        <v>896457.38</v>
      </c>
      <c r="N101" s="32">
        <v>-56324.600968373641</v>
      </c>
      <c r="O101" s="7">
        <f t="shared" si="13"/>
        <v>840132.77903162641</v>
      </c>
      <c r="P101" s="7">
        <v>206077.22433299999</v>
      </c>
      <c r="Q101" s="7">
        <v>28836.799999999999</v>
      </c>
      <c r="R101" s="7">
        <f t="shared" si="14"/>
        <v>605218.75469862635</v>
      </c>
      <c r="S101" s="7">
        <v>0</v>
      </c>
      <c r="T101" s="14">
        <f t="shared" si="15"/>
        <v>16802.655580632527</v>
      </c>
      <c r="U101" s="1">
        <f t="shared" si="17"/>
        <v>0</v>
      </c>
      <c r="V101" s="7">
        <f t="shared" si="17"/>
        <v>18128.719999999972</v>
      </c>
      <c r="W101" s="7">
        <f t="shared" si="17"/>
        <v>5371.2090316263566</v>
      </c>
      <c r="X101" s="7">
        <f t="shared" si="16"/>
        <v>23499.929031626321</v>
      </c>
      <c r="Y101" s="7">
        <f t="shared" si="16"/>
        <v>11887.044332999998</v>
      </c>
      <c r="Z101" s="7">
        <f t="shared" si="16"/>
        <v>839.90999999999985</v>
      </c>
      <c r="AA101" s="7">
        <f t="shared" si="16"/>
        <v>10772.974698626203</v>
      </c>
      <c r="AB101" s="7">
        <f t="shared" si="16"/>
        <v>0</v>
      </c>
      <c r="AC101" s="14">
        <f t="shared" si="16"/>
        <v>469.99858063252577</v>
      </c>
    </row>
    <row r="102" spans="1:29" x14ac:dyDescent="0.25">
      <c r="A102" s="7" t="s">
        <v>136</v>
      </c>
      <c r="B102" s="7" t="s">
        <v>137</v>
      </c>
      <c r="C102" s="1">
        <v>200.5</v>
      </c>
      <c r="D102" s="7">
        <v>2891553.82</v>
      </c>
      <c r="E102" s="32">
        <v>-203109.33</v>
      </c>
      <c r="F102" s="7">
        <f t="shared" si="10"/>
        <v>2688444.4899999998</v>
      </c>
      <c r="G102" s="7">
        <v>1266331.05</v>
      </c>
      <c r="H102" s="7">
        <v>108872.25</v>
      </c>
      <c r="I102" s="7">
        <f t="shared" si="11"/>
        <v>1313241.1899999997</v>
      </c>
      <c r="J102" s="7">
        <v>0</v>
      </c>
      <c r="K102" s="14">
        <f t="shared" si="12"/>
        <v>13408.700698254363</v>
      </c>
      <c r="L102" s="1">
        <v>202.5</v>
      </c>
      <c r="M102" s="7">
        <v>2963835.58</v>
      </c>
      <c r="N102" s="32">
        <v>-186218.39710814613</v>
      </c>
      <c r="O102" s="7">
        <f t="shared" si="13"/>
        <v>2777617.1828918541</v>
      </c>
      <c r="P102" s="7">
        <v>1290194.2774069998</v>
      </c>
      <c r="Q102" s="7">
        <v>112138.42</v>
      </c>
      <c r="R102" s="7">
        <f t="shared" si="14"/>
        <v>1375284.4854848543</v>
      </c>
      <c r="S102" s="7">
        <v>0</v>
      </c>
      <c r="T102" s="14">
        <f t="shared" si="15"/>
        <v>13716.628063663476</v>
      </c>
      <c r="U102" s="1">
        <f t="shared" si="17"/>
        <v>2</v>
      </c>
      <c r="V102" s="7">
        <f t="shared" si="17"/>
        <v>72281.760000000242</v>
      </c>
      <c r="W102" s="7">
        <f t="shared" si="17"/>
        <v>16890.932891853852</v>
      </c>
      <c r="X102" s="7">
        <f t="shared" si="16"/>
        <v>89172.692891854327</v>
      </c>
      <c r="Y102" s="7">
        <f t="shared" si="16"/>
        <v>23863.227406999795</v>
      </c>
      <c r="Z102" s="7">
        <f t="shared" si="16"/>
        <v>3266.1699999999983</v>
      </c>
      <c r="AA102" s="7">
        <f t="shared" si="16"/>
        <v>62043.295484854607</v>
      </c>
      <c r="AB102" s="7">
        <f t="shared" si="16"/>
        <v>0</v>
      </c>
      <c r="AC102" s="14">
        <f t="shared" si="16"/>
        <v>307.92736540911392</v>
      </c>
    </row>
    <row r="103" spans="1:29" x14ac:dyDescent="0.25">
      <c r="A103" s="7" t="s">
        <v>136</v>
      </c>
      <c r="B103" s="7" t="s">
        <v>138</v>
      </c>
      <c r="C103" s="1">
        <v>501.2</v>
      </c>
      <c r="D103" s="7">
        <v>5012859.46</v>
      </c>
      <c r="E103" s="32">
        <v>-352114.67</v>
      </c>
      <c r="F103" s="7">
        <f t="shared" si="10"/>
        <v>4660744.79</v>
      </c>
      <c r="G103" s="7">
        <v>1686984.4</v>
      </c>
      <c r="H103" s="7">
        <v>200171.48</v>
      </c>
      <c r="I103" s="7">
        <f t="shared" si="11"/>
        <v>2773588.91</v>
      </c>
      <c r="J103" s="7">
        <v>0</v>
      </c>
      <c r="K103" s="14">
        <f t="shared" si="12"/>
        <v>9299.1715682362337</v>
      </c>
      <c r="L103" s="1">
        <v>493.2</v>
      </c>
      <c r="M103" s="7">
        <v>5038363.96</v>
      </c>
      <c r="N103" s="32">
        <v>-316561.44052317896</v>
      </c>
      <c r="O103" s="7">
        <f t="shared" si="13"/>
        <v>4721802.5194768207</v>
      </c>
      <c r="P103" s="7">
        <v>1711900.0722560002</v>
      </c>
      <c r="Q103" s="7">
        <v>206176.62</v>
      </c>
      <c r="R103" s="7">
        <f t="shared" si="14"/>
        <v>2803725.8272208204</v>
      </c>
      <c r="S103" s="7">
        <v>0</v>
      </c>
      <c r="T103" s="14">
        <f t="shared" si="15"/>
        <v>9573.8088391663041</v>
      </c>
      <c r="U103" s="1">
        <f t="shared" si="17"/>
        <v>-8</v>
      </c>
      <c r="V103" s="7">
        <f t="shared" si="17"/>
        <v>25504.5</v>
      </c>
      <c r="W103" s="7">
        <f t="shared" si="17"/>
        <v>35553.229476821027</v>
      </c>
      <c r="X103" s="7">
        <f t="shared" si="16"/>
        <v>61057.729476820678</v>
      </c>
      <c r="Y103" s="7">
        <f t="shared" si="16"/>
        <v>24915.67225600034</v>
      </c>
      <c r="Z103" s="7">
        <f t="shared" si="16"/>
        <v>6005.1399999999849</v>
      </c>
      <c r="AA103" s="7">
        <f t="shared" si="16"/>
        <v>30136.917220820207</v>
      </c>
      <c r="AB103" s="7">
        <f t="shared" si="16"/>
        <v>0</v>
      </c>
      <c r="AC103" s="14">
        <f t="shared" si="16"/>
        <v>274.63727093007037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928452.38</v>
      </c>
      <c r="E104" s="32">
        <v>-65216.61</v>
      </c>
      <c r="F104" s="7">
        <f t="shared" si="10"/>
        <v>863235.77</v>
      </c>
      <c r="G104" s="7">
        <v>173717.73</v>
      </c>
      <c r="H104" s="7">
        <v>23486.66</v>
      </c>
      <c r="I104" s="7">
        <f t="shared" si="11"/>
        <v>666031.38</v>
      </c>
      <c r="J104" s="7">
        <v>0</v>
      </c>
      <c r="K104" s="14">
        <f t="shared" si="12"/>
        <v>17264.715400000001</v>
      </c>
      <c r="L104" s="1">
        <v>50</v>
      </c>
      <c r="M104" s="7">
        <v>947178.9</v>
      </c>
      <c r="N104" s="32">
        <v>-59511.444468406386</v>
      </c>
      <c r="O104" s="7">
        <f t="shared" si="13"/>
        <v>887667.45553159364</v>
      </c>
      <c r="P104" s="7">
        <v>172096.48800000001</v>
      </c>
      <c r="Q104" s="7">
        <v>24191.26</v>
      </c>
      <c r="R104" s="7">
        <f t="shared" si="14"/>
        <v>691379.70753159362</v>
      </c>
      <c r="S104" s="7">
        <v>0</v>
      </c>
      <c r="T104" s="14">
        <f t="shared" si="15"/>
        <v>17753.349110631872</v>
      </c>
      <c r="U104" s="1">
        <f t="shared" si="17"/>
        <v>0</v>
      </c>
      <c r="V104" s="7">
        <f t="shared" si="17"/>
        <v>18726.520000000019</v>
      </c>
      <c r="W104" s="7">
        <f t="shared" si="17"/>
        <v>5705.165531593615</v>
      </c>
      <c r="X104" s="7">
        <f t="shared" si="16"/>
        <v>24431.685531593626</v>
      </c>
      <c r="Y104" s="7">
        <f t="shared" si="16"/>
        <v>-1621.2419999999984</v>
      </c>
      <c r="Z104" s="7">
        <f t="shared" si="16"/>
        <v>704.59999999999854</v>
      </c>
      <c r="AA104" s="7">
        <f t="shared" si="16"/>
        <v>25348.327531593619</v>
      </c>
      <c r="AB104" s="7">
        <f t="shared" si="16"/>
        <v>0</v>
      </c>
      <c r="AC104" s="14">
        <f t="shared" si="16"/>
        <v>488.63371063187151</v>
      </c>
    </row>
    <row r="105" spans="1:29" x14ac:dyDescent="0.25">
      <c r="A105" s="7" t="s">
        <v>140</v>
      </c>
      <c r="B105" s="7" t="s">
        <v>141</v>
      </c>
      <c r="C105" s="1">
        <v>2188.5</v>
      </c>
      <c r="D105" s="7">
        <v>19244870.129999999</v>
      </c>
      <c r="E105" s="32">
        <v>-1351803.53</v>
      </c>
      <c r="F105" s="7">
        <f t="shared" si="10"/>
        <v>17893066.599999998</v>
      </c>
      <c r="G105" s="7">
        <v>5666381.04</v>
      </c>
      <c r="H105" s="7">
        <v>607082.21</v>
      </c>
      <c r="I105" s="7">
        <f t="shared" si="11"/>
        <v>11619603.349999998</v>
      </c>
      <c r="J105" s="7">
        <v>0</v>
      </c>
      <c r="K105" s="14">
        <f t="shared" si="12"/>
        <v>8175.9500114233479</v>
      </c>
      <c r="L105" s="1">
        <v>2179.1</v>
      </c>
      <c r="M105" s="7">
        <v>19546342.539999999</v>
      </c>
      <c r="N105" s="32">
        <v>-1228100.7089892514</v>
      </c>
      <c r="O105" s="7">
        <f t="shared" si="13"/>
        <v>18318241.831010748</v>
      </c>
      <c r="P105" s="7">
        <v>5696975.6193209998</v>
      </c>
      <c r="Q105" s="7">
        <v>625294.68000000005</v>
      </c>
      <c r="R105" s="7">
        <f t="shared" si="14"/>
        <v>11995971.531689748</v>
      </c>
      <c r="S105" s="7">
        <v>0</v>
      </c>
      <c r="T105" s="14">
        <f t="shared" si="15"/>
        <v>8406.3337299851992</v>
      </c>
      <c r="U105" s="1">
        <f t="shared" si="17"/>
        <v>-9.4000000000000909</v>
      </c>
      <c r="V105" s="7">
        <f t="shared" si="17"/>
        <v>301472.41000000015</v>
      </c>
      <c r="W105" s="7">
        <f t="shared" si="17"/>
        <v>123702.82101074862</v>
      </c>
      <c r="X105" s="7">
        <f t="shared" si="16"/>
        <v>425175.23101074994</v>
      </c>
      <c r="Y105" s="7">
        <f t="shared" si="16"/>
        <v>30594.579320999794</v>
      </c>
      <c r="Z105" s="7">
        <f t="shared" si="16"/>
        <v>18212.470000000088</v>
      </c>
      <c r="AA105" s="7">
        <f t="shared" si="16"/>
        <v>376368.1816897504</v>
      </c>
      <c r="AB105" s="7">
        <f t="shared" si="16"/>
        <v>0</v>
      </c>
      <c r="AC105" s="14">
        <f t="shared" si="16"/>
        <v>230.38371856185131</v>
      </c>
    </row>
    <row r="106" spans="1:29" x14ac:dyDescent="0.25">
      <c r="A106" s="7" t="s">
        <v>140</v>
      </c>
      <c r="B106" s="7" t="s">
        <v>142</v>
      </c>
      <c r="C106" s="1">
        <v>197.5</v>
      </c>
      <c r="D106" s="7">
        <v>2865563.02</v>
      </c>
      <c r="E106" s="32">
        <v>-201283.68</v>
      </c>
      <c r="F106" s="7">
        <f t="shared" si="10"/>
        <v>2664279.34</v>
      </c>
      <c r="G106" s="7">
        <v>1113512.1299999999</v>
      </c>
      <c r="H106" s="7">
        <v>118531.68</v>
      </c>
      <c r="I106" s="7">
        <f t="shared" si="11"/>
        <v>1432235.53</v>
      </c>
      <c r="J106" s="7">
        <v>0</v>
      </c>
      <c r="K106" s="14">
        <f t="shared" si="12"/>
        <v>13490.021974683543</v>
      </c>
      <c r="L106" s="1">
        <v>198.4</v>
      </c>
      <c r="M106" s="7">
        <v>2928024.46</v>
      </c>
      <c r="N106" s="32">
        <v>-183968.37709689859</v>
      </c>
      <c r="O106" s="7">
        <f t="shared" si="13"/>
        <v>2744056.0829031016</v>
      </c>
      <c r="P106" s="7">
        <v>1128547.2150000001</v>
      </c>
      <c r="Q106" s="7">
        <v>122087.63</v>
      </c>
      <c r="R106" s="7">
        <f t="shared" si="14"/>
        <v>1493421.2379031014</v>
      </c>
      <c r="S106" s="7">
        <v>0</v>
      </c>
      <c r="T106" s="14">
        <f t="shared" si="15"/>
        <v>13830.927837213214</v>
      </c>
      <c r="U106" s="1">
        <f t="shared" si="17"/>
        <v>0.90000000000000568</v>
      </c>
      <c r="V106" s="7">
        <f t="shared" si="17"/>
        <v>62461.439999999944</v>
      </c>
      <c r="W106" s="7">
        <f t="shared" si="17"/>
        <v>17315.302903101401</v>
      </c>
      <c r="X106" s="7">
        <f t="shared" si="16"/>
        <v>79776.742903101724</v>
      </c>
      <c r="Y106" s="7">
        <f t="shared" si="16"/>
        <v>15035.085000000196</v>
      </c>
      <c r="Z106" s="7">
        <f t="shared" si="16"/>
        <v>3555.9500000000116</v>
      </c>
      <c r="AA106" s="7">
        <f t="shared" si="16"/>
        <v>61185.707903101342</v>
      </c>
      <c r="AB106" s="7">
        <f t="shared" si="16"/>
        <v>0</v>
      </c>
      <c r="AC106" s="14">
        <f t="shared" si="16"/>
        <v>340.90586252967114</v>
      </c>
    </row>
    <row r="107" spans="1:29" x14ac:dyDescent="0.25">
      <c r="A107" s="7" t="s">
        <v>140</v>
      </c>
      <c r="B107" s="7" t="s">
        <v>143</v>
      </c>
      <c r="C107" s="1">
        <v>308.89999999999998</v>
      </c>
      <c r="D107" s="7">
        <v>3684096.51</v>
      </c>
      <c r="E107" s="32">
        <v>-258779.33</v>
      </c>
      <c r="F107" s="7">
        <f t="shared" si="10"/>
        <v>3425317.1799999997</v>
      </c>
      <c r="G107" s="7">
        <v>646235.71</v>
      </c>
      <c r="H107" s="7">
        <v>71076.62</v>
      </c>
      <c r="I107" s="7">
        <f t="shared" si="11"/>
        <v>2708004.8499999996</v>
      </c>
      <c r="J107" s="7">
        <v>0</v>
      </c>
      <c r="K107" s="14">
        <f t="shared" si="12"/>
        <v>11088.757461961799</v>
      </c>
      <c r="L107" s="1">
        <v>307.8</v>
      </c>
      <c r="M107" s="7">
        <v>3745517.75</v>
      </c>
      <c r="N107" s="32">
        <v>-235331.64810212245</v>
      </c>
      <c r="O107" s="7">
        <f t="shared" si="13"/>
        <v>3510186.1018978776</v>
      </c>
      <c r="P107" s="7">
        <v>656273.39399999997</v>
      </c>
      <c r="Q107" s="7">
        <v>73208.92</v>
      </c>
      <c r="R107" s="7">
        <f t="shared" si="14"/>
        <v>2780703.7878978779</v>
      </c>
      <c r="S107" s="7">
        <v>0</v>
      </c>
      <c r="T107" s="14">
        <f t="shared" si="15"/>
        <v>11404.113391481083</v>
      </c>
      <c r="U107" s="1">
        <f t="shared" si="17"/>
        <v>-1.0999999999999659</v>
      </c>
      <c r="V107" s="7">
        <f t="shared" si="17"/>
        <v>61421.240000000224</v>
      </c>
      <c r="W107" s="7">
        <f t="shared" si="17"/>
        <v>23447.681897877541</v>
      </c>
      <c r="X107" s="7">
        <f t="shared" si="16"/>
        <v>84868.921897877939</v>
      </c>
      <c r="Y107" s="7">
        <f t="shared" si="16"/>
        <v>10037.684000000008</v>
      </c>
      <c r="Z107" s="7">
        <f t="shared" si="16"/>
        <v>2132.3000000000029</v>
      </c>
      <c r="AA107" s="7">
        <f t="shared" si="16"/>
        <v>72698.937897878233</v>
      </c>
      <c r="AB107" s="7">
        <f t="shared" si="16"/>
        <v>0</v>
      </c>
      <c r="AC107" s="14">
        <f t="shared" si="16"/>
        <v>315.35592951928447</v>
      </c>
    </row>
    <row r="108" spans="1:29" x14ac:dyDescent="0.25">
      <c r="A108" s="7" t="s">
        <v>140</v>
      </c>
      <c r="B108" s="7" t="s">
        <v>144</v>
      </c>
      <c r="C108" s="1">
        <v>158</v>
      </c>
      <c r="D108" s="7">
        <v>2465343.7799999998</v>
      </c>
      <c r="E108" s="32">
        <v>-173171.36</v>
      </c>
      <c r="F108" s="7">
        <f t="shared" si="10"/>
        <v>2292172.42</v>
      </c>
      <c r="G108" s="7">
        <v>1098420.53</v>
      </c>
      <c r="H108" s="7">
        <v>123038.32</v>
      </c>
      <c r="I108" s="7">
        <f t="shared" si="11"/>
        <v>1070713.5699999998</v>
      </c>
      <c r="J108" s="7">
        <v>0</v>
      </c>
      <c r="K108" s="14">
        <f t="shared" si="12"/>
        <v>14507.420379746834</v>
      </c>
      <c r="L108" s="1">
        <v>156.6</v>
      </c>
      <c r="M108" s="7">
        <v>2496271.3599999999</v>
      </c>
      <c r="N108" s="32">
        <v>-156841.24131007699</v>
      </c>
      <c r="O108" s="7">
        <f t="shared" si="13"/>
        <v>2339430.1186899231</v>
      </c>
      <c r="P108" s="7">
        <v>1093059.431202</v>
      </c>
      <c r="Q108" s="7">
        <v>126729.47</v>
      </c>
      <c r="R108" s="7">
        <f t="shared" si="14"/>
        <v>1119641.2174879231</v>
      </c>
      <c r="S108" s="7">
        <v>0</v>
      </c>
      <c r="T108" s="14">
        <f t="shared" si="15"/>
        <v>14938.889646806661</v>
      </c>
      <c r="U108" s="1">
        <f t="shared" si="17"/>
        <v>-1.4000000000000057</v>
      </c>
      <c r="V108" s="7">
        <f t="shared" si="17"/>
        <v>30927.580000000075</v>
      </c>
      <c r="W108" s="7">
        <f t="shared" si="17"/>
        <v>16330.118689922994</v>
      </c>
      <c r="X108" s="7">
        <f t="shared" si="16"/>
        <v>47257.698689923156</v>
      </c>
      <c r="Y108" s="7">
        <f t="shared" si="16"/>
        <v>-5361.0987980000209</v>
      </c>
      <c r="Z108" s="7">
        <f t="shared" si="16"/>
        <v>3691.1499999999942</v>
      </c>
      <c r="AA108" s="7">
        <f t="shared" si="16"/>
        <v>48927.64748792327</v>
      </c>
      <c r="AB108" s="7">
        <f t="shared" si="16"/>
        <v>0</v>
      </c>
      <c r="AC108" s="14">
        <f t="shared" si="16"/>
        <v>431.46926705982696</v>
      </c>
    </row>
    <row r="109" spans="1:29" x14ac:dyDescent="0.25">
      <c r="A109" s="7" t="s">
        <v>145</v>
      </c>
      <c r="B109" s="7" t="s">
        <v>146</v>
      </c>
      <c r="C109" s="1">
        <v>164.3</v>
      </c>
      <c r="D109" s="7">
        <v>2567435.25</v>
      </c>
      <c r="E109" s="32">
        <v>-180342.5</v>
      </c>
      <c r="F109" s="7">
        <f t="shared" si="10"/>
        <v>2387092.75</v>
      </c>
      <c r="G109" s="7">
        <v>1169670.23</v>
      </c>
      <c r="H109" s="7">
        <v>83682.77</v>
      </c>
      <c r="I109" s="7">
        <f t="shared" si="11"/>
        <v>1133739.75</v>
      </c>
      <c r="J109" s="7">
        <v>0</v>
      </c>
      <c r="K109" s="14">
        <f t="shared" si="12"/>
        <v>14528.866402921483</v>
      </c>
      <c r="L109" s="1">
        <v>163.1</v>
      </c>
      <c r="M109" s="7">
        <v>2606123.21</v>
      </c>
      <c r="N109" s="32">
        <v>-163743.25556633493</v>
      </c>
      <c r="O109" s="7">
        <f t="shared" si="13"/>
        <v>2442379.9544336651</v>
      </c>
      <c r="P109" s="7">
        <v>1256505.1874900002</v>
      </c>
      <c r="Q109" s="7">
        <v>86193.25</v>
      </c>
      <c r="R109" s="7">
        <f t="shared" si="14"/>
        <v>1099681.516943665</v>
      </c>
      <c r="S109" s="7">
        <v>0</v>
      </c>
      <c r="T109" s="14">
        <f t="shared" si="15"/>
        <v>14974.739144289793</v>
      </c>
      <c r="U109" s="1">
        <f t="shared" si="17"/>
        <v>-1.2000000000000171</v>
      </c>
      <c r="V109" s="7">
        <f t="shared" si="17"/>
        <v>38687.959999999963</v>
      </c>
      <c r="W109" s="7">
        <f t="shared" si="17"/>
        <v>16599.244433665066</v>
      </c>
      <c r="X109" s="7">
        <f t="shared" si="16"/>
        <v>55287.204433665145</v>
      </c>
      <c r="Y109" s="7">
        <f t="shared" si="16"/>
        <v>86834.957490000175</v>
      </c>
      <c r="Z109" s="7">
        <f t="shared" si="16"/>
        <v>2510.4799999999959</v>
      </c>
      <c r="AA109" s="7">
        <f t="shared" si="16"/>
        <v>-34058.233056335011</v>
      </c>
      <c r="AB109" s="7">
        <f t="shared" si="16"/>
        <v>0</v>
      </c>
      <c r="AC109" s="14">
        <f t="shared" si="16"/>
        <v>445.87274136831002</v>
      </c>
    </row>
    <row r="110" spans="1:29" x14ac:dyDescent="0.25">
      <c r="A110" s="7" t="s">
        <v>145</v>
      </c>
      <c r="B110" s="7" t="s">
        <v>147</v>
      </c>
      <c r="C110" s="1">
        <v>430.5</v>
      </c>
      <c r="D110" s="7">
        <v>4442521.05</v>
      </c>
      <c r="E110" s="32">
        <v>-312052.8</v>
      </c>
      <c r="F110" s="7">
        <f t="shared" si="10"/>
        <v>4130468.25</v>
      </c>
      <c r="G110" s="7">
        <v>2653354.5299999998</v>
      </c>
      <c r="H110" s="7">
        <v>268540.53999999998</v>
      </c>
      <c r="I110" s="7">
        <f t="shared" si="11"/>
        <v>1208573.1800000002</v>
      </c>
      <c r="J110" s="7">
        <v>0</v>
      </c>
      <c r="K110" s="14">
        <f t="shared" si="12"/>
        <v>9594.5836236933792</v>
      </c>
      <c r="L110" s="1">
        <v>424.2</v>
      </c>
      <c r="M110" s="7">
        <v>4505630.83</v>
      </c>
      <c r="N110" s="32">
        <v>-283089.70874951372</v>
      </c>
      <c r="O110" s="7">
        <f t="shared" si="13"/>
        <v>4222541.121250486</v>
      </c>
      <c r="P110" s="7">
        <v>3242020.7038500002</v>
      </c>
      <c r="Q110" s="7">
        <v>276596.76</v>
      </c>
      <c r="R110" s="7">
        <f t="shared" si="14"/>
        <v>703923.65740048583</v>
      </c>
      <c r="S110" s="7">
        <v>0</v>
      </c>
      <c r="T110" s="14">
        <f t="shared" si="15"/>
        <v>9954.12805575315</v>
      </c>
      <c r="U110" s="1">
        <f t="shared" si="17"/>
        <v>-6.3000000000000114</v>
      </c>
      <c r="V110" s="7">
        <f t="shared" si="17"/>
        <v>63109.780000000261</v>
      </c>
      <c r="W110" s="7">
        <f t="shared" si="17"/>
        <v>28963.091250486264</v>
      </c>
      <c r="X110" s="7">
        <f t="shared" si="16"/>
        <v>92072.871250486001</v>
      </c>
      <c r="Y110" s="7">
        <f t="shared" si="16"/>
        <v>588666.17385000037</v>
      </c>
      <c r="Z110" s="7">
        <f t="shared" si="16"/>
        <v>8056.2200000000303</v>
      </c>
      <c r="AA110" s="7">
        <f t="shared" si="16"/>
        <v>-504649.52259951434</v>
      </c>
      <c r="AB110" s="7">
        <f t="shared" si="16"/>
        <v>0</v>
      </c>
      <c r="AC110" s="14">
        <f t="shared" si="16"/>
        <v>359.54443205977077</v>
      </c>
    </row>
    <row r="111" spans="1:29" x14ac:dyDescent="0.25">
      <c r="A111" s="7" t="s">
        <v>145</v>
      </c>
      <c r="B111" s="7" t="s">
        <v>148</v>
      </c>
      <c r="C111" s="1">
        <v>22338.6</v>
      </c>
      <c r="D111" s="7">
        <v>193753176.44</v>
      </c>
      <c r="E111" s="32">
        <v>-13609664.58</v>
      </c>
      <c r="F111" s="7">
        <f t="shared" si="10"/>
        <v>180143511.85999998</v>
      </c>
      <c r="G111" s="7">
        <v>46100990.43</v>
      </c>
      <c r="H111" s="7">
        <v>5556223.6500000004</v>
      </c>
      <c r="I111" s="7">
        <f t="shared" si="11"/>
        <v>128486297.77999997</v>
      </c>
      <c r="J111" s="7">
        <v>0</v>
      </c>
      <c r="K111" s="14">
        <f t="shared" si="12"/>
        <v>8064.2256837939713</v>
      </c>
      <c r="L111" s="1">
        <v>22338.3</v>
      </c>
      <c r="M111" s="7">
        <v>197426205.59</v>
      </c>
      <c r="N111" s="32">
        <v>-12404328.971620321</v>
      </c>
      <c r="O111" s="7">
        <f t="shared" si="13"/>
        <v>185021876.61837968</v>
      </c>
      <c r="P111" s="7">
        <v>46955443.024080001</v>
      </c>
      <c r="Q111" s="7">
        <v>5722910.3600000003</v>
      </c>
      <c r="R111" s="7">
        <f t="shared" si="14"/>
        <v>132343523.23429967</v>
      </c>
      <c r="S111" s="7">
        <v>0</v>
      </c>
      <c r="T111" s="14">
        <f t="shared" si="15"/>
        <v>8282.7196616743295</v>
      </c>
      <c r="U111" s="1">
        <f t="shared" si="17"/>
        <v>-0.2999999999992724</v>
      </c>
      <c r="V111" s="7">
        <f t="shared" si="17"/>
        <v>3673029.150000006</v>
      </c>
      <c r="W111" s="7">
        <f t="shared" si="17"/>
        <v>1205335.6083796788</v>
      </c>
      <c r="X111" s="7">
        <f t="shared" si="16"/>
        <v>4878364.7583796978</v>
      </c>
      <c r="Y111" s="7">
        <f t="shared" si="16"/>
        <v>854452.59408000112</v>
      </c>
      <c r="Z111" s="7">
        <f t="shared" si="16"/>
        <v>166686.70999999996</v>
      </c>
      <c r="AA111" s="7">
        <f t="shared" si="16"/>
        <v>3857225.4542997032</v>
      </c>
      <c r="AB111" s="7">
        <f t="shared" si="16"/>
        <v>0</v>
      </c>
      <c r="AC111" s="14">
        <f t="shared" si="16"/>
        <v>218.49397788035822</v>
      </c>
    </row>
    <row r="112" spans="1:29" x14ac:dyDescent="0.25">
      <c r="A112" s="7" t="s">
        <v>149</v>
      </c>
      <c r="B112" s="7" t="s">
        <v>150</v>
      </c>
      <c r="C112" s="1">
        <v>92.3</v>
      </c>
      <c r="D112" s="7">
        <v>1665665.06</v>
      </c>
      <c r="E112" s="32">
        <v>-117000.11</v>
      </c>
      <c r="F112" s="7">
        <f t="shared" si="10"/>
        <v>1548664.95</v>
      </c>
      <c r="G112" s="7">
        <v>975606.1</v>
      </c>
      <c r="H112" s="7">
        <v>99245.75</v>
      </c>
      <c r="I112" s="7">
        <f t="shared" si="11"/>
        <v>473813.1</v>
      </c>
      <c r="J112" s="7">
        <v>0</v>
      </c>
      <c r="K112" s="14">
        <f t="shared" si="12"/>
        <v>16778.601841820153</v>
      </c>
      <c r="L112" s="1">
        <v>89</v>
      </c>
      <c r="M112" s="7">
        <v>1645935.46</v>
      </c>
      <c r="N112" s="32">
        <v>-103414.46238548063</v>
      </c>
      <c r="O112" s="7">
        <f t="shared" si="13"/>
        <v>1542520.9976145194</v>
      </c>
      <c r="P112" s="7">
        <v>994558.35673100001</v>
      </c>
      <c r="Q112" s="7">
        <v>102223.12</v>
      </c>
      <c r="R112" s="7">
        <f t="shared" si="14"/>
        <v>445739.52088351944</v>
      </c>
      <c r="S112" s="7">
        <v>0</v>
      </c>
      <c r="T112" s="14">
        <f t="shared" si="15"/>
        <v>17331.696602410331</v>
      </c>
      <c r="U112" s="1">
        <f t="shared" si="17"/>
        <v>-3.2999999999999972</v>
      </c>
      <c r="V112" s="7">
        <f t="shared" si="17"/>
        <v>-19729.600000000093</v>
      </c>
      <c r="W112" s="7">
        <f t="shared" si="17"/>
        <v>13585.647614519374</v>
      </c>
      <c r="X112" s="7">
        <f t="shared" si="16"/>
        <v>-6143.9523854805157</v>
      </c>
      <c r="Y112" s="7">
        <f t="shared" si="16"/>
        <v>18952.25673100003</v>
      </c>
      <c r="Z112" s="7">
        <f t="shared" si="16"/>
        <v>2977.3699999999953</v>
      </c>
      <c r="AA112" s="7">
        <f t="shared" si="16"/>
        <v>-28073.579116480541</v>
      </c>
      <c r="AB112" s="7">
        <f t="shared" si="16"/>
        <v>0</v>
      </c>
      <c r="AC112" s="14">
        <f t="shared" si="16"/>
        <v>553.09476059017834</v>
      </c>
    </row>
    <row r="113" spans="1:29" x14ac:dyDescent="0.25">
      <c r="A113" s="7" t="s">
        <v>151</v>
      </c>
      <c r="B113" s="7" t="s">
        <v>151</v>
      </c>
      <c r="C113" s="1">
        <v>2141.4</v>
      </c>
      <c r="D113" s="7">
        <v>18574053.91</v>
      </c>
      <c r="E113" s="32">
        <v>-1304683.8700000001</v>
      </c>
      <c r="F113" s="7">
        <f t="shared" si="10"/>
        <v>17269370.039999999</v>
      </c>
      <c r="G113" s="7">
        <v>8477422.6600000001</v>
      </c>
      <c r="H113" s="7">
        <v>851515.86</v>
      </c>
      <c r="I113" s="7">
        <f t="shared" si="11"/>
        <v>7940431.5199999986</v>
      </c>
      <c r="J113" s="7">
        <v>0</v>
      </c>
      <c r="K113" s="14">
        <f t="shared" si="12"/>
        <v>8064.5232277948999</v>
      </c>
      <c r="L113" s="1">
        <v>2127.1</v>
      </c>
      <c r="M113" s="7">
        <v>18800033.010000002</v>
      </c>
      <c r="N113" s="32">
        <v>-1181209.9282182299</v>
      </c>
      <c r="O113" s="7">
        <f t="shared" si="13"/>
        <v>17618823.081781771</v>
      </c>
      <c r="P113" s="7">
        <v>8513795.7825520001</v>
      </c>
      <c r="Q113" s="7">
        <v>877061.34</v>
      </c>
      <c r="R113" s="7">
        <f t="shared" si="14"/>
        <v>8227965.959229771</v>
      </c>
      <c r="S113" s="7">
        <v>0</v>
      </c>
      <c r="T113" s="14">
        <f t="shared" si="15"/>
        <v>8283.0252840871472</v>
      </c>
      <c r="U113" s="1">
        <f t="shared" si="17"/>
        <v>-14.300000000000182</v>
      </c>
      <c r="V113" s="7">
        <f t="shared" si="17"/>
        <v>225979.10000000149</v>
      </c>
      <c r="W113" s="7">
        <f t="shared" si="17"/>
        <v>123473.94178177021</v>
      </c>
      <c r="X113" s="7">
        <f t="shared" si="16"/>
        <v>349453.04178177193</v>
      </c>
      <c r="Y113" s="7">
        <f t="shared" si="16"/>
        <v>36373.122551999986</v>
      </c>
      <c r="Z113" s="7">
        <f t="shared" si="16"/>
        <v>25545.479999999981</v>
      </c>
      <c r="AA113" s="7">
        <f t="shared" si="16"/>
        <v>287534.43922977243</v>
      </c>
      <c r="AB113" s="7">
        <f t="shared" si="16"/>
        <v>0</v>
      </c>
      <c r="AC113" s="14">
        <f t="shared" si="16"/>
        <v>218.50205629224729</v>
      </c>
    </row>
    <row r="114" spans="1:29" x14ac:dyDescent="0.25">
      <c r="A114" s="7" t="s">
        <v>152</v>
      </c>
      <c r="B114" s="7" t="s">
        <v>152</v>
      </c>
      <c r="C114" s="1">
        <v>2767</v>
      </c>
      <c r="D114" s="7">
        <v>24490570.870000001</v>
      </c>
      <c r="E114" s="32">
        <v>-1720273.5</v>
      </c>
      <c r="F114" s="7">
        <f t="shared" si="10"/>
        <v>22770297.370000001</v>
      </c>
      <c r="G114" s="7">
        <v>11110288.92</v>
      </c>
      <c r="H114" s="7">
        <v>996844.23</v>
      </c>
      <c r="I114" s="7">
        <f t="shared" si="11"/>
        <v>10663164.220000001</v>
      </c>
      <c r="J114" s="7">
        <v>0</v>
      </c>
      <c r="K114" s="14">
        <f t="shared" si="12"/>
        <v>8229.2364907842439</v>
      </c>
      <c r="L114" s="1">
        <v>2765.8</v>
      </c>
      <c r="M114" s="7">
        <v>24968247.920000002</v>
      </c>
      <c r="N114" s="32">
        <v>-1568760.1355609626</v>
      </c>
      <c r="O114" s="7">
        <f t="shared" si="13"/>
        <v>23399487.784439038</v>
      </c>
      <c r="P114" s="7">
        <v>11341902.749119999</v>
      </c>
      <c r="Q114" s="7">
        <v>1026749.56</v>
      </c>
      <c r="R114" s="7">
        <f t="shared" si="14"/>
        <v>11030835.475319039</v>
      </c>
      <c r="S114" s="7">
        <v>0</v>
      </c>
      <c r="T114" s="14">
        <f t="shared" si="15"/>
        <v>8460.2964004769092</v>
      </c>
      <c r="U114" s="1">
        <f t="shared" si="17"/>
        <v>-1.1999999999998181</v>
      </c>
      <c r="V114" s="7">
        <f t="shared" si="17"/>
        <v>477677.05000000075</v>
      </c>
      <c r="W114" s="7">
        <f t="shared" si="17"/>
        <v>151513.3644390374</v>
      </c>
      <c r="X114" s="7">
        <f t="shared" si="16"/>
        <v>629190.41443903744</v>
      </c>
      <c r="Y114" s="7">
        <f t="shared" si="16"/>
        <v>231613.82911999896</v>
      </c>
      <c r="Z114" s="7">
        <f t="shared" si="16"/>
        <v>29905.330000000075</v>
      </c>
      <c r="AA114" s="7">
        <f t="shared" si="16"/>
        <v>367671.25531903841</v>
      </c>
      <c r="AB114" s="7">
        <f t="shared" si="16"/>
        <v>0</v>
      </c>
      <c r="AC114" s="14">
        <f t="shared" si="16"/>
        <v>231.05990969266531</v>
      </c>
    </row>
    <row r="115" spans="1:29" x14ac:dyDescent="0.25">
      <c r="A115" s="7" t="s">
        <v>152</v>
      </c>
      <c r="B115" s="7" t="s">
        <v>71</v>
      </c>
      <c r="C115" s="1">
        <v>690.1</v>
      </c>
      <c r="D115" s="7">
        <v>6735660.75</v>
      </c>
      <c r="E115" s="32">
        <v>-473128.16</v>
      </c>
      <c r="F115" s="7">
        <f t="shared" si="10"/>
        <v>6262532.5899999999</v>
      </c>
      <c r="G115" s="7">
        <v>1236659.94</v>
      </c>
      <c r="H115" s="7">
        <v>116185.92</v>
      </c>
      <c r="I115" s="7">
        <f t="shared" si="11"/>
        <v>4909686.7300000004</v>
      </c>
      <c r="J115" s="7">
        <v>0</v>
      </c>
      <c r="K115" s="14">
        <f t="shared" si="12"/>
        <v>9074.8189972467753</v>
      </c>
      <c r="L115" s="1">
        <v>672.3</v>
      </c>
      <c r="M115" s="7">
        <v>6715335.8499999996</v>
      </c>
      <c r="N115" s="32">
        <v>-421925.92816834664</v>
      </c>
      <c r="O115" s="7">
        <f t="shared" si="13"/>
        <v>6293409.9218316525</v>
      </c>
      <c r="P115" s="7">
        <v>1243787.449581</v>
      </c>
      <c r="Q115" s="7">
        <v>119671.5</v>
      </c>
      <c r="R115" s="7">
        <f t="shared" si="14"/>
        <v>4929950.9722506525</v>
      </c>
      <c r="S115" s="7">
        <v>0</v>
      </c>
      <c r="T115" s="14">
        <f t="shared" si="15"/>
        <v>9361.0143118126616</v>
      </c>
      <c r="U115" s="1">
        <f t="shared" si="17"/>
        <v>-17.800000000000068</v>
      </c>
      <c r="V115" s="7">
        <f t="shared" si="17"/>
        <v>-20324.900000000373</v>
      </c>
      <c r="W115" s="7">
        <f t="shared" si="17"/>
        <v>51202.231831653335</v>
      </c>
      <c r="X115" s="7">
        <f t="shared" si="16"/>
        <v>30877.331831652671</v>
      </c>
      <c r="Y115" s="7">
        <f t="shared" si="16"/>
        <v>7127.5095810000785</v>
      </c>
      <c r="Z115" s="7">
        <f t="shared" si="16"/>
        <v>3485.5800000000017</v>
      </c>
      <c r="AA115" s="7">
        <f t="shared" si="16"/>
        <v>20264.242250652052</v>
      </c>
      <c r="AB115" s="7">
        <f t="shared" si="16"/>
        <v>0</v>
      </c>
      <c r="AC115" s="14">
        <f t="shared" si="16"/>
        <v>286.19531456588629</v>
      </c>
    </row>
    <row r="116" spans="1:29" x14ac:dyDescent="0.25">
      <c r="A116" s="7" t="s">
        <v>152</v>
      </c>
      <c r="B116" s="7" t="s">
        <v>153</v>
      </c>
      <c r="C116" s="1">
        <v>481.5</v>
      </c>
      <c r="D116" s="7">
        <v>4903209.88</v>
      </c>
      <c r="E116" s="32">
        <v>-344412.63</v>
      </c>
      <c r="F116" s="7">
        <f t="shared" si="10"/>
        <v>4558797.25</v>
      </c>
      <c r="G116" s="7">
        <v>779787.97</v>
      </c>
      <c r="H116" s="7">
        <v>54231.97</v>
      </c>
      <c r="I116" s="7">
        <f t="shared" si="11"/>
        <v>3724777.31</v>
      </c>
      <c r="J116" s="7">
        <v>0</v>
      </c>
      <c r="K116" s="14">
        <f t="shared" si="12"/>
        <v>9467.9070612668747</v>
      </c>
      <c r="L116" s="1">
        <v>484.3</v>
      </c>
      <c r="M116" s="7">
        <v>5023391.1399999997</v>
      </c>
      <c r="N116" s="32">
        <v>-315620.69517299702</v>
      </c>
      <c r="O116" s="7">
        <f t="shared" si="13"/>
        <v>4707770.4448270025</v>
      </c>
      <c r="P116" s="7">
        <v>791037.71312799992</v>
      </c>
      <c r="Q116" s="7">
        <v>55858.93</v>
      </c>
      <c r="R116" s="7">
        <f t="shared" si="14"/>
        <v>3860873.8016990023</v>
      </c>
      <c r="S116" s="7">
        <v>0</v>
      </c>
      <c r="T116" s="14">
        <f t="shared" si="15"/>
        <v>9720.7731671009751</v>
      </c>
      <c r="U116" s="1">
        <f t="shared" si="17"/>
        <v>2.8000000000000114</v>
      </c>
      <c r="V116" s="7">
        <f t="shared" si="17"/>
        <v>120181.25999999978</v>
      </c>
      <c r="W116" s="7">
        <f t="shared" si="17"/>
        <v>28791.934827002988</v>
      </c>
      <c r="X116" s="7">
        <f t="shared" si="16"/>
        <v>148973.19482700247</v>
      </c>
      <c r="Y116" s="7">
        <f t="shared" si="16"/>
        <v>11249.743127999944</v>
      </c>
      <c r="Z116" s="7">
        <f t="shared" si="16"/>
        <v>1626.9599999999991</v>
      </c>
      <c r="AA116" s="7">
        <f t="shared" si="16"/>
        <v>136096.49169900222</v>
      </c>
      <c r="AB116" s="7">
        <f t="shared" si="16"/>
        <v>0</v>
      </c>
      <c r="AC116" s="14">
        <f t="shared" si="16"/>
        <v>252.86610583410038</v>
      </c>
    </row>
    <row r="117" spans="1:29" x14ac:dyDescent="0.25">
      <c r="A117" s="7" t="s">
        <v>154</v>
      </c>
      <c r="B117" s="7" t="s">
        <v>154</v>
      </c>
      <c r="C117" s="1">
        <v>5998.9</v>
      </c>
      <c r="D117" s="7">
        <v>54064565.460000001</v>
      </c>
      <c r="E117" s="32">
        <v>-3797618.26</v>
      </c>
      <c r="F117" s="7">
        <f t="shared" si="10"/>
        <v>50266947.200000003</v>
      </c>
      <c r="G117" s="7">
        <v>12285121.880000001</v>
      </c>
      <c r="H117" s="7">
        <v>1628999.85</v>
      </c>
      <c r="I117" s="7">
        <f t="shared" si="11"/>
        <v>36352825.469999999</v>
      </c>
      <c r="J117" s="7">
        <v>0</v>
      </c>
      <c r="K117" s="14">
        <f t="shared" si="12"/>
        <v>8379.3607494707376</v>
      </c>
      <c r="L117" s="1">
        <v>6026.2</v>
      </c>
      <c r="M117" s="7">
        <v>55348124.159999996</v>
      </c>
      <c r="N117" s="32">
        <v>-3477533.9879069324</v>
      </c>
      <c r="O117" s="7">
        <f t="shared" si="13"/>
        <v>51870590.172093064</v>
      </c>
      <c r="P117" s="7">
        <v>12499144.006668</v>
      </c>
      <c r="Q117" s="7">
        <v>1677869.85</v>
      </c>
      <c r="R117" s="7">
        <f t="shared" si="14"/>
        <v>37693576.315425061</v>
      </c>
      <c r="S117" s="7">
        <v>0</v>
      </c>
      <c r="T117" s="14">
        <f t="shared" si="15"/>
        <v>8607.5122252983747</v>
      </c>
      <c r="U117" s="1">
        <f t="shared" si="17"/>
        <v>27.300000000000182</v>
      </c>
      <c r="V117" s="7">
        <f t="shared" si="17"/>
        <v>1283558.6999999955</v>
      </c>
      <c r="W117" s="7">
        <f t="shared" si="17"/>
        <v>320084.27209306741</v>
      </c>
      <c r="X117" s="7">
        <f t="shared" si="16"/>
        <v>1603642.9720930606</v>
      </c>
      <c r="Y117" s="7">
        <f t="shared" si="16"/>
        <v>214022.12666799873</v>
      </c>
      <c r="Z117" s="7">
        <f t="shared" si="16"/>
        <v>48870</v>
      </c>
      <c r="AA117" s="7">
        <f t="shared" si="16"/>
        <v>1340750.8454250619</v>
      </c>
      <c r="AB117" s="7">
        <f t="shared" si="16"/>
        <v>0</v>
      </c>
      <c r="AC117" s="14">
        <f t="shared" si="16"/>
        <v>228.15147582763711</v>
      </c>
    </row>
    <row r="118" spans="1:29" x14ac:dyDescent="0.25">
      <c r="A118" s="7" t="s">
        <v>154</v>
      </c>
      <c r="B118" s="7" t="s">
        <v>155</v>
      </c>
      <c r="C118" s="1">
        <v>267.2</v>
      </c>
      <c r="D118" s="7">
        <v>3730661.33</v>
      </c>
      <c r="E118" s="32">
        <v>-262050.15</v>
      </c>
      <c r="F118" s="7">
        <f t="shared" si="10"/>
        <v>3468611.18</v>
      </c>
      <c r="G118" s="7">
        <v>733173.88</v>
      </c>
      <c r="H118" s="7">
        <v>112614.3</v>
      </c>
      <c r="I118" s="7">
        <f t="shared" si="11"/>
        <v>2622823.0000000005</v>
      </c>
      <c r="J118" s="7">
        <v>0</v>
      </c>
      <c r="K118" s="14">
        <f t="shared" si="12"/>
        <v>12981.329266467066</v>
      </c>
      <c r="L118" s="1">
        <v>261.7</v>
      </c>
      <c r="M118" s="7">
        <v>3768997.39</v>
      </c>
      <c r="N118" s="32">
        <v>-236806.87869688991</v>
      </c>
      <c r="O118" s="7">
        <f t="shared" si="13"/>
        <v>3532190.51130311</v>
      </c>
      <c r="P118" s="7">
        <v>750283.83539999998</v>
      </c>
      <c r="Q118" s="7">
        <v>115992.73</v>
      </c>
      <c r="R118" s="7">
        <f t="shared" si="14"/>
        <v>2665913.9459031099</v>
      </c>
      <c r="S118" s="7">
        <v>0</v>
      </c>
      <c r="T118" s="14">
        <f t="shared" si="15"/>
        <v>13497.09786512461</v>
      </c>
      <c r="U118" s="1">
        <f t="shared" si="17"/>
        <v>-5.5</v>
      </c>
      <c r="V118" s="7">
        <f t="shared" si="17"/>
        <v>38336.060000000056</v>
      </c>
      <c r="W118" s="7">
        <f t="shared" si="17"/>
        <v>25243.271303110087</v>
      </c>
      <c r="X118" s="7">
        <f t="shared" si="16"/>
        <v>63579.331303109881</v>
      </c>
      <c r="Y118" s="7">
        <f t="shared" si="16"/>
        <v>17109.955399999977</v>
      </c>
      <c r="Z118" s="7">
        <f t="shared" si="16"/>
        <v>3378.429999999993</v>
      </c>
      <c r="AA118" s="7">
        <f t="shared" si="16"/>
        <v>43090.945903109387</v>
      </c>
      <c r="AB118" s="7">
        <f t="shared" si="16"/>
        <v>0</v>
      </c>
      <c r="AC118" s="14">
        <f t="shared" si="16"/>
        <v>515.76859865754341</v>
      </c>
    </row>
    <row r="119" spans="1:29" x14ac:dyDescent="0.25">
      <c r="A119" s="7" t="s">
        <v>156</v>
      </c>
      <c r="B119" s="7" t="s">
        <v>157</v>
      </c>
      <c r="C119" s="1">
        <v>1488.2</v>
      </c>
      <c r="D119" s="7">
        <v>13883442.539999999</v>
      </c>
      <c r="E119" s="32">
        <v>-975204.64</v>
      </c>
      <c r="F119" s="7">
        <f t="shared" si="10"/>
        <v>12908237.899999999</v>
      </c>
      <c r="G119" s="7">
        <v>6719667.5499999998</v>
      </c>
      <c r="H119" s="7">
        <v>703230.4</v>
      </c>
      <c r="I119" s="7">
        <f t="shared" si="11"/>
        <v>5485339.9499999983</v>
      </c>
      <c r="J119" s="7">
        <v>0</v>
      </c>
      <c r="K119" s="14">
        <f t="shared" si="12"/>
        <v>8673.7252385432057</v>
      </c>
      <c r="L119" s="1">
        <v>1472.5</v>
      </c>
      <c r="M119" s="7">
        <v>14015648.439999999</v>
      </c>
      <c r="N119" s="32">
        <v>-880606.06483713537</v>
      </c>
      <c r="O119" s="7">
        <f t="shared" si="13"/>
        <v>13135042.375162864</v>
      </c>
      <c r="P119" s="7">
        <v>6689928.591</v>
      </c>
      <c r="Q119" s="7">
        <v>724327.31</v>
      </c>
      <c r="R119" s="7">
        <f t="shared" si="14"/>
        <v>5720786.4741628636</v>
      </c>
      <c r="S119" s="7">
        <v>0</v>
      </c>
      <c r="T119" s="14">
        <f t="shared" si="15"/>
        <v>8920.2325128440498</v>
      </c>
      <c r="U119" s="1">
        <f t="shared" si="17"/>
        <v>-15.700000000000045</v>
      </c>
      <c r="V119" s="7">
        <f t="shared" si="17"/>
        <v>132205.90000000037</v>
      </c>
      <c r="W119" s="7">
        <f t="shared" si="17"/>
        <v>94598.575162864639</v>
      </c>
      <c r="X119" s="7">
        <f t="shared" si="16"/>
        <v>226804.47516286559</v>
      </c>
      <c r="Y119" s="7">
        <f t="shared" si="16"/>
        <v>-29738.958999999799</v>
      </c>
      <c r="Z119" s="7">
        <f t="shared" si="16"/>
        <v>21096.910000000033</v>
      </c>
      <c r="AA119" s="7">
        <f t="shared" si="16"/>
        <v>235446.52416286524</v>
      </c>
      <c r="AB119" s="7">
        <f t="shared" si="16"/>
        <v>0</v>
      </c>
      <c r="AC119" s="14">
        <f t="shared" si="16"/>
        <v>246.50727430084407</v>
      </c>
    </row>
    <row r="120" spans="1:29" x14ac:dyDescent="0.25">
      <c r="A120" s="7" t="s">
        <v>156</v>
      </c>
      <c r="B120" s="7" t="s">
        <v>158</v>
      </c>
      <c r="C120" s="1">
        <v>3326.5</v>
      </c>
      <c r="D120" s="7">
        <v>30608722.98</v>
      </c>
      <c r="E120" s="32">
        <v>-2150026.44</v>
      </c>
      <c r="F120" s="7">
        <f t="shared" si="10"/>
        <v>28458696.539999999</v>
      </c>
      <c r="G120" s="7">
        <v>7605711.54</v>
      </c>
      <c r="H120" s="7">
        <v>698246.92</v>
      </c>
      <c r="I120" s="7">
        <f t="shared" si="11"/>
        <v>20154738.079999998</v>
      </c>
      <c r="J120" s="7">
        <v>0</v>
      </c>
      <c r="K120" s="14">
        <f t="shared" si="12"/>
        <v>8555.1470133774237</v>
      </c>
      <c r="L120" s="1">
        <v>3383</v>
      </c>
      <c r="M120" s="7">
        <v>31701924.960000001</v>
      </c>
      <c r="N120" s="32">
        <v>-1991838.4444571414</v>
      </c>
      <c r="O120" s="7">
        <f t="shared" si="13"/>
        <v>29710086.515542861</v>
      </c>
      <c r="P120" s="7">
        <v>7971038.2800000003</v>
      </c>
      <c r="Q120" s="7">
        <v>719194.33</v>
      </c>
      <c r="R120" s="7">
        <f t="shared" si="14"/>
        <v>21019853.905542862</v>
      </c>
      <c r="S120" s="7">
        <v>0</v>
      </c>
      <c r="T120" s="14">
        <f t="shared" si="15"/>
        <v>8782.1715978548218</v>
      </c>
      <c r="U120" s="1">
        <f t="shared" si="17"/>
        <v>56.5</v>
      </c>
      <c r="V120" s="7">
        <f t="shared" si="17"/>
        <v>1093201.9800000004</v>
      </c>
      <c r="W120" s="7">
        <f t="shared" si="17"/>
        <v>158187.99554285849</v>
      </c>
      <c r="X120" s="7">
        <f t="shared" si="16"/>
        <v>1251389.975542862</v>
      </c>
      <c r="Y120" s="7">
        <f t="shared" si="16"/>
        <v>365326.74000000022</v>
      </c>
      <c r="Z120" s="7">
        <f t="shared" si="16"/>
        <v>20947.409999999916</v>
      </c>
      <c r="AA120" s="7">
        <f t="shared" si="16"/>
        <v>865115.82554286346</v>
      </c>
      <c r="AB120" s="7">
        <f t="shared" si="16"/>
        <v>0</v>
      </c>
      <c r="AC120" s="14">
        <f t="shared" si="16"/>
        <v>227.02458447739809</v>
      </c>
    </row>
    <row r="121" spans="1:29" x14ac:dyDescent="0.25">
      <c r="A121" s="7" t="s">
        <v>156</v>
      </c>
      <c r="B121" s="7" t="s">
        <v>159</v>
      </c>
      <c r="C121" s="1">
        <v>205.4</v>
      </c>
      <c r="D121" s="7">
        <v>3014821.41</v>
      </c>
      <c r="E121" s="32">
        <v>-211767.93</v>
      </c>
      <c r="F121" s="7">
        <f t="shared" si="10"/>
        <v>2803053.48</v>
      </c>
      <c r="G121" s="7">
        <v>528544.43999999994</v>
      </c>
      <c r="H121" s="7">
        <v>45382.080000000002</v>
      </c>
      <c r="I121" s="7">
        <f t="shared" si="11"/>
        <v>2229126.96</v>
      </c>
      <c r="J121" s="7">
        <v>0</v>
      </c>
      <c r="K121" s="14">
        <f t="shared" si="12"/>
        <v>13646.803700097371</v>
      </c>
      <c r="L121" s="1">
        <v>205.5</v>
      </c>
      <c r="M121" s="7">
        <v>3073637.64</v>
      </c>
      <c r="N121" s="32">
        <v>-193117.28304849661</v>
      </c>
      <c r="O121" s="7">
        <f t="shared" si="13"/>
        <v>2880520.3569515035</v>
      </c>
      <c r="P121" s="7">
        <v>559689.04799999995</v>
      </c>
      <c r="Q121" s="7">
        <v>46743.54</v>
      </c>
      <c r="R121" s="7">
        <f t="shared" si="14"/>
        <v>2274087.7689515036</v>
      </c>
      <c r="S121" s="7">
        <v>0</v>
      </c>
      <c r="T121" s="14">
        <f t="shared" si="15"/>
        <v>14017.130690761574</v>
      </c>
      <c r="U121" s="1">
        <f t="shared" si="17"/>
        <v>9.9999999999994316E-2</v>
      </c>
      <c r="V121" s="7">
        <f t="shared" si="17"/>
        <v>58816.229999999981</v>
      </c>
      <c r="W121" s="7">
        <f t="shared" si="17"/>
        <v>18650.646951503382</v>
      </c>
      <c r="X121" s="7">
        <f t="shared" si="16"/>
        <v>77466.876951503567</v>
      </c>
      <c r="Y121" s="7">
        <f t="shared" si="16"/>
        <v>31144.608000000007</v>
      </c>
      <c r="Z121" s="7">
        <f t="shared" si="16"/>
        <v>1361.4599999999991</v>
      </c>
      <c r="AA121" s="7">
        <f t="shared" si="16"/>
        <v>44960.808951503597</v>
      </c>
      <c r="AB121" s="7">
        <f t="shared" si="16"/>
        <v>0</v>
      </c>
      <c r="AC121" s="14">
        <f t="shared" si="16"/>
        <v>370.32699066420355</v>
      </c>
    </row>
    <row r="122" spans="1:29" x14ac:dyDescent="0.25">
      <c r="A122" s="7" t="s">
        <v>156</v>
      </c>
      <c r="B122" s="7" t="s">
        <v>160</v>
      </c>
      <c r="C122" s="1">
        <v>688</v>
      </c>
      <c r="D122" s="7">
        <v>6713842.0700000003</v>
      </c>
      <c r="E122" s="32">
        <v>-471595.56</v>
      </c>
      <c r="F122" s="7">
        <f t="shared" si="10"/>
        <v>6242246.5100000007</v>
      </c>
      <c r="G122" s="7">
        <v>5789050.9100000001</v>
      </c>
      <c r="H122" s="7">
        <v>326157.8</v>
      </c>
      <c r="I122" s="7">
        <f t="shared" si="11"/>
        <v>127037.80000000057</v>
      </c>
      <c r="J122" s="7">
        <v>0</v>
      </c>
      <c r="K122" s="14">
        <f t="shared" si="12"/>
        <v>9073.0327180232562</v>
      </c>
      <c r="L122" s="1">
        <v>688</v>
      </c>
      <c r="M122" s="7">
        <v>6841405.9699999997</v>
      </c>
      <c r="N122" s="32">
        <v>-191.36480799992569</v>
      </c>
      <c r="O122" s="7">
        <f t="shared" si="13"/>
        <v>6841214.605192</v>
      </c>
      <c r="P122" s="7">
        <v>6505272.0751919998</v>
      </c>
      <c r="Q122" s="7">
        <v>335942.53</v>
      </c>
      <c r="R122" s="7">
        <f t="shared" si="14"/>
        <v>0</v>
      </c>
      <c r="S122" s="7">
        <v>0</v>
      </c>
      <c r="T122" s="14">
        <f t="shared" si="15"/>
        <v>9943.6258796395341</v>
      </c>
      <c r="U122" s="1">
        <f t="shared" si="17"/>
        <v>0</v>
      </c>
      <c r="V122" s="7">
        <f t="shared" si="17"/>
        <v>127563.89999999944</v>
      </c>
      <c r="W122" s="7">
        <f t="shared" si="17"/>
        <v>471404.19519200007</v>
      </c>
      <c r="X122" s="7">
        <f t="shared" si="16"/>
        <v>598968.09519199934</v>
      </c>
      <c r="Y122" s="7">
        <f t="shared" si="16"/>
        <v>716221.16519199964</v>
      </c>
      <c r="Z122" s="7">
        <f t="shared" si="16"/>
        <v>9784.7300000000396</v>
      </c>
      <c r="AA122" s="7">
        <f t="shared" si="16"/>
        <v>-127037.80000000057</v>
      </c>
      <c r="AB122" s="7">
        <f t="shared" si="16"/>
        <v>0</v>
      </c>
      <c r="AC122" s="14">
        <f t="shared" si="16"/>
        <v>870.59316161627794</v>
      </c>
    </row>
    <row r="123" spans="1:29" x14ac:dyDescent="0.25">
      <c r="A123" s="7" t="s">
        <v>161</v>
      </c>
      <c r="B123" s="7" t="s">
        <v>162</v>
      </c>
      <c r="C123" s="1">
        <v>1475</v>
      </c>
      <c r="D123" s="7">
        <v>14262701.43</v>
      </c>
      <c r="E123" s="32">
        <v>-1001844.65</v>
      </c>
      <c r="F123" s="7">
        <f t="shared" si="10"/>
        <v>13260856.779999999</v>
      </c>
      <c r="G123" s="7">
        <v>1779016.78</v>
      </c>
      <c r="H123" s="7">
        <v>382970.76</v>
      </c>
      <c r="I123" s="7">
        <f t="shared" si="11"/>
        <v>11098869.24</v>
      </c>
      <c r="J123" s="7">
        <v>0</v>
      </c>
      <c r="K123" s="14">
        <f t="shared" si="12"/>
        <v>8990.4113762711859</v>
      </c>
      <c r="L123" s="1">
        <v>1489.5</v>
      </c>
      <c r="M123" s="7">
        <v>14669686.01</v>
      </c>
      <c r="N123" s="32">
        <v>-921699.37944465724</v>
      </c>
      <c r="O123" s="7">
        <f t="shared" si="13"/>
        <v>13747986.630555343</v>
      </c>
      <c r="P123" s="7">
        <v>1814346.0590580001</v>
      </c>
      <c r="Q123" s="7">
        <v>394459.88</v>
      </c>
      <c r="R123" s="7">
        <f t="shared" si="14"/>
        <v>11539180.691497343</v>
      </c>
      <c r="S123" s="7">
        <v>0</v>
      </c>
      <c r="T123" s="14">
        <f t="shared" si="15"/>
        <v>9229.9339580767664</v>
      </c>
      <c r="U123" s="1">
        <f t="shared" si="17"/>
        <v>14.5</v>
      </c>
      <c r="V123" s="7">
        <f t="shared" si="17"/>
        <v>406984.58000000007</v>
      </c>
      <c r="W123" s="7">
        <f t="shared" si="17"/>
        <v>80145.27055534278</v>
      </c>
      <c r="X123" s="7">
        <f t="shared" si="16"/>
        <v>487129.85055534355</v>
      </c>
      <c r="Y123" s="7">
        <f t="shared" si="16"/>
        <v>35329.279058000073</v>
      </c>
      <c r="Z123" s="7">
        <f t="shared" si="16"/>
        <v>11489.119999999995</v>
      </c>
      <c r="AA123" s="7">
        <f t="shared" si="16"/>
        <v>440311.45149734244</v>
      </c>
      <c r="AB123" s="7">
        <f t="shared" si="16"/>
        <v>0</v>
      </c>
      <c r="AC123" s="14">
        <f t="shared" si="16"/>
        <v>239.52258180558056</v>
      </c>
    </row>
    <row r="124" spans="1:29" x14ac:dyDescent="0.25">
      <c r="A124" s="7" t="s">
        <v>161</v>
      </c>
      <c r="B124" s="7" t="s">
        <v>163</v>
      </c>
      <c r="C124" s="1">
        <v>813.9</v>
      </c>
      <c r="D124" s="7">
        <v>8080316.7400000002</v>
      </c>
      <c r="E124" s="32">
        <v>-567579.86</v>
      </c>
      <c r="F124" s="7">
        <f t="shared" si="10"/>
        <v>7512736.8799999999</v>
      </c>
      <c r="G124" s="7">
        <v>970996.67</v>
      </c>
      <c r="H124" s="7">
        <v>210268.5</v>
      </c>
      <c r="I124" s="7">
        <f t="shared" si="11"/>
        <v>6331471.71</v>
      </c>
      <c r="J124" s="7">
        <v>0</v>
      </c>
      <c r="K124" s="14">
        <f t="shared" si="12"/>
        <v>9230.5404595159107</v>
      </c>
      <c r="L124" s="1">
        <v>800.9</v>
      </c>
      <c r="M124" s="7">
        <v>8120990.0999999996</v>
      </c>
      <c r="N124" s="32">
        <v>-510243.47286941041</v>
      </c>
      <c r="O124" s="7">
        <f t="shared" si="13"/>
        <v>7610746.6271305894</v>
      </c>
      <c r="P124" s="7">
        <v>976344.29580800002</v>
      </c>
      <c r="Q124" s="7">
        <v>216576.56</v>
      </c>
      <c r="R124" s="7">
        <f t="shared" si="14"/>
        <v>6417825.7713225903</v>
      </c>
      <c r="S124" s="7">
        <v>0</v>
      </c>
      <c r="T124" s="14">
        <f t="shared" si="15"/>
        <v>9502.7426983775622</v>
      </c>
      <c r="U124" s="1">
        <f t="shared" si="17"/>
        <v>-13</v>
      </c>
      <c r="V124" s="7">
        <f t="shared" si="17"/>
        <v>40673.359999999404</v>
      </c>
      <c r="W124" s="7">
        <f t="shared" si="17"/>
        <v>57336.387130589574</v>
      </c>
      <c r="X124" s="7">
        <f t="shared" si="16"/>
        <v>98009.74713058956</v>
      </c>
      <c r="Y124" s="7">
        <f t="shared" si="16"/>
        <v>5347.6258079999825</v>
      </c>
      <c r="Z124" s="7">
        <f t="shared" si="16"/>
        <v>6308.0599999999977</v>
      </c>
      <c r="AA124" s="7">
        <f t="shared" si="16"/>
        <v>86354.061322590336</v>
      </c>
      <c r="AB124" s="7">
        <f t="shared" si="16"/>
        <v>0</v>
      </c>
      <c r="AC124" s="14">
        <f t="shared" si="16"/>
        <v>272.20223886165149</v>
      </c>
    </row>
    <row r="125" spans="1:29" x14ac:dyDescent="0.25">
      <c r="A125" s="7" t="s">
        <v>161</v>
      </c>
      <c r="B125" s="7" t="s">
        <v>164</v>
      </c>
      <c r="C125" s="1">
        <v>167</v>
      </c>
      <c r="D125" s="7">
        <v>2696104.88</v>
      </c>
      <c r="E125" s="32">
        <v>-189380.55</v>
      </c>
      <c r="F125" s="7">
        <f t="shared" si="10"/>
        <v>2506724.33</v>
      </c>
      <c r="G125" s="7">
        <v>227711.62</v>
      </c>
      <c r="H125" s="7">
        <v>46833.73</v>
      </c>
      <c r="I125" s="7">
        <f t="shared" si="11"/>
        <v>2232178.98</v>
      </c>
      <c r="J125" s="7">
        <v>0</v>
      </c>
      <c r="K125" s="14">
        <f t="shared" si="12"/>
        <v>15010.325329341318</v>
      </c>
      <c r="L125" s="1">
        <v>165.5</v>
      </c>
      <c r="M125" s="7">
        <v>2728760.52</v>
      </c>
      <c r="N125" s="32">
        <v>-171448.58289554351</v>
      </c>
      <c r="O125" s="7">
        <f t="shared" si="13"/>
        <v>2557311.9371044566</v>
      </c>
      <c r="P125" s="7">
        <v>229923.65345099999</v>
      </c>
      <c r="Q125" s="7">
        <v>48238.74</v>
      </c>
      <c r="R125" s="7">
        <f t="shared" si="14"/>
        <v>2279149.5436534565</v>
      </c>
      <c r="S125" s="7">
        <v>0</v>
      </c>
      <c r="T125" s="14">
        <f t="shared" si="15"/>
        <v>15452.03587374294</v>
      </c>
      <c r="U125" s="1">
        <f t="shared" si="17"/>
        <v>-1.5</v>
      </c>
      <c r="V125" s="7">
        <f t="shared" si="17"/>
        <v>32655.64000000013</v>
      </c>
      <c r="W125" s="7">
        <f t="shared" si="17"/>
        <v>17931.967104456475</v>
      </c>
      <c r="X125" s="7">
        <f t="shared" si="17"/>
        <v>50587.607104456518</v>
      </c>
      <c r="Y125" s="7">
        <f t="shared" si="17"/>
        <v>2212.0334509999957</v>
      </c>
      <c r="Z125" s="7">
        <f t="shared" si="17"/>
        <v>1405.0099999999948</v>
      </c>
      <c r="AA125" s="7">
        <f t="shared" si="17"/>
        <v>46970.563653456513</v>
      </c>
      <c r="AB125" s="7">
        <f t="shared" si="17"/>
        <v>0</v>
      </c>
      <c r="AC125" s="14">
        <f t="shared" si="17"/>
        <v>441.71054440162152</v>
      </c>
    </row>
    <row r="126" spans="1:29" x14ac:dyDescent="0.25">
      <c r="A126" s="7" t="s">
        <v>161</v>
      </c>
      <c r="B126" s="7" t="s">
        <v>165</v>
      </c>
      <c r="C126" s="1">
        <v>391.5</v>
      </c>
      <c r="D126" s="7">
        <v>4239676.24</v>
      </c>
      <c r="E126" s="32">
        <v>-297804.52</v>
      </c>
      <c r="F126" s="7">
        <f t="shared" si="10"/>
        <v>3941871.72</v>
      </c>
      <c r="G126" s="7">
        <v>687496.11</v>
      </c>
      <c r="H126" s="7">
        <v>115167.96</v>
      </c>
      <c r="I126" s="7">
        <f t="shared" si="11"/>
        <v>3139207.6500000004</v>
      </c>
      <c r="J126" s="7">
        <v>0</v>
      </c>
      <c r="K126" s="14">
        <f t="shared" si="12"/>
        <v>10068.63785440613</v>
      </c>
      <c r="L126" s="1">
        <v>386.5</v>
      </c>
      <c r="M126" s="7">
        <v>4296564.9800000004</v>
      </c>
      <c r="N126" s="32">
        <v>-269954.05853336642</v>
      </c>
      <c r="O126" s="7">
        <f t="shared" si="13"/>
        <v>4026610.9214666341</v>
      </c>
      <c r="P126" s="7">
        <v>693914.33699999994</v>
      </c>
      <c r="Q126" s="7">
        <v>118623</v>
      </c>
      <c r="R126" s="7">
        <f t="shared" si="14"/>
        <v>3214073.5844666343</v>
      </c>
      <c r="S126" s="7">
        <v>0</v>
      </c>
      <c r="T126" s="14">
        <f t="shared" si="15"/>
        <v>10418.139512203452</v>
      </c>
      <c r="U126" s="1">
        <f t="shared" ref="U126:AC154" si="18">L126-C126</f>
        <v>-5</v>
      </c>
      <c r="V126" s="7">
        <f t="shared" si="18"/>
        <v>56888.740000000224</v>
      </c>
      <c r="W126" s="7">
        <f t="shared" si="18"/>
        <v>27850.461466633598</v>
      </c>
      <c r="X126" s="7">
        <f t="shared" si="18"/>
        <v>84739.201466633938</v>
      </c>
      <c r="Y126" s="7">
        <f t="shared" si="18"/>
        <v>6418.2269999999553</v>
      </c>
      <c r="Z126" s="7">
        <f t="shared" si="18"/>
        <v>3455.0399999999936</v>
      </c>
      <c r="AA126" s="7">
        <f t="shared" si="18"/>
        <v>74865.934466633946</v>
      </c>
      <c r="AB126" s="7">
        <f t="shared" si="18"/>
        <v>0</v>
      </c>
      <c r="AC126" s="14">
        <f t="shared" si="18"/>
        <v>349.50165779732197</v>
      </c>
    </row>
    <row r="127" spans="1:29" x14ac:dyDescent="0.25">
      <c r="A127" s="7" t="s">
        <v>161</v>
      </c>
      <c r="B127" s="7" t="s">
        <v>166</v>
      </c>
      <c r="C127" s="1">
        <v>222.5</v>
      </c>
      <c r="D127" s="7">
        <v>3062047</v>
      </c>
      <c r="E127" s="32">
        <v>-215085.16</v>
      </c>
      <c r="F127" s="7">
        <f t="shared" si="10"/>
        <v>2846961.84</v>
      </c>
      <c r="G127" s="7">
        <v>201891.83</v>
      </c>
      <c r="H127" s="7">
        <v>43598.38</v>
      </c>
      <c r="I127" s="7">
        <f t="shared" si="11"/>
        <v>2601471.63</v>
      </c>
      <c r="J127" s="7">
        <v>0</v>
      </c>
      <c r="K127" s="14">
        <f t="shared" si="12"/>
        <v>12795.334112359549</v>
      </c>
      <c r="L127" s="1">
        <v>219.7</v>
      </c>
      <c r="M127" s="7">
        <v>3097568.81</v>
      </c>
      <c r="N127" s="32">
        <v>-194620.88336573233</v>
      </c>
      <c r="O127" s="7">
        <f t="shared" si="13"/>
        <v>2902947.9266342679</v>
      </c>
      <c r="P127" s="7">
        <v>204866.52299999999</v>
      </c>
      <c r="Q127" s="7">
        <v>44906.33</v>
      </c>
      <c r="R127" s="7">
        <f t="shared" si="14"/>
        <v>2653175.0736342678</v>
      </c>
      <c r="S127" s="7">
        <v>0</v>
      </c>
      <c r="T127" s="14">
        <f t="shared" si="15"/>
        <v>13213.23589728843</v>
      </c>
      <c r="U127" s="1">
        <f t="shared" si="18"/>
        <v>-2.8000000000000114</v>
      </c>
      <c r="V127" s="7">
        <f t="shared" si="18"/>
        <v>35521.810000000056</v>
      </c>
      <c r="W127" s="7">
        <f t="shared" si="18"/>
        <v>20464.276634267677</v>
      </c>
      <c r="X127" s="7">
        <f t="shared" si="18"/>
        <v>55986.086634268053</v>
      </c>
      <c r="Y127" s="7">
        <f t="shared" si="18"/>
        <v>2974.6929999999993</v>
      </c>
      <c r="Z127" s="7">
        <f t="shared" si="18"/>
        <v>1307.9500000000044</v>
      </c>
      <c r="AA127" s="7">
        <f t="shared" si="18"/>
        <v>51703.443634267896</v>
      </c>
      <c r="AB127" s="7">
        <f t="shared" si="18"/>
        <v>0</v>
      </c>
      <c r="AC127" s="14">
        <f t="shared" si="18"/>
        <v>417.90178492888117</v>
      </c>
    </row>
    <row r="128" spans="1:29" x14ac:dyDescent="0.25">
      <c r="A128" s="7" t="s">
        <v>161</v>
      </c>
      <c r="B128" s="7" t="s">
        <v>167</v>
      </c>
      <c r="C128" s="1">
        <v>356.5</v>
      </c>
      <c r="D128" s="7">
        <v>4020945.33</v>
      </c>
      <c r="E128" s="32">
        <v>-282440.36</v>
      </c>
      <c r="F128" s="7">
        <f t="shared" si="10"/>
        <v>3738504.97</v>
      </c>
      <c r="G128" s="7">
        <v>409953.6</v>
      </c>
      <c r="H128" s="7">
        <v>90499.44</v>
      </c>
      <c r="I128" s="7">
        <f t="shared" si="11"/>
        <v>3238051.93</v>
      </c>
      <c r="J128" s="7">
        <v>0</v>
      </c>
      <c r="K128" s="14">
        <f t="shared" si="12"/>
        <v>10486.689957924264</v>
      </c>
      <c r="L128" s="1">
        <v>343.7</v>
      </c>
      <c r="M128" s="7">
        <v>4013640.42</v>
      </c>
      <c r="N128" s="32">
        <v>-252177.85042612464</v>
      </c>
      <c r="O128" s="7">
        <f t="shared" si="13"/>
        <v>3761462.5695738755</v>
      </c>
      <c r="P128" s="7">
        <v>414407.46618399996</v>
      </c>
      <c r="Q128" s="7">
        <v>93214.42</v>
      </c>
      <c r="R128" s="7">
        <f t="shared" si="14"/>
        <v>3253840.6833898756</v>
      </c>
      <c r="S128" s="7">
        <v>0</v>
      </c>
      <c r="T128" s="14">
        <f t="shared" si="15"/>
        <v>10944.028424713051</v>
      </c>
      <c r="U128" s="1">
        <f t="shared" si="18"/>
        <v>-12.800000000000011</v>
      </c>
      <c r="V128" s="7">
        <f t="shared" si="18"/>
        <v>-7304.910000000149</v>
      </c>
      <c r="W128" s="7">
        <f t="shared" si="18"/>
        <v>30262.509573875344</v>
      </c>
      <c r="X128" s="7">
        <f t="shared" si="18"/>
        <v>22957.599573875312</v>
      </c>
      <c r="Y128" s="7">
        <f t="shared" si="18"/>
        <v>4453.8661839999841</v>
      </c>
      <c r="Z128" s="7">
        <f t="shared" si="18"/>
        <v>2714.9799999999959</v>
      </c>
      <c r="AA128" s="7">
        <f t="shared" si="18"/>
        <v>15788.753389875405</v>
      </c>
      <c r="AB128" s="7">
        <f t="shared" si="18"/>
        <v>0</v>
      </c>
      <c r="AC128" s="14">
        <f t="shared" si="18"/>
        <v>457.33846678878763</v>
      </c>
    </row>
    <row r="129" spans="1:29" x14ac:dyDescent="0.25">
      <c r="A129" s="7" t="s">
        <v>168</v>
      </c>
      <c r="B129" s="7" t="s">
        <v>168</v>
      </c>
      <c r="C129" s="1">
        <v>168.3</v>
      </c>
      <c r="D129" s="7">
        <v>2940488.98</v>
      </c>
      <c r="E129" s="32">
        <v>-206546.65</v>
      </c>
      <c r="F129" s="7">
        <f t="shared" si="10"/>
        <v>2733942.33</v>
      </c>
      <c r="G129" s="7">
        <v>1190856.07</v>
      </c>
      <c r="H129" s="7">
        <v>96808.48</v>
      </c>
      <c r="I129" s="7">
        <f t="shared" si="11"/>
        <v>1446277.78</v>
      </c>
      <c r="J129" s="7">
        <v>0</v>
      </c>
      <c r="K129" s="14">
        <f t="shared" si="12"/>
        <v>16244.458288770053</v>
      </c>
      <c r="L129" s="1">
        <v>165.7</v>
      </c>
      <c r="M129" s="7">
        <v>2964310.16</v>
      </c>
      <c r="N129" s="32">
        <v>-186248.21506683991</v>
      </c>
      <c r="O129" s="7">
        <f t="shared" si="13"/>
        <v>2778061.9449331602</v>
      </c>
      <c r="P129" s="7">
        <v>1205979.723553</v>
      </c>
      <c r="Q129" s="7">
        <v>99712.73</v>
      </c>
      <c r="R129" s="7">
        <f t="shared" si="14"/>
        <v>1472369.4913801602</v>
      </c>
      <c r="S129" s="7">
        <v>0</v>
      </c>
      <c r="T129" s="14">
        <f t="shared" si="15"/>
        <v>16765.612220477735</v>
      </c>
      <c r="U129" s="1">
        <f t="shared" si="18"/>
        <v>-2.6000000000000227</v>
      </c>
      <c r="V129" s="7">
        <f t="shared" si="18"/>
        <v>23821.180000000168</v>
      </c>
      <c r="W129" s="7">
        <f t="shared" si="18"/>
        <v>20298.434933160082</v>
      </c>
      <c r="X129" s="7">
        <f t="shared" si="18"/>
        <v>44119.614933160134</v>
      </c>
      <c r="Y129" s="7">
        <f t="shared" si="18"/>
        <v>15123.653552999953</v>
      </c>
      <c r="Z129" s="7">
        <f t="shared" si="18"/>
        <v>2904.25</v>
      </c>
      <c r="AA129" s="7">
        <f t="shared" si="18"/>
        <v>26091.711380160181</v>
      </c>
      <c r="AB129" s="7">
        <f t="shared" si="18"/>
        <v>0</v>
      </c>
      <c r="AC129" s="14">
        <f t="shared" si="18"/>
        <v>521.1539317076822</v>
      </c>
    </row>
    <row r="130" spans="1:29" x14ac:dyDescent="0.25">
      <c r="A130" s="7" t="s">
        <v>168</v>
      </c>
      <c r="B130" s="7" t="s">
        <v>169</v>
      </c>
      <c r="C130" s="1">
        <v>336.3</v>
      </c>
      <c r="D130" s="7">
        <v>4236390.7699999996</v>
      </c>
      <c r="E130" s="32">
        <v>-297573.74</v>
      </c>
      <c r="F130" s="7">
        <f t="shared" si="10"/>
        <v>3938817.0299999993</v>
      </c>
      <c r="G130" s="7">
        <v>1416999.55</v>
      </c>
      <c r="H130" s="7">
        <v>134231.09</v>
      </c>
      <c r="I130" s="7">
        <f t="shared" si="11"/>
        <v>2387586.3899999997</v>
      </c>
      <c r="J130" s="7">
        <v>0</v>
      </c>
      <c r="K130" s="14">
        <f t="shared" si="12"/>
        <v>11712.212399643173</v>
      </c>
      <c r="L130" s="1">
        <v>333.3</v>
      </c>
      <c r="M130" s="7">
        <v>4292127.8</v>
      </c>
      <c r="N130" s="32">
        <v>-269675.26960429887</v>
      </c>
      <c r="O130" s="7">
        <f t="shared" si="13"/>
        <v>4022452.5303957011</v>
      </c>
      <c r="P130" s="7">
        <v>1437386.5580800001</v>
      </c>
      <c r="Q130" s="7">
        <v>138258.01999999999</v>
      </c>
      <c r="R130" s="7">
        <f t="shared" si="14"/>
        <v>2446807.9523157007</v>
      </c>
      <c r="S130" s="7">
        <v>0</v>
      </c>
      <c r="T130" s="14">
        <f t="shared" si="15"/>
        <v>12068.564447631867</v>
      </c>
      <c r="U130" s="1">
        <f t="shared" si="18"/>
        <v>-3</v>
      </c>
      <c r="V130" s="7">
        <f t="shared" si="18"/>
        <v>55737.030000000261</v>
      </c>
      <c r="W130" s="7">
        <f t="shared" si="18"/>
        <v>27898.470395701122</v>
      </c>
      <c r="X130" s="7">
        <f t="shared" si="18"/>
        <v>83635.500395701732</v>
      </c>
      <c r="Y130" s="7">
        <f t="shared" si="18"/>
        <v>20387.008080000058</v>
      </c>
      <c r="Z130" s="7">
        <f t="shared" si="18"/>
        <v>4026.929999999993</v>
      </c>
      <c r="AA130" s="7">
        <f t="shared" si="18"/>
        <v>59221.562315701041</v>
      </c>
      <c r="AB130" s="7">
        <f t="shared" si="18"/>
        <v>0</v>
      </c>
      <c r="AC130" s="14">
        <f t="shared" si="18"/>
        <v>356.35204798869381</v>
      </c>
    </row>
    <row r="131" spans="1:29" x14ac:dyDescent="0.25">
      <c r="A131" s="7" t="s">
        <v>170</v>
      </c>
      <c r="B131" s="7" t="s">
        <v>171</v>
      </c>
      <c r="C131" s="1">
        <v>896.8</v>
      </c>
      <c r="D131" s="7">
        <v>8743578.75</v>
      </c>
      <c r="E131" s="32">
        <v>-614168.89</v>
      </c>
      <c r="F131" s="7">
        <f t="shared" si="10"/>
        <v>8129409.8600000003</v>
      </c>
      <c r="G131" s="7">
        <v>2778077.58</v>
      </c>
      <c r="H131" s="7">
        <v>284340.49</v>
      </c>
      <c r="I131" s="7">
        <f t="shared" si="11"/>
        <v>5066991.79</v>
      </c>
      <c r="J131" s="7">
        <v>0</v>
      </c>
      <c r="K131" s="14">
        <f t="shared" si="12"/>
        <v>9064.9084076717227</v>
      </c>
      <c r="L131" s="1">
        <v>858.6</v>
      </c>
      <c r="M131" s="7">
        <v>8592210.4299999997</v>
      </c>
      <c r="N131" s="32">
        <v>-539850.3428083196</v>
      </c>
      <c r="O131" s="7">
        <f t="shared" si="13"/>
        <v>8052360.0871916804</v>
      </c>
      <c r="P131" s="7">
        <v>2813131.0870960001</v>
      </c>
      <c r="Q131" s="7">
        <v>292870.7</v>
      </c>
      <c r="R131" s="7">
        <f t="shared" si="14"/>
        <v>4946358.3000956802</v>
      </c>
      <c r="S131" s="7">
        <v>0</v>
      </c>
      <c r="T131" s="14">
        <f t="shared" si="15"/>
        <v>9378.4766913483345</v>
      </c>
      <c r="U131" s="1">
        <f t="shared" si="18"/>
        <v>-38.199999999999932</v>
      </c>
      <c r="V131" s="7">
        <f t="shared" si="18"/>
        <v>-151368.3200000003</v>
      </c>
      <c r="W131" s="7">
        <f t="shared" si="18"/>
        <v>74318.547191680409</v>
      </c>
      <c r="X131" s="7">
        <f t="shared" si="18"/>
        <v>-77049.772808319889</v>
      </c>
      <c r="Y131" s="7">
        <f t="shared" si="18"/>
        <v>35053.507096000016</v>
      </c>
      <c r="Z131" s="7">
        <f t="shared" si="18"/>
        <v>8530.210000000021</v>
      </c>
      <c r="AA131" s="7">
        <f t="shared" si="18"/>
        <v>-120633.48990431987</v>
      </c>
      <c r="AB131" s="7">
        <f t="shared" si="18"/>
        <v>0</v>
      </c>
      <c r="AC131" s="14">
        <f t="shared" si="18"/>
        <v>313.56828367661183</v>
      </c>
    </row>
    <row r="132" spans="1:29" x14ac:dyDescent="0.25">
      <c r="A132" s="7" t="s">
        <v>170</v>
      </c>
      <c r="B132" s="7" t="s">
        <v>170</v>
      </c>
      <c r="C132" s="1">
        <v>650.29999999999995</v>
      </c>
      <c r="D132" s="7">
        <v>6628629.2699999996</v>
      </c>
      <c r="E132" s="32">
        <v>-465610.02</v>
      </c>
      <c r="F132" s="7">
        <f t="shared" si="10"/>
        <v>6163019.25</v>
      </c>
      <c r="G132" s="7">
        <v>3934396.53</v>
      </c>
      <c r="H132" s="7">
        <v>686100.06</v>
      </c>
      <c r="I132" s="7">
        <f t="shared" si="11"/>
        <v>1542522.6600000001</v>
      </c>
      <c r="J132" s="7">
        <v>0</v>
      </c>
      <c r="K132" s="14">
        <f t="shared" si="12"/>
        <v>9477.1939873904357</v>
      </c>
      <c r="L132" s="1">
        <v>643.6</v>
      </c>
      <c r="M132" s="7">
        <v>6685547.4199999999</v>
      </c>
      <c r="N132" s="32">
        <v>-420054.31500451243</v>
      </c>
      <c r="O132" s="7">
        <f t="shared" si="13"/>
        <v>6265493.1049954873</v>
      </c>
      <c r="P132" s="7">
        <v>3999406.063786</v>
      </c>
      <c r="Q132" s="7">
        <v>706683.06</v>
      </c>
      <c r="R132" s="7">
        <f t="shared" si="14"/>
        <v>1559403.9812094872</v>
      </c>
      <c r="S132" s="7">
        <v>0</v>
      </c>
      <c r="T132" s="14">
        <f t="shared" si="15"/>
        <v>9735.0731898624726</v>
      </c>
      <c r="U132" s="1">
        <f t="shared" si="18"/>
        <v>-6.6999999999999318</v>
      </c>
      <c r="V132" s="7">
        <f t="shared" si="18"/>
        <v>56918.150000000373</v>
      </c>
      <c r="W132" s="7">
        <f t="shared" si="18"/>
        <v>45555.704995487584</v>
      </c>
      <c r="X132" s="7">
        <f t="shared" si="18"/>
        <v>102473.85499548726</v>
      </c>
      <c r="Y132" s="7">
        <f t="shared" si="18"/>
        <v>65009.533786000218</v>
      </c>
      <c r="Z132" s="7">
        <f t="shared" si="18"/>
        <v>20583</v>
      </c>
      <c r="AA132" s="7">
        <f t="shared" si="18"/>
        <v>16881.32120948704</v>
      </c>
      <c r="AB132" s="7">
        <f t="shared" si="18"/>
        <v>0</v>
      </c>
      <c r="AC132" s="14">
        <f t="shared" si="18"/>
        <v>257.87920247203692</v>
      </c>
    </row>
    <row r="133" spans="1:29" x14ac:dyDescent="0.25">
      <c r="A133" s="7" t="s">
        <v>172</v>
      </c>
      <c r="B133" s="7" t="s">
        <v>173</v>
      </c>
      <c r="C133" s="1">
        <v>608.5</v>
      </c>
      <c r="D133" s="7">
        <v>5967801.2599999998</v>
      </c>
      <c r="E133" s="32">
        <v>-419191.96</v>
      </c>
      <c r="F133" s="7">
        <f t="shared" ref="F133:F181" si="19">D133+E133</f>
        <v>5548609.2999999998</v>
      </c>
      <c r="G133" s="7">
        <v>2143309.6800000002</v>
      </c>
      <c r="H133" s="7">
        <v>222698.53</v>
      </c>
      <c r="I133" s="7">
        <f t="shared" ref="I133:I181" si="20">F133-G133-H133</f>
        <v>3182601.09</v>
      </c>
      <c r="J133" s="7">
        <v>0</v>
      </c>
      <c r="K133" s="14">
        <f t="shared" ref="K133:K181" si="21">(F133-J133)/C133</f>
        <v>9118.503368940017</v>
      </c>
      <c r="L133" s="1">
        <v>599</v>
      </c>
      <c r="M133" s="7">
        <v>5988830.8700000001</v>
      </c>
      <c r="N133" s="32">
        <v>-376279.47133396118</v>
      </c>
      <c r="O133" s="7">
        <f t="shared" ref="O133:O181" si="22">M133+N133</f>
        <v>5612551.3986660391</v>
      </c>
      <c r="P133" s="7">
        <v>2174627.25</v>
      </c>
      <c r="Q133" s="7">
        <v>229379.49</v>
      </c>
      <c r="R133" s="7">
        <f t="shared" ref="R133:R181" si="23">O133-P133-Q133</f>
        <v>3208544.6586660389</v>
      </c>
      <c r="S133" s="7">
        <v>0</v>
      </c>
      <c r="T133" s="14">
        <f t="shared" ref="T133:T183" si="24">(O133-S133)/L133</f>
        <v>9369.8687790751901</v>
      </c>
      <c r="U133" s="1">
        <f t="shared" si="18"/>
        <v>-9.5</v>
      </c>
      <c r="V133" s="7">
        <f t="shared" si="18"/>
        <v>21029.610000000335</v>
      </c>
      <c r="W133" s="7">
        <f t="shared" si="18"/>
        <v>42912.488666038844</v>
      </c>
      <c r="X133" s="7">
        <f t="shared" si="18"/>
        <v>63942.098666039295</v>
      </c>
      <c r="Y133" s="7">
        <f t="shared" si="18"/>
        <v>31317.569999999832</v>
      </c>
      <c r="Z133" s="7">
        <f t="shared" si="18"/>
        <v>6680.9599999999919</v>
      </c>
      <c r="AA133" s="7">
        <f t="shared" si="18"/>
        <v>25943.568666039035</v>
      </c>
      <c r="AB133" s="7">
        <f t="shared" si="18"/>
        <v>0</v>
      </c>
      <c r="AC133" s="14">
        <f t="shared" si="18"/>
        <v>251.36541013517308</v>
      </c>
    </row>
    <row r="134" spans="1:29" x14ac:dyDescent="0.25">
      <c r="A134" s="7" t="s">
        <v>172</v>
      </c>
      <c r="B134" s="7" t="s">
        <v>174</v>
      </c>
      <c r="C134" s="1">
        <v>324.5</v>
      </c>
      <c r="D134" s="7">
        <v>3602647.34</v>
      </c>
      <c r="E134" s="32">
        <v>-253058.16</v>
      </c>
      <c r="F134" s="7">
        <f t="shared" si="19"/>
        <v>3349589.1799999997</v>
      </c>
      <c r="G134" s="7">
        <v>908166.63</v>
      </c>
      <c r="H134" s="7">
        <v>92893.94</v>
      </c>
      <c r="I134" s="7">
        <f t="shared" si="20"/>
        <v>2348528.61</v>
      </c>
      <c r="J134" s="7">
        <v>0</v>
      </c>
      <c r="K134" s="14">
        <f t="shared" si="21"/>
        <v>10322.308721109399</v>
      </c>
      <c r="L134" s="1">
        <v>320.5</v>
      </c>
      <c r="M134" s="7">
        <v>3640437.68</v>
      </c>
      <c r="N134" s="32">
        <v>-228729.44576152845</v>
      </c>
      <c r="O134" s="7">
        <f t="shared" si="22"/>
        <v>3411708.2342384718</v>
      </c>
      <c r="P134" s="7">
        <v>926875.44293399993</v>
      </c>
      <c r="Q134" s="7">
        <v>95680.76</v>
      </c>
      <c r="R134" s="7">
        <f t="shared" si="23"/>
        <v>2389152.0313044721</v>
      </c>
      <c r="S134" s="7">
        <v>0</v>
      </c>
      <c r="T134" s="14">
        <f t="shared" si="24"/>
        <v>10644.955489043594</v>
      </c>
      <c r="U134" s="1">
        <f t="shared" si="18"/>
        <v>-4</v>
      </c>
      <c r="V134" s="7">
        <f t="shared" si="18"/>
        <v>37790.340000000317</v>
      </c>
      <c r="W134" s="7">
        <f t="shared" si="18"/>
        <v>24328.714238471555</v>
      </c>
      <c r="X134" s="7">
        <f t="shared" si="18"/>
        <v>62119.054238472134</v>
      </c>
      <c r="Y134" s="7">
        <f t="shared" si="18"/>
        <v>18708.812933999929</v>
      </c>
      <c r="Z134" s="7">
        <f t="shared" si="18"/>
        <v>2786.8199999999924</v>
      </c>
      <c r="AA134" s="7">
        <f t="shared" si="18"/>
        <v>40623.421304472256</v>
      </c>
      <c r="AB134" s="7">
        <f t="shared" si="18"/>
        <v>0</v>
      </c>
      <c r="AC134" s="14">
        <f t="shared" si="18"/>
        <v>322.64676793419494</v>
      </c>
    </row>
    <row r="135" spans="1:29" x14ac:dyDescent="0.25">
      <c r="A135" s="7" t="s">
        <v>175</v>
      </c>
      <c r="B135" s="7" t="s">
        <v>176</v>
      </c>
      <c r="C135" s="1">
        <v>1683</v>
      </c>
      <c r="D135" s="7">
        <v>19876619.5</v>
      </c>
      <c r="E135" s="32">
        <v>-1396179.04</v>
      </c>
      <c r="F135" s="7">
        <f t="shared" si="19"/>
        <v>18480440.460000001</v>
      </c>
      <c r="G135" s="7">
        <v>14157238.310000001</v>
      </c>
      <c r="H135" s="7">
        <v>473206.83</v>
      </c>
      <c r="I135" s="7">
        <f t="shared" si="20"/>
        <v>3849995.3200000003</v>
      </c>
      <c r="J135" s="7">
        <v>0</v>
      </c>
      <c r="K135" s="14">
        <f t="shared" si="21"/>
        <v>10980.653868092691</v>
      </c>
      <c r="L135" s="1">
        <v>1672.5</v>
      </c>
      <c r="M135" s="7">
        <v>20136872.870000001</v>
      </c>
      <c r="N135" s="32">
        <v>-1265203.8506879366</v>
      </c>
      <c r="O135" s="7">
        <f t="shared" si="22"/>
        <v>18871669.019312065</v>
      </c>
      <c r="P135" s="7">
        <v>14282820.59216</v>
      </c>
      <c r="Q135" s="7">
        <v>487403.03</v>
      </c>
      <c r="R135" s="7">
        <f t="shared" si="23"/>
        <v>4101445.3971520653</v>
      </c>
      <c r="S135" s="7">
        <v>0</v>
      </c>
      <c r="T135" s="14">
        <f t="shared" si="24"/>
        <v>11283.509129633521</v>
      </c>
      <c r="U135" s="1">
        <f t="shared" si="18"/>
        <v>-10.5</v>
      </c>
      <c r="V135" s="7">
        <f t="shared" si="18"/>
        <v>260253.37000000104</v>
      </c>
      <c r="W135" s="7">
        <f t="shared" si="18"/>
        <v>130975.18931206339</v>
      </c>
      <c r="X135" s="7">
        <f t="shared" si="18"/>
        <v>391228.5593120642</v>
      </c>
      <c r="Y135" s="7">
        <f t="shared" si="18"/>
        <v>125582.28215999901</v>
      </c>
      <c r="Z135" s="7">
        <f t="shared" si="18"/>
        <v>14196.200000000012</v>
      </c>
      <c r="AA135" s="7">
        <f t="shared" si="18"/>
        <v>251450.077152065</v>
      </c>
      <c r="AB135" s="7">
        <f t="shared" si="18"/>
        <v>0</v>
      </c>
      <c r="AC135" s="14">
        <f t="shared" si="18"/>
        <v>302.85526154082982</v>
      </c>
    </row>
    <row r="136" spans="1:29" x14ac:dyDescent="0.25">
      <c r="A136" s="7" t="s">
        <v>177</v>
      </c>
      <c r="B136" s="7" t="s">
        <v>178</v>
      </c>
      <c r="C136" s="1">
        <v>196.9</v>
      </c>
      <c r="D136" s="7">
        <v>2828689.88</v>
      </c>
      <c r="E136" s="32">
        <v>-198693.62</v>
      </c>
      <c r="F136" s="7">
        <f t="shared" si="19"/>
        <v>2629996.2599999998</v>
      </c>
      <c r="G136" s="7">
        <v>438271.91</v>
      </c>
      <c r="H136" s="7">
        <v>67926.2</v>
      </c>
      <c r="I136" s="7">
        <f t="shared" si="20"/>
        <v>2123798.1499999994</v>
      </c>
      <c r="J136" s="7">
        <v>0</v>
      </c>
      <c r="K136" s="14">
        <f t="shared" si="21"/>
        <v>13357.015033011679</v>
      </c>
      <c r="L136" s="1">
        <v>193.5</v>
      </c>
      <c r="M136" s="7">
        <v>2853893.11</v>
      </c>
      <c r="N136" s="32">
        <v>-179310.68917871016</v>
      </c>
      <c r="O136" s="7">
        <f t="shared" si="22"/>
        <v>2674582.4208212895</v>
      </c>
      <c r="P136" s="7">
        <v>442537.31699999998</v>
      </c>
      <c r="Q136" s="7">
        <v>69963.990000000005</v>
      </c>
      <c r="R136" s="7">
        <f t="shared" si="23"/>
        <v>2162081.1138212895</v>
      </c>
      <c r="S136" s="7">
        <v>0</v>
      </c>
      <c r="T136" s="14">
        <f t="shared" si="24"/>
        <v>13822.131373753435</v>
      </c>
      <c r="U136" s="1">
        <f t="shared" si="18"/>
        <v>-3.4000000000000057</v>
      </c>
      <c r="V136" s="7">
        <f t="shared" si="18"/>
        <v>25203.229999999981</v>
      </c>
      <c r="W136" s="7">
        <f t="shared" si="18"/>
        <v>19382.930821289832</v>
      </c>
      <c r="X136" s="7">
        <f t="shared" si="18"/>
        <v>44586.160821289755</v>
      </c>
      <c r="Y136" s="7">
        <f t="shared" si="18"/>
        <v>4265.4070000000065</v>
      </c>
      <c r="Z136" s="7">
        <f t="shared" si="18"/>
        <v>2037.7900000000081</v>
      </c>
      <c r="AA136" s="7">
        <f t="shared" si="18"/>
        <v>38282.963821290061</v>
      </c>
      <c r="AB136" s="7">
        <f t="shared" si="18"/>
        <v>0</v>
      </c>
      <c r="AC136" s="14">
        <f t="shared" si="18"/>
        <v>465.11634074175527</v>
      </c>
    </row>
    <row r="137" spans="1:29" x14ac:dyDescent="0.25">
      <c r="A137" s="7" t="s">
        <v>177</v>
      </c>
      <c r="B137" s="7" t="s">
        <v>179</v>
      </c>
      <c r="C137" s="1">
        <v>1536.5</v>
      </c>
      <c r="D137" s="7">
        <v>14219998.720000001</v>
      </c>
      <c r="E137" s="32">
        <v>-998845.11</v>
      </c>
      <c r="F137" s="7">
        <f t="shared" si="19"/>
        <v>13221153.610000001</v>
      </c>
      <c r="G137" s="7">
        <v>1723920.92</v>
      </c>
      <c r="H137" s="7">
        <v>244865.15</v>
      </c>
      <c r="I137" s="7">
        <f t="shared" si="20"/>
        <v>11252367.540000001</v>
      </c>
      <c r="J137" s="7">
        <v>0</v>
      </c>
      <c r="K137" s="14">
        <f t="shared" si="21"/>
        <v>8604.7208656036455</v>
      </c>
      <c r="L137" s="1">
        <v>1534.6</v>
      </c>
      <c r="M137" s="7">
        <v>14473813.76</v>
      </c>
      <c r="N137" s="32">
        <v>-909392.68582133343</v>
      </c>
      <c r="O137" s="7">
        <f t="shared" si="22"/>
        <v>13564421.074178666</v>
      </c>
      <c r="P137" s="7">
        <v>1732188.8099449999</v>
      </c>
      <c r="Q137" s="7">
        <v>252211.1</v>
      </c>
      <c r="R137" s="7">
        <f t="shared" si="23"/>
        <v>11580021.164233666</v>
      </c>
      <c r="S137" s="7">
        <v>0</v>
      </c>
      <c r="T137" s="14">
        <f t="shared" si="24"/>
        <v>8839.0597381589123</v>
      </c>
      <c r="U137" s="1">
        <f t="shared" si="18"/>
        <v>-1.9000000000000909</v>
      </c>
      <c r="V137" s="7">
        <f t="shared" si="18"/>
        <v>253815.03999999911</v>
      </c>
      <c r="W137" s="7">
        <f t="shared" si="18"/>
        <v>89452.424178666552</v>
      </c>
      <c r="X137" s="7">
        <f t="shared" si="18"/>
        <v>343267.46417866461</v>
      </c>
      <c r="Y137" s="7">
        <f t="shared" si="18"/>
        <v>8267.8899449999444</v>
      </c>
      <c r="Z137" s="7">
        <f t="shared" si="18"/>
        <v>7345.9500000000116</v>
      </c>
      <c r="AA137" s="7">
        <f t="shared" si="18"/>
        <v>327653.62423366494</v>
      </c>
      <c r="AB137" s="7">
        <f t="shared" si="18"/>
        <v>0</v>
      </c>
      <c r="AC137" s="14">
        <f t="shared" si="18"/>
        <v>234.33887255526679</v>
      </c>
    </row>
    <row r="138" spans="1:29" x14ac:dyDescent="0.25">
      <c r="A138" s="7" t="s">
        <v>177</v>
      </c>
      <c r="B138" s="7" t="s">
        <v>180</v>
      </c>
      <c r="C138" s="1">
        <v>293.3</v>
      </c>
      <c r="D138" s="7">
        <v>3361763.96</v>
      </c>
      <c r="E138" s="32">
        <v>-236137.96</v>
      </c>
      <c r="F138" s="7">
        <f t="shared" si="19"/>
        <v>3125626</v>
      </c>
      <c r="G138" s="7">
        <v>643614.02</v>
      </c>
      <c r="H138" s="7">
        <v>93624.89</v>
      </c>
      <c r="I138" s="7">
        <f t="shared" si="20"/>
        <v>2388387.09</v>
      </c>
      <c r="J138" s="7">
        <v>0</v>
      </c>
      <c r="K138" s="14">
        <f t="shared" si="21"/>
        <v>10656.754176610979</v>
      </c>
      <c r="L138" s="1">
        <v>291.8</v>
      </c>
      <c r="M138" s="7">
        <v>3412172.05</v>
      </c>
      <c r="N138" s="32">
        <v>-214387.46943182894</v>
      </c>
      <c r="O138" s="7">
        <f t="shared" si="22"/>
        <v>3197784.5805681711</v>
      </c>
      <c r="P138" s="7">
        <v>652584.32444</v>
      </c>
      <c r="Q138" s="7">
        <v>96433.64</v>
      </c>
      <c r="R138" s="7">
        <f t="shared" si="23"/>
        <v>2448766.6161281709</v>
      </c>
      <c r="S138" s="7">
        <v>0</v>
      </c>
      <c r="T138" s="14">
        <f t="shared" si="24"/>
        <v>10958.823099959462</v>
      </c>
      <c r="U138" s="1">
        <f t="shared" si="18"/>
        <v>-1.5</v>
      </c>
      <c r="V138" s="7">
        <f t="shared" si="18"/>
        <v>50408.089999999851</v>
      </c>
      <c r="W138" s="7">
        <f t="shared" si="18"/>
        <v>21750.490568171052</v>
      </c>
      <c r="X138" s="7">
        <f t="shared" si="18"/>
        <v>72158.580568171106</v>
      </c>
      <c r="Y138" s="7">
        <f t="shared" si="18"/>
        <v>8970.3044399999781</v>
      </c>
      <c r="Z138" s="7">
        <f t="shared" si="18"/>
        <v>2808.75</v>
      </c>
      <c r="AA138" s="7">
        <f t="shared" si="18"/>
        <v>60379.526128171012</v>
      </c>
      <c r="AB138" s="7">
        <f t="shared" si="18"/>
        <v>0</v>
      </c>
      <c r="AC138" s="14">
        <f t="shared" si="18"/>
        <v>302.06892334848271</v>
      </c>
    </row>
    <row r="139" spans="1:29" x14ac:dyDescent="0.25">
      <c r="A139" s="7" t="s">
        <v>177</v>
      </c>
      <c r="B139" s="7" t="s">
        <v>181</v>
      </c>
      <c r="C139" s="1">
        <v>239.3</v>
      </c>
      <c r="D139" s="7">
        <v>3052041.89</v>
      </c>
      <c r="E139" s="32">
        <v>-214382.38</v>
      </c>
      <c r="F139" s="7">
        <f t="shared" si="19"/>
        <v>2837659.5100000002</v>
      </c>
      <c r="G139" s="7">
        <v>333140.59000000003</v>
      </c>
      <c r="H139" s="7">
        <v>47923.02</v>
      </c>
      <c r="I139" s="7">
        <f t="shared" si="20"/>
        <v>2456595.9000000004</v>
      </c>
      <c r="J139" s="7">
        <v>0</v>
      </c>
      <c r="K139" s="14">
        <f t="shared" si="21"/>
        <v>11858.167613873798</v>
      </c>
      <c r="L139" s="1">
        <v>232.8</v>
      </c>
      <c r="M139" s="7">
        <v>3070262.39</v>
      </c>
      <c r="N139" s="32">
        <v>-192905.21539903569</v>
      </c>
      <c r="O139" s="7">
        <f t="shared" si="22"/>
        <v>2877357.1746009644</v>
      </c>
      <c r="P139" s="7">
        <v>337023.80394900002</v>
      </c>
      <c r="Q139" s="7">
        <v>49360.71</v>
      </c>
      <c r="R139" s="7">
        <f t="shared" si="23"/>
        <v>2490972.6606519646</v>
      </c>
      <c r="S139" s="7">
        <v>0</v>
      </c>
      <c r="T139" s="14">
        <f t="shared" si="24"/>
        <v>12359.781677839193</v>
      </c>
      <c r="U139" s="1">
        <f t="shared" si="18"/>
        <v>-6.5</v>
      </c>
      <c r="V139" s="7">
        <f t="shared" si="18"/>
        <v>18220.5</v>
      </c>
      <c r="W139" s="7">
        <f t="shared" si="18"/>
        <v>21477.164600964315</v>
      </c>
      <c r="X139" s="7">
        <f t="shared" si="18"/>
        <v>39697.66460096417</v>
      </c>
      <c r="Y139" s="7">
        <f t="shared" si="18"/>
        <v>3883.2139489999972</v>
      </c>
      <c r="Z139" s="7">
        <f t="shared" si="18"/>
        <v>1437.6900000000023</v>
      </c>
      <c r="AA139" s="7">
        <f t="shared" si="18"/>
        <v>34376.760651964229</v>
      </c>
      <c r="AB139" s="7">
        <f t="shared" si="18"/>
        <v>0</v>
      </c>
      <c r="AC139" s="14">
        <f t="shared" si="18"/>
        <v>501.61406396539496</v>
      </c>
    </row>
    <row r="140" spans="1:29" x14ac:dyDescent="0.25">
      <c r="A140" s="7" t="s">
        <v>182</v>
      </c>
      <c r="B140" s="7" t="s">
        <v>183</v>
      </c>
      <c r="C140" s="1">
        <v>16631.3</v>
      </c>
      <c r="D140" s="7">
        <v>153732898.31</v>
      </c>
      <c r="E140" s="32">
        <v>-10798549.050000001</v>
      </c>
      <c r="F140" s="7">
        <f t="shared" si="19"/>
        <v>142934349.25999999</v>
      </c>
      <c r="G140" s="7">
        <v>29170649.23</v>
      </c>
      <c r="H140" s="7">
        <v>2240304.23</v>
      </c>
      <c r="I140" s="7">
        <f t="shared" si="20"/>
        <v>111523395.79999998</v>
      </c>
      <c r="J140" s="7">
        <v>0</v>
      </c>
      <c r="K140" s="14">
        <f t="shared" si="21"/>
        <v>8594.2980560749911</v>
      </c>
      <c r="L140" s="1">
        <v>16258.2</v>
      </c>
      <c r="M140" s="7">
        <v>153162069.13999999</v>
      </c>
      <c r="N140" s="32">
        <v>-9623204.203864051</v>
      </c>
      <c r="O140" s="7">
        <f t="shared" si="22"/>
        <v>143538864.93613595</v>
      </c>
      <c r="P140" s="7">
        <v>29315362.509</v>
      </c>
      <c r="Q140" s="7">
        <v>2307513.36</v>
      </c>
      <c r="R140" s="7">
        <f t="shared" si="23"/>
        <v>111915989.06713594</v>
      </c>
      <c r="S140" s="7">
        <v>0</v>
      </c>
      <c r="T140" s="14">
        <f t="shared" si="24"/>
        <v>8828.7058183646368</v>
      </c>
      <c r="U140" s="1">
        <f t="shared" si="18"/>
        <v>-373.09999999999854</v>
      </c>
      <c r="V140" s="7">
        <f t="shared" si="18"/>
        <v>-570829.17000001669</v>
      </c>
      <c r="W140" s="7">
        <f t="shared" si="18"/>
        <v>1175344.8461359497</v>
      </c>
      <c r="X140" s="7">
        <f t="shared" si="18"/>
        <v>604515.67613595724</v>
      </c>
      <c r="Y140" s="7">
        <f t="shared" si="18"/>
        <v>144713.27899999917</v>
      </c>
      <c r="Z140" s="7">
        <f t="shared" si="18"/>
        <v>67209.129999999888</v>
      </c>
      <c r="AA140" s="7">
        <f t="shared" si="18"/>
        <v>392593.26713596284</v>
      </c>
      <c r="AB140" s="7">
        <f t="shared" si="18"/>
        <v>0</v>
      </c>
      <c r="AC140" s="14">
        <f t="shared" si="18"/>
        <v>234.40776228964569</v>
      </c>
    </row>
    <row r="141" spans="1:29" x14ac:dyDescent="0.25">
      <c r="A141" s="7" t="s">
        <v>182</v>
      </c>
      <c r="B141" s="7" t="s">
        <v>184</v>
      </c>
      <c r="C141" s="1">
        <v>10278.6</v>
      </c>
      <c r="D141" s="7">
        <v>89088035.670000002</v>
      </c>
      <c r="E141" s="32">
        <v>-6257746.6100000003</v>
      </c>
      <c r="F141" s="7">
        <f t="shared" si="19"/>
        <v>82830289.060000002</v>
      </c>
      <c r="G141" s="7">
        <v>20548396.039999999</v>
      </c>
      <c r="H141" s="7">
        <v>1931725.44</v>
      </c>
      <c r="I141" s="7">
        <f t="shared" si="20"/>
        <v>60350167.580000006</v>
      </c>
      <c r="J141" s="7">
        <v>0</v>
      </c>
      <c r="K141" s="14">
        <f t="shared" si="21"/>
        <v>8058.5185784056193</v>
      </c>
      <c r="L141" s="1">
        <v>10418.6</v>
      </c>
      <c r="M141" s="7">
        <v>92014146.239999995</v>
      </c>
      <c r="N141" s="32">
        <v>-5781267.6721045878</v>
      </c>
      <c r="O141" s="7">
        <f t="shared" si="22"/>
        <v>86232878.567895412</v>
      </c>
      <c r="P141" s="7">
        <v>20924986.607999999</v>
      </c>
      <c r="Q141" s="7">
        <v>1989677.2</v>
      </c>
      <c r="R141" s="7">
        <f t="shared" si="23"/>
        <v>63318214.759895414</v>
      </c>
      <c r="S141" s="7">
        <v>0</v>
      </c>
      <c r="T141" s="14">
        <f t="shared" si="24"/>
        <v>8276.8201646953912</v>
      </c>
      <c r="U141" s="1">
        <f t="shared" si="18"/>
        <v>140</v>
      </c>
      <c r="V141" s="7">
        <f t="shared" si="18"/>
        <v>2926110.5699999928</v>
      </c>
      <c r="W141" s="7">
        <f t="shared" si="18"/>
        <v>476478.93789541256</v>
      </c>
      <c r="X141" s="7">
        <f t="shared" si="18"/>
        <v>3402589.5078954101</v>
      </c>
      <c r="Y141" s="7">
        <f t="shared" si="18"/>
        <v>376590.56799999997</v>
      </c>
      <c r="Z141" s="7">
        <f t="shared" si="18"/>
        <v>57951.760000000009</v>
      </c>
      <c r="AA141" s="7">
        <f t="shared" si="18"/>
        <v>2968047.1798954085</v>
      </c>
      <c r="AB141" s="7">
        <f t="shared" si="18"/>
        <v>0</v>
      </c>
      <c r="AC141" s="14">
        <f t="shared" si="18"/>
        <v>218.30158628977188</v>
      </c>
    </row>
    <row r="142" spans="1:29" x14ac:dyDescent="0.25">
      <c r="A142" s="7" t="s">
        <v>185</v>
      </c>
      <c r="B142" s="7" t="s">
        <v>186</v>
      </c>
      <c r="C142" s="1">
        <v>721.8</v>
      </c>
      <c r="D142" s="7">
        <v>6792610.6299999999</v>
      </c>
      <c r="E142" s="32">
        <v>-477128.45</v>
      </c>
      <c r="F142" s="7">
        <f t="shared" si="19"/>
        <v>6315482.1799999997</v>
      </c>
      <c r="G142" s="7">
        <v>3368965.43</v>
      </c>
      <c r="H142" s="7">
        <v>110324.23</v>
      </c>
      <c r="I142" s="7">
        <f t="shared" si="20"/>
        <v>2836192.5199999996</v>
      </c>
      <c r="J142" s="7">
        <v>0</v>
      </c>
      <c r="K142" s="14">
        <f t="shared" si="21"/>
        <v>8749.6289553893039</v>
      </c>
      <c r="L142" s="1">
        <v>718.9</v>
      </c>
      <c r="M142" s="7">
        <v>6895528.8899999997</v>
      </c>
      <c r="N142" s="32">
        <v>-433247.49381297122</v>
      </c>
      <c r="O142" s="7">
        <f t="shared" si="22"/>
        <v>6462281.3961870288</v>
      </c>
      <c r="P142" s="7">
        <v>3428088.8884070003</v>
      </c>
      <c r="Q142" s="7">
        <v>113633.96</v>
      </c>
      <c r="R142" s="7">
        <f t="shared" si="23"/>
        <v>2920558.5477800285</v>
      </c>
      <c r="S142" s="7">
        <v>0</v>
      </c>
      <c r="T142" s="14">
        <f t="shared" si="24"/>
        <v>8989.124212250701</v>
      </c>
      <c r="U142" s="1">
        <f t="shared" si="18"/>
        <v>-2.8999999999999773</v>
      </c>
      <c r="V142" s="7">
        <f t="shared" si="18"/>
        <v>102918.25999999978</v>
      </c>
      <c r="W142" s="7">
        <f t="shared" si="18"/>
        <v>43880.956187028787</v>
      </c>
      <c r="X142" s="7">
        <f t="shared" si="18"/>
        <v>146799.21618702915</v>
      </c>
      <c r="Y142" s="7">
        <f t="shared" si="18"/>
        <v>59123.458407000173</v>
      </c>
      <c r="Z142" s="7">
        <f t="shared" si="18"/>
        <v>3309.7300000000105</v>
      </c>
      <c r="AA142" s="7">
        <f t="shared" si="18"/>
        <v>84366.027780028991</v>
      </c>
      <c r="AB142" s="7">
        <f t="shared" si="18"/>
        <v>0</v>
      </c>
      <c r="AC142" s="14">
        <f t="shared" si="18"/>
        <v>239.49525686139714</v>
      </c>
    </row>
    <row r="143" spans="1:29" x14ac:dyDescent="0.25">
      <c r="A143" s="7" t="s">
        <v>185</v>
      </c>
      <c r="B143" s="7" t="s">
        <v>187</v>
      </c>
      <c r="C143" s="1">
        <v>490.8</v>
      </c>
      <c r="D143" s="7">
        <v>4717164.1399999997</v>
      </c>
      <c r="E143" s="32">
        <v>-331344.36</v>
      </c>
      <c r="F143" s="7">
        <f t="shared" si="19"/>
        <v>4385819.7799999993</v>
      </c>
      <c r="G143" s="7">
        <v>605708.51</v>
      </c>
      <c r="H143" s="7">
        <v>77914.12</v>
      </c>
      <c r="I143" s="7">
        <f t="shared" si="20"/>
        <v>3702197.1499999994</v>
      </c>
      <c r="J143" s="7">
        <v>0</v>
      </c>
      <c r="K143" s="14">
        <f t="shared" si="21"/>
        <v>8936.0631214343921</v>
      </c>
      <c r="L143" s="1">
        <v>489.2</v>
      </c>
      <c r="M143" s="7">
        <v>4792100.28</v>
      </c>
      <c r="N143" s="32">
        <v>-301088.64302219433</v>
      </c>
      <c r="O143" s="7">
        <f t="shared" si="22"/>
        <v>4491011.6369778058</v>
      </c>
      <c r="P143" s="7">
        <v>643918.07041200006</v>
      </c>
      <c r="Q143" s="7">
        <v>80251.539999999994</v>
      </c>
      <c r="R143" s="7">
        <f t="shared" si="23"/>
        <v>3766842.0265658055</v>
      </c>
      <c r="S143" s="7">
        <v>0</v>
      </c>
      <c r="T143" s="14">
        <f t="shared" si="24"/>
        <v>9180.3181459072075</v>
      </c>
      <c r="U143" s="1">
        <f t="shared" si="18"/>
        <v>-1.6000000000000227</v>
      </c>
      <c r="V143" s="7">
        <f t="shared" si="18"/>
        <v>74936.140000000596</v>
      </c>
      <c r="W143" s="7">
        <f t="shared" si="18"/>
        <v>30255.716977805656</v>
      </c>
      <c r="X143" s="7">
        <f t="shared" si="18"/>
        <v>105191.85697780643</v>
      </c>
      <c r="Y143" s="7">
        <f t="shared" si="18"/>
        <v>38209.56041200005</v>
      </c>
      <c r="Z143" s="7">
        <f t="shared" si="18"/>
        <v>2337.4199999999983</v>
      </c>
      <c r="AA143" s="7">
        <f t="shared" si="18"/>
        <v>64644.876565806102</v>
      </c>
      <c r="AB143" s="7">
        <f t="shared" si="18"/>
        <v>0</v>
      </c>
      <c r="AC143" s="14">
        <f t="shared" si="18"/>
        <v>244.25502447281542</v>
      </c>
    </row>
    <row r="144" spans="1:29" x14ac:dyDescent="0.25">
      <c r="A144" s="7" t="s">
        <v>188</v>
      </c>
      <c r="B144" s="7" t="s">
        <v>189</v>
      </c>
      <c r="C144" s="1">
        <v>446.6</v>
      </c>
      <c r="D144" s="7">
        <v>4590756.55</v>
      </c>
      <c r="E144" s="32">
        <v>-322465.2</v>
      </c>
      <c r="F144" s="7">
        <f t="shared" si="19"/>
        <v>4268291.3499999996</v>
      </c>
      <c r="G144" s="7">
        <v>1501660.7</v>
      </c>
      <c r="H144" s="7">
        <v>183829.1</v>
      </c>
      <c r="I144" s="7">
        <f t="shared" si="20"/>
        <v>2582801.5499999993</v>
      </c>
      <c r="J144" s="7">
        <v>0</v>
      </c>
      <c r="K144" s="14">
        <f t="shared" si="21"/>
        <v>9557.302619793998</v>
      </c>
      <c r="L144" s="1">
        <v>445</v>
      </c>
      <c r="M144" s="7">
        <v>4672689.68</v>
      </c>
      <c r="N144" s="32">
        <v>-293586.05054379441</v>
      </c>
      <c r="O144" s="7">
        <f t="shared" si="22"/>
        <v>4379103.6294562053</v>
      </c>
      <c r="P144" s="7">
        <v>1546138.779264</v>
      </c>
      <c r="Q144" s="7">
        <v>189343.97</v>
      </c>
      <c r="R144" s="7">
        <f t="shared" si="23"/>
        <v>2643620.8801922048</v>
      </c>
      <c r="S144" s="7">
        <v>0</v>
      </c>
      <c r="T144" s="14">
        <f t="shared" si="24"/>
        <v>9840.6823133847302</v>
      </c>
      <c r="U144" s="1">
        <f t="shared" si="18"/>
        <v>-1.6000000000000227</v>
      </c>
      <c r="V144" s="7">
        <f t="shared" si="18"/>
        <v>81933.129999999888</v>
      </c>
      <c r="W144" s="7">
        <f t="shared" si="18"/>
        <v>28879.149456205603</v>
      </c>
      <c r="X144" s="7">
        <f t="shared" si="18"/>
        <v>110812.27945620567</v>
      </c>
      <c r="Y144" s="7">
        <f t="shared" si="18"/>
        <v>44478.079264000058</v>
      </c>
      <c r="Z144" s="7">
        <f t="shared" si="18"/>
        <v>5514.8699999999953</v>
      </c>
      <c r="AA144" s="7">
        <f t="shared" si="18"/>
        <v>60819.330192205496</v>
      </c>
      <c r="AB144" s="7">
        <f t="shared" si="18"/>
        <v>0</v>
      </c>
      <c r="AC144" s="14">
        <f t="shared" si="18"/>
        <v>283.37969359073213</v>
      </c>
    </row>
    <row r="145" spans="1:29" x14ac:dyDescent="0.25">
      <c r="A145" s="7" t="s">
        <v>188</v>
      </c>
      <c r="B145" s="7" t="s">
        <v>190</v>
      </c>
      <c r="C145" s="1">
        <v>1130.0999999999999</v>
      </c>
      <c r="D145" s="7">
        <v>10557035.98</v>
      </c>
      <c r="E145" s="32">
        <v>-741550.26</v>
      </c>
      <c r="F145" s="7">
        <f t="shared" si="19"/>
        <v>9815485.7200000007</v>
      </c>
      <c r="G145" s="7">
        <v>1638038.3</v>
      </c>
      <c r="H145" s="7">
        <v>197967.15</v>
      </c>
      <c r="I145" s="7">
        <f t="shared" si="20"/>
        <v>7979480.2700000005</v>
      </c>
      <c r="J145" s="7">
        <v>0</v>
      </c>
      <c r="K145" s="14">
        <f t="shared" si="21"/>
        <v>8685.5019201840551</v>
      </c>
      <c r="L145" s="1">
        <v>1133</v>
      </c>
      <c r="M145" s="7">
        <v>10785937.93</v>
      </c>
      <c r="N145" s="32">
        <v>-677682.69136999687</v>
      </c>
      <c r="O145" s="7">
        <f t="shared" si="22"/>
        <v>10108255.238630002</v>
      </c>
      <c r="P145" s="7">
        <v>1629529.6769999999</v>
      </c>
      <c r="Q145" s="7">
        <v>203906.16</v>
      </c>
      <c r="R145" s="7">
        <f t="shared" si="23"/>
        <v>8274819.401630003</v>
      </c>
      <c r="S145" s="7">
        <v>0</v>
      </c>
      <c r="T145" s="14">
        <f t="shared" si="24"/>
        <v>8921.6727613680523</v>
      </c>
      <c r="U145" s="1">
        <f t="shared" si="18"/>
        <v>2.9000000000000909</v>
      </c>
      <c r="V145" s="7">
        <f t="shared" si="18"/>
        <v>228901.94999999925</v>
      </c>
      <c r="W145" s="7">
        <f t="shared" si="18"/>
        <v>63867.568630003138</v>
      </c>
      <c r="X145" s="7">
        <f t="shared" si="18"/>
        <v>292769.51863000169</v>
      </c>
      <c r="Y145" s="7">
        <f t="shared" si="18"/>
        <v>-8508.6230000001378</v>
      </c>
      <c r="Z145" s="7">
        <f t="shared" si="18"/>
        <v>5939.0100000000093</v>
      </c>
      <c r="AA145" s="7">
        <f t="shared" si="18"/>
        <v>295339.13163000252</v>
      </c>
      <c r="AB145" s="7">
        <f t="shared" si="18"/>
        <v>0</v>
      </c>
      <c r="AC145" s="14">
        <f t="shared" si="18"/>
        <v>236.17084118399725</v>
      </c>
    </row>
    <row r="146" spans="1:29" x14ac:dyDescent="0.25">
      <c r="A146" s="7" t="s">
        <v>188</v>
      </c>
      <c r="B146" s="7" t="s">
        <v>191</v>
      </c>
      <c r="C146" s="1">
        <v>385.2</v>
      </c>
      <c r="D146" s="7">
        <v>4138800.53</v>
      </c>
      <c r="E146" s="32">
        <v>-290718.78000000003</v>
      </c>
      <c r="F146" s="7">
        <f t="shared" si="19"/>
        <v>3848081.75</v>
      </c>
      <c r="G146" s="7">
        <v>1200131.1000000001</v>
      </c>
      <c r="H146" s="7">
        <v>146144.85999999999</v>
      </c>
      <c r="I146" s="7">
        <f t="shared" si="20"/>
        <v>2501805.79</v>
      </c>
      <c r="J146" s="7">
        <v>0</v>
      </c>
      <c r="K146" s="14">
        <f t="shared" si="21"/>
        <v>9989.8280114226382</v>
      </c>
      <c r="L146" s="1">
        <v>376.3</v>
      </c>
      <c r="M146" s="7">
        <v>4169616.13</v>
      </c>
      <c r="N146" s="32">
        <v>-261977.83626204779</v>
      </c>
      <c r="O146" s="7">
        <f t="shared" si="22"/>
        <v>3907638.2937379521</v>
      </c>
      <c r="P146" s="7">
        <v>1053133.8389999999</v>
      </c>
      <c r="Q146" s="7">
        <v>150529.21</v>
      </c>
      <c r="R146" s="7">
        <f t="shared" si="23"/>
        <v>2703975.244737952</v>
      </c>
      <c r="S146" s="7">
        <v>0</v>
      </c>
      <c r="T146" s="14">
        <f t="shared" si="24"/>
        <v>10384.3696352324</v>
      </c>
      <c r="U146" s="1">
        <f t="shared" si="18"/>
        <v>-8.8999999999999773</v>
      </c>
      <c r="V146" s="7">
        <f t="shared" si="18"/>
        <v>30815.600000000093</v>
      </c>
      <c r="W146" s="7">
        <f t="shared" si="18"/>
        <v>28740.943737952242</v>
      </c>
      <c r="X146" s="7">
        <f t="shared" si="18"/>
        <v>59556.543737952132</v>
      </c>
      <c r="Y146" s="7">
        <f t="shared" si="18"/>
        <v>-146997.26100000017</v>
      </c>
      <c r="Z146" s="7">
        <f t="shared" si="18"/>
        <v>4384.3500000000058</v>
      </c>
      <c r="AA146" s="7">
        <f t="shared" si="18"/>
        <v>202169.45473795198</v>
      </c>
      <c r="AB146" s="7">
        <f t="shared" si="18"/>
        <v>0</v>
      </c>
      <c r="AC146" s="14">
        <f t="shared" si="18"/>
        <v>394.54162380976231</v>
      </c>
    </row>
    <row r="147" spans="1:29" x14ac:dyDescent="0.25">
      <c r="A147" s="7" t="s">
        <v>192</v>
      </c>
      <c r="B147" s="7" t="s">
        <v>193</v>
      </c>
      <c r="C147" s="1">
        <v>404.9</v>
      </c>
      <c r="D147" s="7">
        <v>4607779.38</v>
      </c>
      <c r="E147" s="32">
        <v>-323660.92</v>
      </c>
      <c r="F147" s="7">
        <f t="shared" si="19"/>
        <v>4284118.46</v>
      </c>
      <c r="G147" s="7">
        <v>2574366.79</v>
      </c>
      <c r="H147" s="7">
        <v>140287.9</v>
      </c>
      <c r="I147" s="7">
        <f t="shared" si="20"/>
        <v>1569463.77</v>
      </c>
      <c r="J147" s="7">
        <v>0</v>
      </c>
      <c r="K147" s="14">
        <f t="shared" si="21"/>
        <v>10580.682785873056</v>
      </c>
      <c r="L147" s="1">
        <v>400.7</v>
      </c>
      <c r="M147" s="7">
        <v>4671296.63</v>
      </c>
      <c r="N147" s="32">
        <v>-293498.52492670488</v>
      </c>
      <c r="O147" s="7">
        <f t="shared" si="22"/>
        <v>4377798.1050732946</v>
      </c>
      <c r="P147" s="7">
        <v>2609958.975786</v>
      </c>
      <c r="Q147" s="7">
        <v>144496.54</v>
      </c>
      <c r="R147" s="7">
        <f t="shared" si="23"/>
        <v>1623342.5892872945</v>
      </c>
      <c r="S147" s="7">
        <v>0</v>
      </c>
      <c r="T147" s="14">
        <f t="shared" si="24"/>
        <v>10925.375854937098</v>
      </c>
      <c r="U147" s="1">
        <f t="shared" si="18"/>
        <v>-4.1999999999999886</v>
      </c>
      <c r="V147" s="7">
        <f t="shared" si="18"/>
        <v>63517.25</v>
      </c>
      <c r="W147" s="7">
        <f t="shared" si="18"/>
        <v>30162.395073295105</v>
      </c>
      <c r="X147" s="7">
        <f t="shared" si="18"/>
        <v>93679.64507329464</v>
      </c>
      <c r="Y147" s="7">
        <f t="shared" si="18"/>
        <v>35592.185785999987</v>
      </c>
      <c r="Z147" s="7">
        <f t="shared" si="18"/>
        <v>4208.640000000014</v>
      </c>
      <c r="AA147" s="7">
        <f t="shared" si="18"/>
        <v>53878.819287294522</v>
      </c>
      <c r="AB147" s="7">
        <f t="shared" si="18"/>
        <v>0</v>
      </c>
      <c r="AC147" s="14">
        <f t="shared" si="18"/>
        <v>344.69306906404199</v>
      </c>
    </row>
    <row r="148" spans="1:29" x14ac:dyDescent="0.25">
      <c r="A148" s="7" t="s">
        <v>192</v>
      </c>
      <c r="B148" s="7" t="s">
        <v>194</v>
      </c>
      <c r="C148" s="1">
        <v>2793.8</v>
      </c>
      <c r="D148" s="7">
        <v>25434227.829999998</v>
      </c>
      <c r="E148" s="32">
        <v>-1786558.11</v>
      </c>
      <c r="F148" s="7">
        <f t="shared" si="19"/>
        <v>23647669.719999999</v>
      </c>
      <c r="G148" s="7">
        <v>9206464.6899999995</v>
      </c>
      <c r="H148" s="7">
        <v>711025.07</v>
      </c>
      <c r="I148" s="7">
        <f t="shared" si="20"/>
        <v>13730179.959999999</v>
      </c>
      <c r="J148" s="7">
        <v>0</v>
      </c>
      <c r="K148" s="14">
        <f t="shared" si="21"/>
        <v>8464.3387930417339</v>
      </c>
      <c r="L148" s="1">
        <v>2776.4</v>
      </c>
      <c r="M148" s="7">
        <v>25765672.359999999</v>
      </c>
      <c r="N148" s="32">
        <v>-1618862.4766063658</v>
      </c>
      <c r="O148" s="7">
        <f t="shared" si="22"/>
        <v>24146809.883393634</v>
      </c>
      <c r="P148" s="7">
        <v>9263770.4870489985</v>
      </c>
      <c r="Q148" s="7">
        <v>732355.82</v>
      </c>
      <c r="R148" s="7">
        <f t="shared" si="23"/>
        <v>14150683.576344635</v>
      </c>
      <c r="S148" s="7">
        <v>0</v>
      </c>
      <c r="T148" s="14">
        <f t="shared" si="24"/>
        <v>8697.1653520363179</v>
      </c>
      <c r="U148" s="1">
        <f t="shared" si="18"/>
        <v>-17.400000000000091</v>
      </c>
      <c r="V148" s="7">
        <f t="shared" si="18"/>
        <v>331444.53000000119</v>
      </c>
      <c r="W148" s="7">
        <f t="shared" si="18"/>
        <v>167695.63339363434</v>
      </c>
      <c r="X148" s="7">
        <f t="shared" si="18"/>
        <v>499140.1633936353</v>
      </c>
      <c r="Y148" s="7">
        <f t="shared" si="18"/>
        <v>57305.797048998997</v>
      </c>
      <c r="Z148" s="7">
        <f t="shared" si="18"/>
        <v>21330.75</v>
      </c>
      <c r="AA148" s="7">
        <f t="shared" si="18"/>
        <v>420503.61634463631</v>
      </c>
      <c r="AB148" s="7">
        <f t="shared" si="18"/>
        <v>0</v>
      </c>
      <c r="AC148" s="14">
        <f t="shared" si="18"/>
        <v>232.82655899458405</v>
      </c>
    </row>
    <row r="149" spans="1:29" x14ac:dyDescent="0.25">
      <c r="A149" s="7" t="s">
        <v>192</v>
      </c>
      <c r="B149" s="7" t="s">
        <v>195</v>
      </c>
      <c r="C149" s="1">
        <v>324.89999999999998</v>
      </c>
      <c r="D149" s="7">
        <v>4100729.46</v>
      </c>
      <c r="E149" s="32">
        <v>-288044.58</v>
      </c>
      <c r="F149" s="7">
        <f t="shared" si="19"/>
        <v>3812684.88</v>
      </c>
      <c r="G149" s="7">
        <v>1906308.95</v>
      </c>
      <c r="H149" s="7">
        <v>115241.99</v>
      </c>
      <c r="I149" s="7">
        <f t="shared" si="20"/>
        <v>1791133.94</v>
      </c>
      <c r="J149" s="7">
        <v>0</v>
      </c>
      <c r="K149" s="14">
        <f t="shared" si="21"/>
        <v>11734.948845798708</v>
      </c>
      <c r="L149" s="1">
        <v>319.39999999999998</v>
      </c>
      <c r="M149" s="7">
        <v>4138569.3</v>
      </c>
      <c r="N149" s="32">
        <v>-260027.15756822863</v>
      </c>
      <c r="O149" s="7">
        <f t="shared" si="22"/>
        <v>3878542.1424317714</v>
      </c>
      <c r="P149" s="7">
        <v>1871939.539572</v>
      </c>
      <c r="Q149" s="7">
        <v>118699.25</v>
      </c>
      <c r="R149" s="7">
        <f t="shared" si="23"/>
        <v>1887903.3528597713</v>
      </c>
      <c r="S149" s="7">
        <v>0</v>
      </c>
      <c r="T149" s="14">
        <f t="shared" si="24"/>
        <v>12143.212718947312</v>
      </c>
      <c r="U149" s="1">
        <f t="shared" si="18"/>
        <v>-5.5</v>
      </c>
      <c r="V149" s="7">
        <f t="shared" si="18"/>
        <v>37839.839999999851</v>
      </c>
      <c r="W149" s="7">
        <f t="shared" si="18"/>
        <v>28017.422431771382</v>
      </c>
      <c r="X149" s="7">
        <f t="shared" si="18"/>
        <v>65857.262431771494</v>
      </c>
      <c r="Y149" s="7">
        <f t="shared" si="18"/>
        <v>-34369.410427999916</v>
      </c>
      <c r="Z149" s="7">
        <f t="shared" si="18"/>
        <v>3457.2599999999948</v>
      </c>
      <c r="AA149" s="7">
        <f t="shared" si="18"/>
        <v>96769.412859771401</v>
      </c>
      <c r="AB149" s="7">
        <f t="shared" si="18"/>
        <v>0</v>
      </c>
      <c r="AC149" s="14">
        <f t="shared" si="18"/>
        <v>408.26387314860403</v>
      </c>
    </row>
    <row r="150" spans="1:29" x14ac:dyDescent="0.25">
      <c r="A150" s="7" t="s">
        <v>196</v>
      </c>
      <c r="B150" s="7" t="s">
        <v>197</v>
      </c>
      <c r="C150" s="1">
        <v>156.19999999999999</v>
      </c>
      <c r="D150" s="7">
        <v>2458173</v>
      </c>
      <c r="E150" s="32">
        <v>-172667.67</v>
      </c>
      <c r="F150" s="7">
        <f t="shared" si="19"/>
        <v>2285505.33</v>
      </c>
      <c r="G150" s="7">
        <v>532630.31000000006</v>
      </c>
      <c r="H150" s="7">
        <v>82745.37</v>
      </c>
      <c r="I150" s="7">
        <f t="shared" si="20"/>
        <v>1670129.65</v>
      </c>
      <c r="J150" s="7">
        <v>0</v>
      </c>
      <c r="K150" s="14">
        <f t="shared" si="21"/>
        <v>14631.916325224072</v>
      </c>
      <c r="L150" s="1">
        <v>162.19999999999999</v>
      </c>
      <c r="M150" s="7">
        <v>2572525.73</v>
      </c>
      <c r="N150" s="32">
        <v>-161632.31901010632</v>
      </c>
      <c r="O150" s="7">
        <f t="shared" si="22"/>
        <v>2410893.4109898936</v>
      </c>
      <c r="P150" s="7">
        <v>552490.36706800002</v>
      </c>
      <c r="Q150" s="7">
        <v>85227.73</v>
      </c>
      <c r="R150" s="7">
        <f t="shared" si="23"/>
        <v>1773175.3139218935</v>
      </c>
      <c r="S150" s="7">
        <v>0</v>
      </c>
      <c r="T150" s="14">
        <f t="shared" si="24"/>
        <v>14863.707835942625</v>
      </c>
      <c r="U150" s="1">
        <f t="shared" si="18"/>
        <v>6</v>
      </c>
      <c r="V150" s="7">
        <f t="shared" si="18"/>
        <v>114352.72999999998</v>
      </c>
      <c r="W150" s="7">
        <f t="shared" si="18"/>
        <v>11035.35098989369</v>
      </c>
      <c r="X150" s="7">
        <f t="shared" si="18"/>
        <v>125388.08098989353</v>
      </c>
      <c r="Y150" s="7">
        <f t="shared" si="18"/>
        <v>19860.057067999966</v>
      </c>
      <c r="Z150" s="7">
        <f t="shared" si="18"/>
        <v>2482.3600000000006</v>
      </c>
      <c r="AA150" s="7">
        <f t="shared" si="18"/>
        <v>103045.66392189357</v>
      </c>
      <c r="AB150" s="7">
        <f t="shared" si="18"/>
        <v>0</v>
      </c>
      <c r="AC150" s="14">
        <f t="shared" si="18"/>
        <v>231.79151071855267</v>
      </c>
    </row>
    <row r="151" spans="1:29" x14ac:dyDescent="0.25">
      <c r="A151" s="7" t="s">
        <v>196</v>
      </c>
      <c r="B151" s="7" t="s">
        <v>151</v>
      </c>
      <c r="C151" s="1">
        <v>226.5</v>
      </c>
      <c r="D151" s="7">
        <v>3616227.08</v>
      </c>
      <c r="E151" s="32">
        <v>-254012.03</v>
      </c>
      <c r="F151" s="7">
        <f t="shared" si="19"/>
        <v>3362215.0500000003</v>
      </c>
      <c r="G151" s="7">
        <v>619303.37</v>
      </c>
      <c r="H151" s="7">
        <v>93387.04</v>
      </c>
      <c r="I151" s="7">
        <f t="shared" si="20"/>
        <v>2649524.64</v>
      </c>
      <c r="J151" s="7">
        <v>0</v>
      </c>
      <c r="K151" s="14">
        <f t="shared" si="21"/>
        <v>14844.216556291392</v>
      </c>
      <c r="L151" s="1">
        <v>230</v>
      </c>
      <c r="M151" s="7">
        <v>3716869.52</v>
      </c>
      <c r="N151" s="32">
        <v>-233531.67393804094</v>
      </c>
      <c r="O151" s="7">
        <f t="shared" si="22"/>
        <v>3483337.8460619589</v>
      </c>
      <c r="P151" s="7">
        <v>630822.49199999997</v>
      </c>
      <c r="Q151" s="7">
        <v>96188.65</v>
      </c>
      <c r="R151" s="7">
        <f t="shared" si="23"/>
        <v>2756326.7040619589</v>
      </c>
      <c r="S151" s="7">
        <v>0</v>
      </c>
      <c r="T151" s="14">
        <f t="shared" si="24"/>
        <v>15144.947156791126</v>
      </c>
      <c r="U151" s="1">
        <f t="shared" si="18"/>
        <v>3.5</v>
      </c>
      <c r="V151" s="7">
        <f t="shared" si="18"/>
        <v>100642.43999999994</v>
      </c>
      <c r="W151" s="7">
        <f t="shared" si="18"/>
        <v>20480.356061959057</v>
      </c>
      <c r="X151" s="7">
        <f t="shared" si="18"/>
        <v>121122.79606195865</v>
      </c>
      <c r="Y151" s="7">
        <f t="shared" si="18"/>
        <v>11519.121999999974</v>
      </c>
      <c r="Z151" s="7">
        <f t="shared" si="18"/>
        <v>2801.6100000000006</v>
      </c>
      <c r="AA151" s="7">
        <f t="shared" si="18"/>
        <v>106802.06406195881</v>
      </c>
      <c r="AB151" s="7">
        <f t="shared" si="18"/>
        <v>0</v>
      </c>
      <c r="AC151" s="14">
        <f t="shared" si="18"/>
        <v>300.73060049973355</v>
      </c>
    </row>
    <row r="152" spans="1:29" x14ac:dyDescent="0.25">
      <c r="A152" s="7" t="s">
        <v>196</v>
      </c>
      <c r="B152" s="7" t="s">
        <v>198</v>
      </c>
      <c r="C152" s="1">
        <v>643.29999999999995</v>
      </c>
      <c r="D152" s="7">
        <v>6648814.5</v>
      </c>
      <c r="E152" s="32">
        <v>-467027.88</v>
      </c>
      <c r="F152" s="7">
        <f t="shared" si="19"/>
        <v>6181786.6200000001</v>
      </c>
      <c r="G152" s="7">
        <v>954955.79</v>
      </c>
      <c r="H152" s="7">
        <v>95399.13</v>
      </c>
      <c r="I152" s="7">
        <f t="shared" si="20"/>
        <v>5131431.7</v>
      </c>
      <c r="J152" s="7">
        <v>0</v>
      </c>
      <c r="K152" s="14">
        <f t="shared" si="21"/>
        <v>9609.4926472874249</v>
      </c>
      <c r="L152" s="1">
        <v>634.70000000000005</v>
      </c>
      <c r="M152" s="7">
        <v>6712627.4900000002</v>
      </c>
      <c r="N152" s="32">
        <v>-421755.76135430502</v>
      </c>
      <c r="O152" s="7">
        <f t="shared" si="22"/>
        <v>6290871.7286456954</v>
      </c>
      <c r="P152" s="7">
        <v>961373.04299999995</v>
      </c>
      <c r="Q152" s="7">
        <v>98261.1</v>
      </c>
      <c r="R152" s="7">
        <f t="shared" si="23"/>
        <v>5231237.5856456961</v>
      </c>
      <c r="S152" s="7">
        <v>0</v>
      </c>
      <c r="T152" s="14">
        <f t="shared" si="24"/>
        <v>9911.5672422336465</v>
      </c>
      <c r="U152" s="1">
        <f t="shared" si="18"/>
        <v>-8.5999999999999091</v>
      </c>
      <c r="V152" s="7">
        <f t="shared" si="18"/>
        <v>63812.990000000224</v>
      </c>
      <c r="W152" s="7">
        <f t="shared" si="18"/>
        <v>45272.11864569498</v>
      </c>
      <c r="X152" s="7">
        <f t="shared" si="18"/>
        <v>109085.10864569526</v>
      </c>
      <c r="Y152" s="7">
        <f t="shared" si="18"/>
        <v>6417.2529999999097</v>
      </c>
      <c r="Z152" s="7">
        <f t="shared" si="18"/>
        <v>2861.9700000000012</v>
      </c>
      <c r="AA152" s="7">
        <f t="shared" si="18"/>
        <v>99805.885645695962</v>
      </c>
      <c r="AB152" s="7">
        <f t="shared" si="18"/>
        <v>0</v>
      </c>
      <c r="AC152" s="14">
        <f t="shared" si="18"/>
        <v>302.07459494622162</v>
      </c>
    </row>
    <row r="153" spans="1:29" x14ac:dyDescent="0.25">
      <c r="A153" s="7" t="s">
        <v>199</v>
      </c>
      <c r="B153" s="7" t="s">
        <v>200</v>
      </c>
      <c r="C153" s="1">
        <v>81</v>
      </c>
      <c r="D153" s="7">
        <v>1549585.65</v>
      </c>
      <c r="E153" s="32">
        <v>-108846.43</v>
      </c>
      <c r="F153" s="7">
        <f t="shared" si="19"/>
        <v>1440739.22</v>
      </c>
      <c r="G153" s="7">
        <v>515503.8</v>
      </c>
      <c r="H153" s="7">
        <v>38420.449999999997</v>
      </c>
      <c r="I153" s="7">
        <f t="shared" si="20"/>
        <v>886814.97</v>
      </c>
      <c r="J153" s="7">
        <v>0</v>
      </c>
      <c r="K153" s="14">
        <f t="shared" si="21"/>
        <v>17786.903950617285</v>
      </c>
      <c r="L153" s="1">
        <v>81.599999999999994</v>
      </c>
      <c r="M153" s="7">
        <v>1589233.3</v>
      </c>
      <c r="N153" s="32">
        <v>-99851.854048155234</v>
      </c>
      <c r="O153" s="7">
        <f t="shared" si="22"/>
        <v>1489381.4459518448</v>
      </c>
      <c r="P153" s="7">
        <v>510193.77449999994</v>
      </c>
      <c r="Q153" s="7">
        <v>39573.06</v>
      </c>
      <c r="R153" s="7">
        <f t="shared" si="23"/>
        <v>939614.61145184492</v>
      </c>
      <c r="S153" s="7">
        <v>0</v>
      </c>
      <c r="T153" s="14">
        <f t="shared" si="24"/>
        <v>18252.223602351041</v>
      </c>
      <c r="U153" s="1">
        <f t="shared" si="18"/>
        <v>0.59999999999999432</v>
      </c>
      <c r="V153" s="7">
        <f t="shared" si="18"/>
        <v>39647.65000000014</v>
      </c>
      <c r="W153" s="7">
        <f t="shared" si="18"/>
        <v>8994.5759518447594</v>
      </c>
      <c r="X153" s="7">
        <f t="shared" si="18"/>
        <v>48642.225951844826</v>
      </c>
      <c r="Y153" s="7">
        <f t="shared" si="18"/>
        <v>-5310.025500000047</v>
      </c>
      <c r="Z153" s="7">
        <f t="shared" si="18"/>
        <v>1152.6100000000006</v>
      </c>
      <c r="AA153" s="7">
        <f t="shared" si="18"/>
        <v>52799.641451844946</v>
      </c>
      <c r="AB153" s="7">
        <f t="shared" si="18"/>
        <v>0</v>
      </c>
      <c r="AC153" s="14">
        <f t="shared" si="18"/>
        <v>465.31965173375647</v>
      </c>
    </row>
    <row r="154" spans="1:29" x14ac:dyDescent="0.25">
      <c r="A154" s="7" t="s">
        <v>201</v>
      </c>
      <c r="B154" s="7" t="s">
        <v>202</v>
      </c>
      <c r="C154" s="1">
        <v>919.3</v>
      </c>
      <c r="D154" s="7">
        <v>11179131.119999999</v>
      </c>
      <c r="E154" s="32">
        <v>-785247.64</v>
      </c>
      <c r="F154" s="7">
        <f t="shared" si="19"/>
        <v>10393883.479999999</v>
      </c>
      <c r="G154" s="7">
        <v>5102852.5999999996</v>
      </c>
      <c r="H154" s="7">
        <v>227449.09</v>
      </c>
      <c r="I154" s="7">
        <f t="shared" si="20"/>
        <v>5063581.7899999991</v>
      </c>
      <c r="J154" s="7">
        <v>0</v>
      </c>
      <c r="K154" s="14">
        <f t="shared" si="21"/>
        <v>11306.302055912107</v>
      </c>
      <c r="L154" s="1">
        <v>912.6</v>
      </c>
      <c r="M154" s="7">
        <v>11318908.76</v>
      </c>
      <c r="N154" s="32">
        <v>-711169.35788339307</v>
      </c>
      <c r="O154" s="7">
        <f t="shared" si="22"/>
        <v>10607739.402116606</v>
      </c>
      <c r="P154" s="7">
        <v>5140983.2677380005</v>
      </c>
      <c r="Q154" s="7">
        <v>234272.56</v>
      </c>
      <c r="R154" s="7">
        <f t="shared" si="23"/>
        <v>5232483.5743786059</v>
      </c>
      <c r="S154" s="7">
        <v>0</v>
      </c>
      <c r="T154" s="14">
        <f t="shared" si="24"/>
        <v>11623.646068503842</v>
      </c>
      <c r="U154" s="1">
        <f t="shared" si="18"/>
        <v>-6.6999999999999318</v>
      </c>
      <c r="V154" s="7">
        <f t="shared" si="18"/>
        <v>139777.6400000006</v>
      </c>
      <c r="W154" s="7">
        <f t="shared" si="18"/>
        <v>74078.282116606948</v>
      </c>
      <c r="X154" s="7">
        <f t="shared" ref="X154:AC181" si="25">O154-F154</f>
        <v>213855.92211660743</v>
      </c>
      <c r="Y154" s="7">
        <f t="shared" si="25"/>
        <v>38130.667738000862</v>
      </c>
      <c r="Z154" s="7">
        <f t="shared" si="25"/>
        <v>6823.4700000000012</v>
      </c>
      <c r="AA154" s="7">
        <f t="shared" si="25"/>
        <v>168901.78437860683</v>
      </c>
      <c r="AB154" s="7">
        <f t="shared" si="25"/>
        <v>0</v>
      </c>
      <c r="AC154" s="14">
        <f t="shared" si="25"/>
        <v>317.34401259173501</v>
      </c>
    </row>
    <row r="155" spans="1:29" x14ac:dyDescent="0.25">
      <c r="A155" s="7" t="s">
        <v>201</v>
      </c>
      <c r="B155" s="7" t="s">
        <v>203</v>
      </c>
      <c r="C155" s="1">
        <v>219.2</v>
      </c>
      <c r="D155" s="7">
        <v>3258522.56</v>
      </c>
      <c r="E155" s="32">
        <v>-228886.05</v>
      </c>
      <c r="F155" s="7">
        <f t="shared" si="19"/>
        <v>3029636.5100000002</v>
      </c>
      <c r="G155" s="7">
        <v>174116.91</v>
      </c>
      <c r="H155" s="7">
        <v>11080.71</v>
      </c>
      <c r="I155" s="7">
        <f t="shared" si="20"/>
        <v>2844438.89</v>
      </c>
      <c r="J155" s="7">
        <v>0</v>
      </c>
      <c r="K155" s="14">
        <f t="shared" si="21"/>
        <v>13821.334443430658</v>
      </c>
      <c r="L155" s="1">
        <v>206.6</v>
      </c>
      <c r="M155" s="7">
        <v>3224150.55</v>
      </c>
      <c r="N155" s="32">
        <v>-202574.04004048961</v>
      </c>
      <c r="O155" s="7">
        <f t="shared" si="22"/>
        <v>3021576.5099595101</v>
      </c>
      <c r="P155" s="7">
        <v>175260.84686000002</v>
      </c>
      <c r="Q155" s="7">
        <v>11413.13</v>
      </c>
      <c r="R155" s="7">
        <f t="shared" si="23"/>
        <v>2834902.5330995102</v>
      </c>
      <c r="S155" s="7">
        <v>0</v>
      </c>
      <c r="T155" s="14">
        <f t="shared" si="24"/>
        <v>14625.24932216607</v>
      </c>
      <c r="U155" s="1">
        <f t="shared" ref="U155:W181" si="26">L155-C155</f>
        <v>-12.599999999999994</v>
      </c>
      <c r="V155" s="7">
        <f t="shared" si="26"/>
        <v>-34372.010000000242</v>
      </c>
      <c r="W155" s="7">
        <f t="shared" si="26"/>
        <v>26312.009959510382</v>
      </c>
      <c r="X155" s="7">
        <f t="shared" si="25"/>
        <v>-8060.0000404901803</v>
      </c>
      <c r="Y155" s="7">
        <f t="shared" si="25"/>
        <v>1143.9368600000162</v>
      </c>
      <c r="Z155" s="7">
        <f t="shared" si="25"/>
        <v>332.42000000000007</v>
      </c>
      <c r="AA155" s="7">
        <f t="shared" si="25"/>
        <v>-9536.3569004898891</v>
      </c>
      <c r="AB155" s="7">
        <f t="shared" si="25"/>
        <v>0</v>
      </c>
      <c r="AC155" s="14">
        <f t="shared" si="25"/>
        <v>803.91487873541155</v>
      </c>
    </row>
    <row r="156" spans="1:29" x14ac:dyDescent="0.25">
      <c r="A156" s="7" t="s">
        <v>204</v>
      </c>
      <c r="B156" s="7" t="s">
        <v>205</v>
      </c>
      <c r="C156" s="1">
        <v>813.5</v>
      </c>
      <c r="D156" s="7">
        <v>7347939.5899999999</v>
      </c>
      <c r="E156" s="32">
        <v>-516136.02</v>
      </c>
      <c r="F156" s="7">
        <f t="shared" si="19"/>
        <v>6831803.5700000003</v>
      </c>
      <c r="G156" s="7">
        <v>907398.45</v>
      </c>
      <c r="H156" s="7">
        <v>108516.94</v>
      </c>
      <c r="I156" s="7">
        <f t="shared" si="20"/>
        <v>5815888.1799999997</v>
      </c>
      <c r="J156" s="7">
        <v>0</v>
      </c>
      <c r="K156" s="14">
        <f t="shared" si="21"/>
        <v>8398.0375783650888</v>
      </c>
      <c r="L156" s="1">
        <v>827.8</v>
      </c>
      <c r="M156" s="7">
        <v>7632082</v>
      </c>
      <c r="N156" s="32">
        <v>-479525.27671522659</v>
      </c>
      <c r="O156" s="7">
        <f t="shared" si="22"/>
        <v>7152556.7232847735</v>
      </c>
      <c r="P156" s="7">
        <v>898759.63800000004</v>
      </c>
      <c r="Q156" s="7">
        <v>111772.45</v>
      </c>
      <c r="R156" s="7">
        <f t="shared" si="23"/>
        <v>6142024.6352847731</v>
      </c>
      <c r="S156" s="7">
        <v>0</v>
      </c>
      <c r="T156" s="14">
        <f t="shared" si="24"/>
        <v>8640.4405934824517</v>
      </c>
      <c r="U156" s="1">
        <f t="shared" si="26"/>
        <v>14.299999999999955</v>
      </c>
      <c r="V156" s="7">
        <f t="shared" si="26"/>
        <v>284142.41000000015</v>
      </c>
      <c r="W156" s="7">
        <f t="shared" si="26"/>
        <v>36610.743284773431</v>
      </c>
      <c r="X156" s="7">
        <f t="shared" si="25"/>
        <v>320753.15328477323</v>
      </c>
      <c r="Y156" s="7">
        <f t="shared" si="25"/>
        <v>-8638.811999999918</v>
      </c>
      <c r="Z156" s="7">
        <f t="shared" si="25"/>
        <v>3255.5099999999948</v>
      </c>
      <c r="AA156" s="7">
        <f t="shared" si="25"/>
        <v>326136.45528477337</v>
      </c>
      <c r="AB156" s="7">
        <f t="shared" si="25"/>
        <v>0</v>
      </c>
      <c r="AC156" s="14">
        <f t="shared" si="25"/>
        <v>242.40301511736288</v>
      </c>
    </row>
    <row r="157" spans="1:29" x14ac:dyDescent="0.25">
      <c r="A157" s="7" t="s">
        <v>204</v>
      </c>
      <c r="B157" s="7" t="s">
        <v>206</v>
      </c>
      <c r="C157" s="1">
        <v>148.5</v>
      </c>
      <c r="D157" s="7">
        <v>2367007.37</v>
      </c>
      <c r="E157" s="32">
        <v>-166263.99</v>
      </c>
      <c r="F157" s="7">
        <f t="shared" si="19"/>
        <v>2200743.38</v>
      </c>
      <c r="G157" s="7">
        <v>592971.09</v>
      </c>
      <c r="H157" s="7">
        <v>88314.71</v>
      </c>
      <c r="I157" s="7">
        <f t="shared" si="20"/>
        <v>1519457.58</v>
      </c>
      <c r="J157" s="7">
        <v>0</v>
      </c>
      <c r="K157" s="14">
        <f t="shared" si="21"/>
        <v>14819.820740740741</v>
      </c>
      <c r="L157" s="1">
        <v>148</v>
      </c>
      <c r="M157" s="7">
        <v>2405721.48</v>
      </c>
      <c r="N157" s="32">
        <v>-151151.97378602123</v>
      </c>
      <c r="O157" s="7">
        <f t="shared" si="22"/>
        <v>2254569.5062139789</v>
      </c>
      <c r="P157" s="7">
        <v>583987.04994399997</v>
      </c>
      <c r="Q157" s="7">
        <v>90964.15</v>
      </c>
      <c r="R157" s="7">
        <f t="shared" si="23"/>
        <v>1579618.3062699791</v>
      </c>
      <c r="S157" s="7">
        <v>0</v>
      </c>
      <c r="T157" s="14">
        <f t="shared" si="24"/>
        <v>15233.577744689046</v>
      </c>
      <c r="U157" s="1">
        <f t="shared" si="26"/>
        <v>-0.5</v>
      </c>
      <c r="V157" s="7">
        <f t="shared" si="26"/>
        <v>38714.10999999987</v>
      </c>
      <c r="W157" s="7">
        <f t="shared" si="26"/>
        <v>15112.016213978757</v>
      </c>
      <c r="X157" s="7">
        <f t="shared" si="25"/>
        <v>53826.126213978976</v>
      </c>
      <c r="Y157" s="7">
        <f t="shared" si="25"/>
        <v>-8984.040055999998</v>
      </c>
      <c r="Z157" s="7">
        <f t="shared" si="25"/>
        <v>2649.4399999999878</v>
      </c>
      <c r="AA157" s="7">
        <f t="shared" si="25"/>
        <v>60160.72626997903</v>
      </c>
      <c r="AB157" s="7">
        <f t="shared" si="25"/>
        <v>0</v>
      </c>
      <c r="AC157" s="14">
        <f t="shared" si="25"/>
        <v>413.75700394830528</v>
      </c>
    </row>
    <row r="158" spans="1:29" x14ac:dyDescent="0.25">
      <c r="A158" s="7" t="s">
        <v>207</v>
      </c>
      <c r="B158" s="7" t="s">
        <v>207</v>
      </c>
      <c r="C158" s="1">
        <v>3511</v>
      </c>
      <c r="D158" s="7">
        <v>33263288.079999998</v>
      </c>
      <c r="E158" s="32">
        <v>-2336489.14</v>
      </c>
      <c r="F158" s="7">
        <f t="shared" si="19"/>
        <v>30926798.939999998</v>
      </c>
      <c r="G158" s="7">
        <v>23866753.989999998</v>
      </c>
      <c r="H158" s="7">
        <v>1445586.03</v>
      </c>
      <c r="I158" s="7">
        <f t="shared" si="20"/>
        <v>5614458.919999999</v>
      </c>
      <c r="J158" s="7">
        <v>0</v>
      </c>
      <c r="K158" s="14">
        <f t="shared" si="21"/>
        <v>8808.5442722870976</v>
      </c>
      <c r="L158" s="1">
        <v>3519.6</v>
      </c>
      <c r="M158" s="7">
        <v>33979170.799999997</v>
      </c>
      <c r="N158" s="32">
        <v>-2134918.2674431363</v>
      </c>
      <c r="O158" s="7">
        <f t="shared" si="22"/>
        <v>31844252.532556862</v>
      </c>
      <c r="P158" s="7">
        <v>24428024.822354</v>
      </c>
      <c r="Q158" s="7">
        <v>1488953.61</v>
      </c>
      <c r="R158" s="7">
        <f t="shared" si="23"/>
        <v>5927274.1002028612</v>
      </c>
      <c r="S158" s="7">
        <v>0</v>
      </c>
      <c r="T158" s="14">
        <f t="shared" si="24"/>
        <v>9047.6907979761509</v>
      </c>
      <c r="U158" s="1">
        <f t="shared" si="26"/>
        <v>8.5999999999999091</v>
      </c>
      <c r="V158" s="7">
        <f t="shared" si="26"/>
        <v>715882.71999999881</v>
      </c>
      <c r="W158" s="7">
        <f t="shared" si="26"/>
        <v>201570.87255686382</v>
      </c>
      <c r="X158" s="7">
        <f t="shared" si="25"/>
        <v>917453.59255686402</v>
      </c>
      <c r="Y158" s="7">
        <f t="shared" si="25"/>
        <v>561270.8323540017</v>
      </c>
      <c r="Z158" s="7">
        <f t="shared" si="25"/>
        <v>43367.580000000075</v>
      </c>
      <c r="AA158" s="7">
        <f t="shared" si="25"/>
        <v>312815.18020286225</v>
      </c>
      <c r="AB158" s="7">
        <f t="shared" si="25"/>
        <v>0</v>
      </c>
      <c r="AC158" s="14">
        <f t="shared" si="25"/>
        <v>239.14652568905331</v>
      </c>
    </row>
    <row r="159" spans="1:29" x14ac:dyDescent="0.25">
      <c r="A159" s="7" t="s">
        <v>208</v>
      </c>
      <c r="B159" s="7" t="s">
        <v>209</v>
      </c>
      <c r="C159" s="1">
        <v>357.3</v>
      </c>
      <c r="D159" s="7">
        <v>4183427.61</v>
      </c>
      <c r="E159" s="32">
        <v>0</v>
      </c>
      <c r="F159" s="7">
        <f t="shared" si="19"/>
        <v>4183427.61</v>
      </c>
      <c r="G159" s="7">
        <v>3783321.21</v>
      </c>
      <c r="H159" s="7">
        <v>400106.4</v>
      </c>
      <c r="I159" s="7">
        <f t="shared" si="20"/>
        <v>0</v>
      </c>
      <c r="J159" s="7">
        <v>124.47</v>
      </c>
      <c r="K159" s="14">
        <f t="shared" si="21"/>
        <v>11708.097229219142</v>
      </c>
      <c r="L159" s="1">
        <v>371.3</v>
      </c>
      <c r="M159" s="7">
        <v>4358152.37</v>
      </c>
      <c r="N159" s="32">
        <v>-214.0551699998905</v>
      </c>
      <c r="O159" s="7">
        <f t="shared" si="22"/>
        <v>4357938.3148300005</v>
      </c>
      <c r="P159" s="7">
        <v>3945828.7248300002</v>
      </c>
      <c r="Q159" s="7">
        <v>412109.59</v>
      </c>
      <c r="R159" s="7">
        <f t="shared" si="23"/>
        <v>0</v>
      </c>
      <c r="S159" s="7">
        <v>211.91780634454335</v>
      </c>
      <c r="T159" s="14">
        <f t="shared" si="24"/>
        <v>11736.402900683157</v>
      </c>
      <c r="U159" s="1">
        <f t="shared" si="26"/>
        <v>14</v>
      </c>
      <c r="V159" s="7">
        <f t="shared" si="26"/>
        <v>174724.76000000024</v>
      </c>
      <c r="W159" s="7">
        <f t="shared" si="26"/>
        <v>-214.0551699998905</v>
      </c>
      <c r="X159" s="7">
        <f t="shared" si="25"/>
        <v>174510.70483000064</v>
      </c>
      <c r="Y159" s="7">
        <f t="shared" si="25"/>
        <v>162507.51483000023</v>
      </c>
      <c r="Z159" s="7">
        <f t="shared" si="25"/>
        <v>12003.190000000002</v>
      </c>
      <c r="AA159" s="7">
        <f t="shared" si="25"/>
        <v>0</v>
      </c>
      <c r="AB159" s="7">
        <f t="shared" si="25"/>
        <v>87.447806344543352</v>
      </c>
      <c r="AC159" s="14">
        <f t="shared" si="25"/>
        <v>28.305671464015177</v>
      </c>
    </row>
    <row r="160" spans="1:29" x14ac:dyDescent="0.25">
      <c r="A160" s="7" t="s">
        <v>208</v>
      </c>
      <c r="B160" s="7" t="s">
        <v>210</v>
      </c>
      <c r="C160" s="1">
        <v>2316</v>
      </c>
      <c r="D160" s="7">
        <v>20362896.920000002</v>
      </c>
      <c r="E160" s="32">
        <v>-1430336.28</v>
      </c>
      <c r="F160" s="7">
        <f t="shared" si="19"/>
        <v>18932560.640000001</v>
      </c>
      <c r="G160" s="7">
        <v>6861433.8099999996</v>
      </c>
      <c r="H160" s="7">
        <v>725691.7</v>
      </c>
      <c r="I160" s="7">
        <f t="shared" si="20"/>
        <v>11345435.130000003</v>
      </c>
      <c r="J160" s="7">
        <v>0</v>
      </c>
      <c r="K160" s="14">
        <f t="shared" si="21"/>
        <v>8174.6807599309159</v>
      </c>
      <c r="L160" s="1">
        <v>2273.8000000000002</v>
      </c>
      <c r="M160" s="7">
        <v>20412821.420000002</v>
      </c>
      <c r="N160" s="32">
        <v>-1282541.7546567249</v>
      </c>
      <c r="O160" s="7">
        <f t="shared" si="22"/>
        <v>19130279.665343277</v>
      </c>
      <c r="P160" s="7">
        <v>7060017.1851000004</v>
      </c>
      <c r="Q160" s="7">
        <v>747462.45</v>
      </c>
      <c r="R160" s="7">
        <f t="shared" si="23"/>
        <v>11322800.030243278</v>
      </c>
      <c r="S160" s="7">
        <v>0</v>
      </c>
      <c r="T160" s="14">
        <f t="shared" si="24"/>
        <v>8413.3519506303437</v>
      </c>
      <c r="U160" s="1">
        <f t="shared" si="26"/>
        <v>-42.199999999999818</v>
      </c>
      <c r="V160" s="7">
        <f t="shared" si="26"/>
        <v>49924.5</v>
      </c>
      <c r="W160" s="7">
        <f t="shared" si="26"/>
        <v>147794.52534327516</v>
      </c>
      <c r="X160" s="7">
        <f t="shared" si="25"/>
        <v>197719.02534327656</v>
      </c>
      <c r="Y160" s="7">
        <f t="shared" si="25"/>
        <v>198583.37510000076</v>
      </c>
      <c r="Z160" s="7">
        <f t="shared" si="25"/>
        <v>21770.75</v>
      </c>
      <c r="AA160" s="7">
        <f t="shared" si="25"/>
        <v>-22635.099756725132</v>
      </c>
      <c r="AB160" s="7">
        <f t="shared" si="25"/>
        <v>0</v>
      </c>
      <c r="AC160" s="14">
        <f t="shared" si="25"/>
        <v>238.67119069942783</v>
      </c>
    </row>
    <row r="161" spans="1:29" x14ac:dyDescent="0.25">
      <c r="A161" s="7" t="s">
        <v>211</v>
      </c>
      <c r="B161" s="7" t="s">
        <v>212</v>
      </c>
      <c r="C161" s="1">
        <v>384.8</v>
      </c>
      <c r="D161" s="7">
        <v>4271105.3499999996</v>
      </c>
      <c r="E161" s="32">
        <v>-300012.17</v>
      </c>
      <c r="F161" s="7">
        <f t="shared" si="19"/>
        <v>3971093.1799999997</v>
      </c>
      <c r="G161" s="7">
        <v>1030248.7</v>
      </c>
      <c r="H161" s="7">
        <v>115513.62</v>
      </c>
      <c r="I161" s="7">
        <f t="shared" si="20"/>
        <v>2825330.8599999994</v>
      </c>
      <c r="J161" s="7">
        <v>0</v>
      </c>
      <c r="K161" s="14">
        <f t="shared" si="21"/>
        <v>10319.888721413721</v>
      </c>
      <c r="L161" s="1">
        <v>383.6</v>
      </c>
      <c r="M161" s="7">
        <v>4345352.3</v>
      </c>
      <c r="N161" s="32">
        <v>-273019.37585086824</v>
      </c>
      <c r="O161" s="7">
        <f t="shared" si="22"/>
        <v>4072332.9241491314</v>
      </c>
      <c r="P161" s="7">
        <v>1049618.2828139998</v>
      </c>
      <c r="Q161" s="7">
        <v>118979.03</v>
      </c>
      <c r="R161" s="7">
        <f t="shared" si="23"/>
        <v>2903735.6113351318</v>
      </c>
      <c r="S161" s="7">
        <v>0</v>
      </c>
      <c r="T161" s="14">
        <f t="shared" si="24"/>
        <v>10616.092085894503</v>
      </c>
      <c r="U161" s="1">
        <f t="shared" si="26"/>
        <v>-1.1999999999999886</v>
      </c>
      <c r="V161" s="7">
        <f t="shared" si="26"/>
        <v>74246.950000000186</v>
      </c>
      <c r="W161" s="7">
        <f t="shared" si="26"/>
        <v>26992.794149131747</v>
      </c>
      <c r="X161" s="7">
        <f t="shared" si="25"/>
        <v>101239.7441491317</v>
      </c>
      <c r="Y161" s="7">
        <f t="shared" si="25"/>
        <v>19369.582813999848</v>
      </c>
      <c r="Z161" s="7">
        <f t="shared" si="25"/>
        <v>3465.4100000000035</v>
      </c>
      <c r="AA161" s="7">
        <f t="shared" si="25"/>
        <v>78404.751335132401</v>
      </c>
      <c r="AB161" s="7">
        <f t="shared" si="25"/>
        <v>0</v>
      </c>
      <c r="AC161" s="14">
        <f t="shared" si="25"/>
        <v>296.2033644807816</v>
      </c>
    </row>
    <row r="162" spans="1:29" x14ac:dyDescent="0.25">
      <c r="A162" s="7" t="s">
        <v>211</v>
      </c>
      <c r="B162" s="7" t="s">
        <v>213</v>
      </c>
      <c r="C162" s="1">
        <v>107</v>
      </c>
      <c r="D162" s="7">
        <v>1872750.6</v>
      </c>
      <c r="E162" s="32">
        <v>-131546.26999999999</v>
      </c>
      <c r="F162" s="7">
        <f t="shared" si="19"/>
        <v>1741204.33</v>
      </c>
      <c r="G162" s="7">
        <v>483008.66</v>
      </c>
      <c r="H162" s="7">
        <v>58247.33</v>
      </c>
      <c r="I162" s="7">
        <f t="shared" si="20"/>
        <v>1199948.3400000001</v>
      </c>
      <c r="J162" s="7">
        <v>0</v>
      </c>
      <c r="K162" s="14">
        <f t="shared" si="21"/>
        <v>16272.937663551402</v>
      </c>
      <c r="L162" s="1">
        <v>106.3</v>
      </c>
      <c r="M162" s="7">
        <v>1902002.9</v>
      </c>
      <c r="N162" s="32">
        <v>-119503.23213713682</v>
      </c>
      <c r="O162" s="7">
        <f t="shared" si="22"/>
        <v>1782499.667862863</v>
      </c>
      <c r="P162" s="7">
        <v>487072.26860099996</v>
      </c>
      <c r="Q162" s="7">
        <v>59994.75</v>
      </c>
      <c r="R162" s="7">
        <f t="shared" si="23"/>
        <v>1235432.649261863</v>
      </c>
      <c r="S162" s="7">
        <v>0</v>
      </c>
      <c r="T162" s="14">
        <f t="shared" si="24"/>
        <v>16768.576367477544</v>
      </c>
      <c r="U162" s="1">
        <f t="shared" si="26"/>
        <v>-0.70000000000000284</v>
      </c>
      <c r="V162" s="7">
        <f t="shared" si="26"/>
        <v>29252.299999999814</v>
      </c>
      <c r="W162" s="7">
        <f t="shared" si="26"/>
        <v>12043.037862863173</v>
      </c>
      <c r="X162" s="7">
        <f t="shared" si="25"/>
        <v>41295.337862862973</v>
      </c>
      <c r="Y162" s="7">
        <f t="shared" si="25"/>
        <v>4063.6086009999854</v>
      </c>
      <c r="Z162" s="7">
        <f t="shared" si="25"/>
        <v>1747.4199999999983</v>
      </c>
      <c r="AA162" s="7">
        <f t="shared" si="25"/>
        <v>35484.309261862887</v>
      </c>
      <c r="AB162" s="7">
        <f t="shared" si="25"/>
        <v>0</v>
      </c>
      <c r="AC162" s="14">
        <f t="shared" si="25"/>
        <v>495.63870392614263</v>
      </c>
    </row>
    <row r="163" spans="1:29" x14ac:dyDescent="0.25">
      <c r="A163" s="7" t="s">
        <v>211</v>
      </c>
      <c r="B163" s="7" t="s">
        <v>214</v>
      </c>
      <c r="C163" s="1">
        <v>225.6</v>
      </c>
      <c r="D163" s="7">
        <v>3162262.36</v>
      </c>
      <c r="E163" s="32">
        <v>-222124.51</v>
      </c>
      <c r="F163" s="7">
        <f t="shared" si="19"/>
        <v>2940137.8499999996</v>
      </c>
      <c r="G163" s="7">
        <v>516594.35</v>
      </c>
      <c r="H163" s="7">
        <v>58247.040000000001</v>
      </c>
      <c r="I163" s="7">
        <f t="shared" si="20"/>
        <v>2365296.4599999995</v>
      </c>
      <c r="J163" s="7">
        <v>0</v>
      </c>
      <c r="K163" s="14">
        <f t="shared" si="21"/>
        <v>13032.525930851063</v>
      </c>
      <c r="L163" s="1">
        <v>222.4</v>
      </c>
      <c r="M163" s="7">
        <v>3199853.55</v>
      </c>
      <c r="N163" s="32">
        <v>-201047.45454935497</v>
      </c>
      <c r="O163" s="7">
        <f t="shared" si="22"/>
        <v>2998806.0954506448</v>
      </c>
      <c r="P163" s="7">
        <v>524985.30000000005</v>
      </c>
      <c r="Q163" s="7">
        <v>59994.45</v>
      </c>
      <c r="R163" s="7">
        <f t="shared" si="23"/>
        <v>2413826.3454506444</v>
      </c>
      <c r="S163" s="7">
        <v>0</v>
      </c>
      <c r="T163" s="14">
        <f t="shared" si="24"/>
        <v>13483.840357242108</v>
      </c>
      <c r="U163" s="1">
        <f t="shared" si="26"/>
        <v>-3.1999999999999886</v>
      </c>
      <c r="V163" s="7">
        <f t="shared" si="26"/>
        <v>37591.189999999944</v>
      </c>
      <c r="W163" s="7">
        <f t="shared" si="26"/>
        <v>21077.055450645043</v>
      </c>
      <c r="X163" s="7">
        <f t="shared" si="25"/>
        <v>58668.24545064522</v>
      </c>
      <c r="Y163" s="7">
        <f t="shared" si="25"/>
        <v>8390.9500000000698</v>
      </c>
      <c r="Z163" s="7">
        <f t="shared" si="25"/>
        <v>1747.4099999999962</v>
      </c>
      <c r="AA163" s="7">
        <f t="shared" si="25"/>
        <v>48529.885450644884</v>
      </c>
      <c r="AB163" s="7">
        <f t="shared" si="25"/>
        <v>0</v>
      </c>
      <c r="AC163" s="14">
        <f t="shared" si="25"/>
        <v>451.31442639104534</v>
      </c>
    </row>
    <row r="164" spans="1:29" x14ac:dyDescent="0.25">
      <c r="A164" s="7" t="s">
        <v>211</v>
      </c>
      <c r="B164" s="7" t="s">
        <v>215</v>
      </c>
      <c r="C164" s="1">
        <v>128</v>
      </c>
      <c r="D164" s="7">
        <v>2184786.1800000002</v>
      </c>
      <c r="E164" s="32">
        <v>-153464.35999999999</v>
      </c>
      <c r="F164" s="7">
        <f t="shared" si="19"/>
        <v>2031321.8200000003</v>
      </c>
      <c r="G164" s="7">
        <v>342741.89</v>
      </c>
      <c r="H164" s="7">
        <v>38311.61</v>
      </c>
      <c r="I164" s="7">
        <f t="shared" si="20"/>
        <v>1650268.32</v>
      </c>
      <c r="J164" s="7">
        <v>0</v>
      </c>
      <c r="K164" s="14">
        <f t="shared" si="21"/>
        <v>15869.701718750002</v>
      </c>
      <c r="L164" s="1">
        <v>127.5</v>
      </c>
      <c r="M164" s="7">
        <v>2219002.04</v>
      </c>
      <c r="N164" s="32">
        <v>-139420.35309141755</v>
      </c>
      <c r="O164" s="7">
        <f t="shared" si="22"/>
        <v>2079581.6869085825</v>
      </c>
      <c r="P164" s="7">
        <v>346252.58999999997</v>
      </c>
      <c r="Q164" s="7">
        <v>39460.959999999999</v>
      </c>
      <c r="R164" s="7">
        <f t="shared" si="23"/>
        <v>1693868.1369085824</v>
      </c>
      <c r="S164" s="7">
        <v>0</v>
      </c>
      <c r="T164" s="14">
        <f t="shared" si="24"/>
        <v>16310.444603204569</v>
      </c>
      <c r="U164" s="1">
        <f t="shared" si="26"/>
        <v>-0.5</v>
      </c>
      <c r="V164" s="7">
        <f t="shared" si="26"/>
        <v>34215.85999999987</v>
      </c>
      <c r="W164" s="7">
        <f t="shared" si="26"/>
        <v>14044.006908582436</v>
      </c>
      <c r="X164" s="7">
        <f t="shared" si="25"/>
        <v>48259.86690858216</v>
      </c>
      <c r="Y164" s="7">
        <f t="shared" si="25"/>
        <v>3510.6999999999534</v>
      </c>
      <c r="Z164" s="7">
        <f t="shared" si="25"/>
        <v>1149.3499999999985</v>
      </c>
      <c r="AA164" s="7">
        <f t="shared" si="25"/>
        <v>43599.816908582347</v>
      </c>
      <c r="AB164" s="7">
        <f t="shared" si="25"/>
        <v>0</v>
      </c>
      <c r="AC164" s="14">
        <f t="shared" si="25"/>
        <v>440.74288445456659</v>
      </c>
    </row>
    <row r="165" spans="1:29" x14ac:dyDescent="0.25">
      <c r="A165" s="7" t="s">
        <v>211</v>
      </c>
      <c r="B165" s="7" t="s">
        <v>216</v>
      </c>
      <c r="C165" s="1">
        <v>95.7</v>
      </c>
      <c r="D165" s="7">
        <v>1699868.55</v>
      </c>
      <c r="E165" s="32">
        <v>-119402.64</v>
      </c>
      <c r="F165" s="7">
        <f t="shared" si="19"/>
        <v>1580465.9100000001</v>
      </c>
      <c r="G165" s="7">
        <v>903658.22</v>
      </c>
      <c r="H165" s="7">
        <v>110135.7</v>
      </c>
      <c r="I165" s="7">
        <f t="shared" si="20"/>
        <v>566671.99000000022</v>
      </c>
      <c r="J165" s="7">
        <v>0</v>
      </c>
      <c r="K165" s="14">
        <f t="shared" si="21"/>
        <v>16514.795297805642</v>
      </c>
      <c r="L165" s="1">
        <v>92.6</v>
      </c>
      <c r="M165" s="7">
        <v>1686743.27</v>
      </c>
      <c r="N165" s="32">
        <v>-105978.42545380097</v>
      </c>
      <c r="O165" s="7">
        <f t="shared" si="22"/>
        <v>1580764.8445461991</v>
      </c>
      <c r="P165" s="7">
        <v>913994.62875199993</v>
      </c>
      <c r="Q165" s="7">
        <v>113439.77</v>
      </c>
      <c r="R165" s="7">
        <f t="shared" si="23"/>
        <v>553330.44579419913</v>
      </c>
      <c r="S165" s="7">
        <v>0</v>
      </c>
      <c r="T165" s="14">
        <f t="shared" si="24"/>
        <v>17070.894649526988</v>
      </c>
      <c r="U165" s="1">
        <f t="shared" si="26"/>
        <v>-3.1000000000000085</v>
      </c>
      <c r="V165" s="7">
        <f t="shared" si="26"/>
        <v>-13125.280000000028</v>
      </c>
      <c r="W165" s="7">
        <f t="shared" si="26"/>
        <v>13424.214546199029</v>
      </c>
      <c r="X165" s="7">
        <f t="shared" si="25"/>
        <v>298.93454619892873</v>
      </c>
      <c r="Y165" s="7">
        <f t="shared" si="25"/>
        <v>10336.408751999959</v>
      </c>
      <c r="Z165" s="7">
        <f t="shared" si="25"/>
        <v>3304.070000000007</v>
      </c>
      <c r="AA165" s="7">
        <f t="shared" si="25"/>
        <v>-13341.544205801096</v>
      </c>
      <c r="AB165" s="7">
        <f t="shared" si="25"/>
        <v>0</v>
      </c>
      <c r="AC165" s="14">
        <f t="shared" si="25"/>
        <v>556.09935172134647</v>
      </c>
    </row>
    <row r="166" spans="1:29" x14ac:dyDescent="0.25">
      <c r="A166" s="7" t="s">
        <v>217</v>
      </c>
      <c r="B166" s="7" t="s">
        <v>218</v>
      </c>
      <c r="C166" s="1">
        <v>1905.2</v>
      </c>
      <c r="D166" s="7">
        <v>17341900.239999998</v>
      </c>
      <c r="E166" s="32">
        <v>-1218134.5900000001</v>
      </c>
      <c r="F166" s="7">
        <f t="shared" si="19"/>
        <v>16123765.649999999</v>
      </c>
      <c r="G166" s="7">
        <v>8701351.9100000001</v>
      </c>
      <c r="H166" s="7">
        <v>474352.1</v>
      </c>
      <c r="I166" s="7">
        <f t="shared" si="20"/>
        <v>6948061.6399999987</v>
      </c>
      <c r="J166" s="7">
        <v>0</v>
      </c>
      <c r="K166" s="14">
        <f t="shared" si="21"/>
        <v>8463.0304692420741</v>
      </c>
      <c r="L166" s="1">
        <v>1901.1</v>
      </c>
      <c r="M166" s="7">
        <v>17647056.100000001</v>
      </c>
      <c r="N166" s="32">
        <v>-1108768.1525908171</v>
      </c>
      <c r="O166" s="7">
        <f t="shared" si="22"/>
        <v>16538287.947409185</v>
      </c>
      <c r="P166" s="7">
        <v>9999771.3389999997</v>
      </c>
      <c r="Q166" s="7">
        <v>488582.66</v>
      </c>
      <c r="R166" s="7">
        <f t="shared" si="23"/>
        <v>6049933.9484091848</v>
      </c>
      <c r="S166" s="7">
        <v>0</v>
      </c>
      <c r="T166" s="14">
        <f t="shared" si="24"/>
        <v>8699.3256259056252</v>
      </c>
      <c r="U166" s="1">
        <f t="shared" si="26"/>
        <v>-4.1000000000001364</v>
      </c>
      <c r="V166" s="7">
        <f t="shared" si="26"/>
        <v>305155.86000000313</v>
      </c>
      <c r="W166" s="7">
        <f t="shared" si="26"/>
        <v>109366.43740918301</v>
      </c>
      <c r="X166" s="7">
        <f t="shared" si="25"/>
        <v>414522.29740918614</v>
      </c>
      <c r="Y166" s="7">
        <f t="shared" si="25"/>
        <v>1298419.4289999995</v>
      </c>
      <c r="Z166" s="7">
        <f t="shared" si="25"/>
        <v>14230.559999999998</v>
      </c>
      <c r="AA166" s="7">
        <f t="shared" si="25"/>
        <v>-898127.69159081392</v>
      </c>
      <c r="AB166" s="7">
        <f t="shared" si="25"/>
        <v>0</v>
      </c>
      <c r="AC166" s="14">
        <f t="shared" si="25"/>
        <v>236.2951566635511</v>
      </c>
    </row>
    <row r="167" spans="1:29" x14ac:dyDescent="0.25">
      <c r="A167" s="7" t="s">
        <v>217</v>
      </c>
      <c r="B167" s="7" t="s">
        <v>219</v>
      </c>
      <c r="C167" s="1">
        <v>2033</v>
      </c>
      <c r="D167" s="7">
        <v>17679631.780000001</v>
      </c>
      <c r="E167" s="32">
        <v>-1241857.6200000001</v>
      </c>
      <c r="F167" s="7">
        <f t="shared" si="19"/>
        <v>16437774.16</v>
      </c>
      <c r="G167" s="7">
        <v>12633365.189999999</v>
      </c>
      <c r="H167" s="7">
        <v>544936.4</v>
      </c>
      <c r="I167" s="7">
        <f t="shared" si="20"/>
        <v>3259472.5700000008</v>
      </c>
      <c r="J167" s="7">
        <v>0</v>
      </c>
      <c r="K167" s="14">
        <f t="shared" si="21"/>
        <v>8085.4767142154451</v>
      </c>
      <c r="L167" s="1">
        <v>2082.9</v>
      </c>
      <c r="M167" s="7">
        <v>18411922.52</v>
      </c>
      <c r="N167" s="32">
        <v>-1156824.8665648918</v>
      </c>
      <c r="O167" s="7">
        <f t="shared" si="22"/>
        <v>17255097.653435107</v>
      </c>
      <c r="P167" s="7">
        <v>15325789.14769</v>
      </c>
      <c r="Q167" s="7">
        <v>561284.49</v>
      </c>
      <c r="R167" s="7">
        <f t="shared" si="23"/>
        <v>1368024.0157451073</v>
      </c>
      <c r="S167" s="7">
        <v>0</v>
      </c>
      <c r="T167" s="14">
        <f t="shared" si="24"/>
        <v>8284.1699810048995</v>
      </c>
      <c r="U167" s="1">
        <f t="shared" si="26"/>
        <v>49.900000000000091</v>
      </c>
      <c r="V167" s="7">
        <f t="shared" si="26"/>
        <v>732290.73999999836</v>
      </c>
      <c r="W167" s="7">
        <f t="shared" si="26"/>
        <v>85032.753435108345</v>
      </c>
      <c r="X167" s="7">
        <f t="shared" si="25"/>
        <v>817323.49343510717</v>
      </c>
      <c r="Y167" s="7">
        <f t="shared" si="25"/>
        <v>2692423.9576900005</v>
      </c>
      <c r="Z167" s="7">
        <f t="shared" si="25"/>
        <v>16348.089999999967</v>
      </c>
      <c r="AA167" s="7">
        <f t="shared" si="25"/>
        <v>-1891448.5542548934</v>
      </c>
      <c r="AB167" s="7">
        <f t="shared" si="25"/>
        <v>0</v>
      </c>
      <c r="AC167" s="14">
        <f t="shared" si="25"/>
        <v>198.69326678945436</v>
      </c>
    </row>
    <row r="168" spans="1:29" x14ac:dyDescent="0.25">
      <c r="A168" s="7" t="s">
        <v>217</v>
      </c>
      <c r="B168" s="7" t="s">
        <v>220</v>
      </c>
      <c r="C168" s="1">
        <v>2563</v>
      </c>
      <c r="D168" s="7">
        <v>22533776.579999998</v>
      </c>
      <c r="E168" s="32">
        <v>-1582823.81</v>
      </c>
      <c r="F168" s="7">
        <f t="shared" si="19"/>
        <v>20950952.77</v>
      </c>
      <c r="G168" s="7">
        <v>15443442.02</v>
      </c>
      <c r="H168" s="7">
        <v>855650.95</v>
      </c>
      <c r="I168" s="7">
        <f t="shared" si="20"/>
        <v>4651859.8</v>
      </c>
      <c r="J168" s="7">
        <v>0</v>
      </c>
      <c r="K168" s="14">
        <f t="shared" si="21"/>
        <v>8174.3865665236053</v>
      </c>
      <c r="L168" s="1">
        <v>2575.3000000000002</v>
      </c>
      <c r="M168" s="7">
        <v>23068209.949999999</v>
      </c>
      <c r="N168" s="32">
        <v>-1449380.3603785564</v>
      </c>
      <c r="O168" s="7">
        <f t="shared" si="22"/>
        <v>21618829.589621443</v>
      </c>
      <c r="P168" s="7">
        <v>17411957.60193</v>
      </c>
      <c r="Q168" s="7">
        <v>881320.48</v>
      </c>
      <c r="R168" s="7">
        <f t="shared" si="23"/>
        <v>3325551.5076914434</v>
      </c>
      <c r="S168" s="7">
        <v>0</v>
      </c>
      <c r="T168" s="14">
        <f t="shared" si="24"/>
        <v>8394.683955120352</v>
      </c>
      <c r="U168" s="1">
        <f t="shared" si="26"/>
        <v>12.300000000000182</v>
      </c>
      <c r="V168" s="7">
        <f t="shared" si="26"/>
        <v>534433.37000000104</v>
      </c>
      <c r="W168" s="7">
        <f t="shared" si="26"/>
        <v>133443.44962144364</v>
      </c>
      <c r="X168" s="7">
        <f t="shared" si="25"/>
        <v>667876.81962144375</v>
      </c>
      <c r="Y168" s="7">
        <f t="shared" si="25"/>
        <v>1968515.5819300003</v>
      </c>
      <c r="Z168" s="7">
        <f t="shared" si="25"/>
        <v>25669.530000000028</v>
      </c>
      <c r="AA168" s="7">
        <f t="shared" si="25"/>
        <v>-1326308.2923085564</v>
      </c>
      <c r="AB168" s="7">
        <f t="shared" si="25"/>
        <v>0</v>
      </c>
      <c r="AC168" s="14">
        <f t="shared" si="25"/>
        <v>220.29738859674671</v>
      </c>
    </row>
    <row r="169" spans="1:29" x14ac:dyDescent="0.25">
      <c r="A169" s="7" t="s">
        <v>217</v>
      </c>
      <c r="B169" s="7" t="s">
        <v>221</v>
      </c>
      <c r="C169" s="1">
        <v>7127</v>
      </c>
      <c r="D169" s="7">
        <v>61818101.329999998</v>
      </c>
      <c r="E169" s="32">
        <v>-4342244.29</v>
      </c>
      <c r="F169" s="7">
        <f t="shared" si="19"/>
        <v>57475857.039999999</v>
      </c>
      <c r="G169" s="7">
        <v>38212668.109999999</v>
      </c>
      <c r="H169" s="7">
        <v>1700500.7</v>
      </c>
      <c r="I169" s="7">
        <f t="shared" si="20"/>
        <v>17562688.23</v>
      </c>
      <c r="J169" s="7">
        <v>0</v>
      </c>
      <c r="K169" s="14">
        <f t="shared" si="21"/>
        <v>8064.5232271643044</v>
      </c>
      <c r="L169" s="1">
        <v>7599.6</v>
      </c>
      <c r="M169" s="7">
        <v>67167848.659999996</v>
      </c>
      <c r="N169" s="32">
        <v>-4220169.701406898</v>
      </c>
      <c r="O169" s="7">
        <f t="shared" si="22"/>
        <v>62947678.9585931</v>
      </c>
      <c r="P169" s="7">
        <v>47210859.369000003</v>
      </c>
      <c r="Q169" s="7">
        <v>1751515.72</v>
      </c>
      <c r="R169" s="7">
        <f t="shared" si="23"/>
        <v>13985303.869593097</v>
      </c>
      <c r="S169" s="7">
        <v>0</v>
      </c>
      <c r="T169" s="14">
        <f t="shared" si="24"/>
        <v>8283.025285356216</v>
      </c>
      <c r="U169" s="1">
        <f t="shared" si="26"/>
        <v>472.60000000000036</v>
      </c>
      <c r="V169" s="7">
        <f t="shared" si="26"/>
        <v>5349747.3299999982</v>
      </c>
      <c r="W169" s="7">
        <f t="shared" si="26"/>
        <v>122074.58859310206</v>
      </c>
      <c r="X169" s="7">
        <f t="shared" si="25"/>
        <v>5471821.9185931012</v>
      </c>
      <c r="Y169" s="7">
        <f t="shared" si="25"/>
        <v>8998191.2590000033</v>
      </c>
      <c r="Z169" s="7">
        <f t="shared" si="25"/>
        <v>51015.020000000019</v>
      </c>
      <c r="AA169" s="7">
        <f t="shared" si="25"/>
        <v>-3577384.3604069036</v>
      </c>
      <c r="AB169" s="7">
        <f t="shared" si="25"/>
        <v>0</v>
      </c>
      <c r="AC169" s="14">
        <f t="shared" si="25"/>
        <v>218.5020581919116</v>
      </c>
    </row>
    <row r="170" spans="1:29" x14ac:dyDescent="0.25">
      <c r="A170" s="7" t="s">
        <v>217</v>
      </c>
      <c r="B170" s="7" t="s">
        <v>222</v>
      </c>
      <c r="C170" s="1">
        <v>3894.5</v>
      </c>
      <c r="D170" s="7">
        <v>33780075.159999996</v>
      </c>
      <c r="E170" s="32">
        <v>-2372789.4500000002</v>
      </c>
      <c r="F170" s="7">
        <f t="shared" si="19"/>
        <v>31407285.709999997</v>
      </c>
      <c r="G170" s="7">
        <v>11756155.35</v>
      </c>
      <c r="H170" s="7">
        <v>634924.62</v>
      </c>
      <c r="I170" s="7">
        <f t="shared" si="20"/>
        <v>19016205.739999998</v>
      </c>
      <c r="J170" s="7">
        <v>0</v>
      </c>
      <c r="K170" s="14">
        <f t="shared" si="21"/>
        <v>8064.5232276287061</v>
      </c>
      <c r="L170" s="1">
        <v>3943.2</v>
      </c>
      <c r="M170" s="7">
        <v>34851342.289999999</v>
      </c>
      <c r="N170" s="32">
        <v>-2189716.9809639528</v>
      </c>
      <c r="O170" s="7">
        <f t="shared" si="22"/>
        <v>32661625.309036046</v>
      </c>
      <c r="P170" s="7">
        <v>12360035.922696</v>
      </c>
      <c r="Q170" s="7">
        <v>653972.36</v>
      </c>
      <c r="R170" s="7">
        <f t="shared" si="23"/>
        <v>19647617.026340045</v>
      </c>
      <c r="S170" s="7">
        <v>0</v>
      </c>
      <c r="T170" s="14">
        <f t="shared" si="24"/>
        <v>8283.0252863248243</v>
      </c>
      <c r="U170" s="1">
        <f t="shared" si="26"/>
        <v>48.699999999999818</v>
      </c>
      <c r="V170" s="7">
        <f t="shared" si="26"/>
        <v>1071267.1300000027</v>
      </c>
      <c r="W170" s="7">
        <f t="shared" si="26"/>
        <v>183072.46903604735</v>
      </c>
      <c r="X170" s="7">
        <f t="shared" si="25"/>
        <v>1254339.5990360491</v>
      </c>
      <c r="Y170" s="7">
        <f t="shared" si="25"/>
        <v>603880.57269600034</v>
      </c>
      <c r="Z170" s="7">
        <f t="shared" si="25"/>
        <v>19047.739999999991</v>
      </c>
      <c r="AA170" s="7">
        <f t="shared" si="25"/>
        <v>631411.28634004667</v>
      </c>
      <c r="AB170" s="7">
        <f t="shared" si="25"/>
        <v>0</v>
      </c>
      <c r="AC170" s="14">
        <f t="shared" si="25"/>
        <v>218.50205869611818</v>
      </c>
    </row>
    <row r="171" spans="1:29" x14ac:dyDescent="0.25">
      <c r="A171" s="7" t="s">
        <v>217</v>
      </c>
      <c r="B171" s="7" t="s">
        <v>223</v>
      </c>
      <c r="C171" s="1">
        <v>22420.3</v>
      </c>
      <c r="D171" s="7">
        <v>200182680.25</v>
      </c>
      <c r="E171" s="32">
        <v>-14061287.57</v>
      </c>
      <c r="F171" s="7">
        <f t="shared" si="19"/>
        <v>186121392.68000001</v>
      </c>
      <c r="G171" s="7">
        <v>57644601.450000003</v>
      </c>
      <c r="H171" s="7">
        <v>3253781.91</v>
      </c>
      <c r="I171" s="7">
        <f t="shared" si="20"/>
        <v>125223009.32000001</v>
      </c>
      <c r="J171" s="7">
        <v>0</v>
      </c>
      <c r="K171" s="14">
        <f t="shared" si="21"/>
        <v>8301.467539685018</v>
      </c>
      <c r="L171" s="1">
        <v>22383.8</v>
      </c>
      <c r="M171" s="7">
        <v>203643272.09</v>
      </c>
      <c r="N171" s="32">
        <v>-12794948.534377832</v>
      </c>
      <c r="O171" s="7">
        <f t="shared" si="22"/>
        <v>190848323.55562216</v>
      </c>
      <c r="P171" s="7">
        <v>61093542.491999999</v>
      </c>
      <c r="Q171" s="7">
        <v>3351395.37</v>
      </c>
      <c r="R171" s="7">
        <f t="shared" si="23"/>
        <v>126403385.69362216</v>
      </c>
      <c r="S171" s="7">
        <v>0</v>
      </c>
      <c r="T171" s="14">
        <f t="shared" si="24"/>
        <v>8526.1807001323359</v>
      </c>
      <c r="U171" s="1">
        <f t="shared" si="26"/>
        <v>-36.5</v>
      </c>
      <c r="V171" s="7">
        <f t="shared" si="26"/>
        <v>3460591.8400000036</v>
      </c>
      <c r="W171" s="7">
        <f t="shared" si="26"/>
        <v>1266339.0356221683</v>
      </c>
      <c r="X171" s="7">
        <f t="shared" si="25"/>
        <v>4726930.8756221533</v>
      </c>
      <c r="Y171" s="7">
        <f t="shared" si="25"/>
        <v>3448941.0419999957</v>
      </c>
      <c r="Z171" s="7">
        <f t="shared" si="25"/>
        <v>97613.459999999963</v>
      </c>
      <c r="AA171" s="7">
        <f t="shared" si="25"/>
        <v>1180376.3736221492</v>
      </c>
      <c r="AB171" s="7">
        <f t="shared" si="25"/>
        <v>0</v>
      </c>
      <c r="AC171" s="14">
        <f t="shared" si="25"/>
        <v>224.71316044731793</v>
      </c>
    </row>
    <row r="172" spans="1:29" x14ac:dyDescent="0.25">
      <c r="A172" s="7" t="s">
        <v>217</v>
      </c>
      <c r="B172" s="7" t="s">
        <v>206</v>
      </c>
      <c r="C172" s="1">
        <v>1152.0999999999999</v>
      </c>
      <c r="D172" s="7">
        <v>10695856.15</v>
      </c>
      <c r="E172" s="32">
        <v>-962.28</v>
      </c>
      <c r="F172" s="7">
        <f t="shared" si="19"/>
        <v>10694893.870000001</v>
      </c>
      <c r="G172" s="7">
        <v>10071377.92</v>
      </c>
      <c r="H172" s="7">
        <v>623515.94999999995</v>
      </c>
      <c r="I172" s="7">
        <f t="shared" si="20"/>
        <v>1.1641532182693481E-9</v>
      </c>
      <c r="J172" s="7">
        <v>0</v>
      </c>
      <c r="K172" s="14">
        <f t="shared" si="21"/>
        <v>9282.956227758008</v>
      </c>
      <c r="L172" s="1">
        <v>1160.9000000000001</v>
      </c>
      <c r="M172" s="7">
        <v>10981940.08</v>
      </c>
      <c r="N172" s="32">
        <v>-2406.9136000011349</v>
      </c>
      <c r="O172" s="7">
        <f t="shared" si="22"/>
        <v>10979533.166399999</v>
      </c>
      <c r="P172" s="7">
        <v>10337311.736399999</v>
      </c>
      <c r="Q172" s="7">
        <v>642221.43000000005</v>
      </c>
      <c r="R172" s="7">
        <f t="shared" si="23"/>
        <v>0</v>
      </c>
      <c r="S172" s="7">
        <v>2364.0164896817878</v>
      </c>
      <c r="T172" s="14">
        <f t="shared" si="24"/>
        <v>9455.7405029807178</v>
      </c>
      <c r="U172" s="1">
        <f t="shared" si="26"/>
        <v>8.8000000000001819</v>
      </c>
      <c r="V172" s="7">
        <f t="shared" si="26"/>
        <v>286083.9299999997</v>
      </c>
      <c r="W172" s="7">
        <f t="shared" si="26"/>
        <v>-1444.6336000011349</v>
      </c>
      <c r="X172" s="7">
        <f t="shared" si="25"/>
        <v>284639.29639999755</v>
      </c>
      <c r="Y172" s="7">
        <f t="shared" si="25"/>
        <v>265933.81639999896</v>
      </c>
      <c r="Z172" s="7">
        <f t="shared" si="25"/>
        <v>18705.480000000098</v>
      </c>
      <c r="AA172" s="7">
        <f t="shared" si="25"/>
        <v>-1.1641532182693481E-9</v>
      </c>
      <c r="AB172" s="7">
        <f t="shared" si="25"/>
        <v>2364.0164896817878</v>
      </c>
      <c r="AC172" s="14">
        <f t="shared" si="25"/>
        <v>172.78427522270977</v>
      </c>
    </row>
    <row r="173" spans="1:29" x14ac:dyDescent="0.25">
      <c r="A173" s="7" t="s">
        <v>217</v>
      </c>
      <c r="B173" s="7" t="s">
        <v>224</v>
      </c>
      <c r="C173" s="1">
        <v>2337.3000000000002</v>
      </c>
      <c r="D173" s="7">
        <v>21491659.789999999</v>
      </c>
      <c r="E173" s="32">
        <v>-829646.73</v>
      </c>
      <c r="F173" s="7">
        <f t="shared" si="19"/>
        <v>20662013.059999999</v>
      </c>
      <c r="G173" s="7">
        <v>19763200.239999998</v>
      </c>
      <c r="H173" s="7">
        <v>898812.82</v>
      </c>
      <c r="I173" s="7">
        <f t="shared" si="20"/>
        <v>0</v>
      </c>
      <c r="J173" s="7">
        <v>679976.42</v>
      </c>
      <c r="K173" s="14">
        <f t="shared" si="21"/>
        <v>8549.1963547683208</v>
      </c>
      <c r="L173" s="1">
        <v>2322</v>
      </c>
      <c r="M173" s="7">
        <v>21759616.34</v>
      </c>
      <c r="N173" s="32">
        <v>-102.71173800085671</v>
      </c>
      <c r="O173" s="7">
        <f t="shared" si="22"/>
        <v>21759513.628261998</v>
      </c>
      <c r="P173" s="7">
        <v>20833736.428261999</v>
      </c>
      <c r="Q173" s="7">
        <v>925777.2</v>
      </c>
      <c r="R173" s="7">
        <f t="shared" si="23"/>
        <v>0</v>
      </c>
      <c r="S173" s="7">
        <v>845.86976505967323</v>
      </c>
      <c r="T173" s="14">
        <f t="shared" si="24"/>
        <v>9370.6579493957543</v>
      </c>
      <c r="U173" s="1">
        <f t="shared" si="26"/>
        <v>-15.300000000000182</v>
      </c>
      <c r="V173" s="7">
        <f t="shared" si="26"/>
        <v>267956.55000000075</v>
      </c>
      <c r="W173" s="7">
        <f t="shared" si="26"/>
        <v>829544.01826199912</v>
      </c>
      <c r="X173" s="7">
        <f t="shared" si="25"/>
        <v>1097500.5682619996</v>
      </c>
      <c r="Y173" s="7">
        <f t="shared" si="25"/>
        <v>1070536.1882620007</v>
      </c>
      <c r="Z173" s="7">
        <f t="shared" si="25"/>
        <v>26964.380000000005</v>
      </c>
      <c r="AA173" s="7">
        <f t="shared" si="25"/>
        <v>0</v>
      </c>
      <c r="AB173" s="7">
        <f t="shared" si="25"/>
        <v>-679130.55023494037</v>
      </c>
      <c r="AC173" s="14">
        <f t="shared" si="25"/>
        <v>821.46159462743344</v>
      </c>
    </row>
    <row r="174" spans="1:29" x14ac:dyDescent="0.25">
      <c r="A174" s="7" t="s">
        <v>217</v>
      </c>
      <c r="B174" s="7" t="s">
        <v>225</v>
      </c>
      <c r="C174" s="1">
        <v>962.5</v>
      </c>
      <c r="D174" s="7">
        <v>9036714.3900000006</v>
      </c>
      <c r="E174" s="32">
        <v>-634759.41</v>
      </c>
      <c r="F174" s="7">
        <f t="shared" si="19"/>
        <v>8401954.9800000004</v>
      </c>
      <c r="G174" s="7">
        <v>3350128.02</v>
      </c>
      <c r="H174" s="7">
        <v>222114.37</v>
      </c>
      <c r="I174" s="7">
        <f t="shared" si="20"/>
        <v>4829712.5900000008</v>
      </c>
      <c r="J174" s="7">
        <v>0</v>
      </c>
      <c r="K174" s="14">
        <f t="shared" si="21"/>
        <v>8729.3038753246765</v>
      </c>
      <c r="L174" s="1">
        <v>958.8</v>
      </c>
      <c r="M174" s="7">
        <v>9177101.6600000001</v>
      </c>
      <c r="N174" s="32">
        <v>-576599.17869793135</v>
      </c>
      <c r="O174" s="7">
        <f t="shared" si="22"/>
        <v>8600502.4813020695</v>
      </c>
      <c r="P174" s="7">
        <v>3485559.40368</v>
      </c>
      <c r="Q174" s="7">
        <v>228777.8</v>
      </c>
      <c r="R174" s="7">
        <f t="shared" si="23"/>
        <v>4886165.2776220692</v>
      </c>
      <c r="S174" s="7">
        <v>0</v>
      </c>
      <c r="T174" s="14">
        <f t="shared" si="24"/>
        <v>8970.0693380288594</v>
      </c>
      <c r="U174" s="1">
        <f t="shared" si="26"/>
        <v>-3.7000000000000455</v>
      </c>
      <c r="V174" s="7">
        <f t="shared" si="26"/>
        <v>140387.26999999955</v>
      </c>
      <c r="W174" s="7">
        <f t="shared" si="26"/>
        <v>58160.231302068685</v>
      </c>
      <c r="X174" s="7">
        <f t="shared" si="25"/>
        <v>198547.50130206905</v>
      </c>
      <c r="Y174" s="7">
        <f t="shared" si="25"/>
        <v>135431.38367999997</v>
      </c>
      <c r="Z174" s="7">
        <f t="shared" si="25"/>
        <v>6663.429999999993</v>
      </c>
      <c r="AA174" s="7">
        <f t="shared" si="25"/>
        <v>56452.68762206845</v>
      </c>
      <c r="AB174" s="7">
        <f t="shared" si="25"/>
        <v>0</v>
      </c>
      <c r="AC174" s="14">
        <f t="shared" si="25"/>
        <v>240.76546270418294</v>
      </c>
    </row>
    <row r="175" spans="1:29" x14ac:dyDescent="0.25">
      <c r="A175" s="7" t="s">
        <v>217</v>
      </c>
      <c r="B175" s="7" t="s">
        <v>226</v>
      </c>
      <c r="C175" s="1">
        <v>179</v>
      </c>
      <c r="D175" s="7">
        <v>2729145.28</v>
      </c>
      <c r="E175" s="32">
        <v>-191701.38</v>
      </c>
      <c r="F175" s="7">
        <f t="shared" si="19"/>
        <v>2537443.9</v>
      </c>
      <c r="G175" s="7">
        <v>1274099.17</v>
      </c>
      <c r="H175" s="7">
        <v>79321.429999999993</v>
      </c>
      <c r="I175" s="7">
        <f t="shared" si="20"/>
        <v>1184023.3</v>
      </c>
      <c r="J175" s="7">
        <v>0</v>
      </c>
      <c r="K175" s="14">
        <f t="shared" si="21"/>
        <v>14175.664245810056</v>
      </c>
      <c r="L175" s="1">
        <v>178</v>
      </c>
      <c r="M175" s="7">
        <v>2770450.65</v>
      </c>
      <c r="N175" s="32">
        <v>-174067.98231034851</v>
      </c>
      <c r="O175" s="7">
        <f t="shared" si="22"/>
        <v>2596382.6676896513</v>
      </c>
      <c r="P175" s="7">
        <v>1231519.5760049999</v>
      </c>
      <c r="Q175" s="7">
        <v>81701.070000000007</v>
      </c>
      <c r="R175" s="7">
        <f t="shared" si="23"/>
        <v>1283162.0216846513</v>
      </c>
      <c r="S175" s="7">
        <v>0</v>
      </c>
      <c r="T175" s="14">
        <f t="shared" si="24"/>
        <v>14586.419481402536</v>
      </c>
      <c r="U175" s="1">
        <f t="shared" si="26"/>
        <v>-1</v>
      </c>
      <c r="V175" s="7">
        <f t="shared" si="26"/>
        <v>41305.370000000112</v>
      </c>
      <c r="W175" s="7">
        <f t="shared" si="26"/>
        <v>17633.397689651494</v>
      </c>
      <c r="X175" s="7">
        <f t="shared" si="25"/>
        <v>58938.767689651344</v>
      </c>
      <c r="Y175" s="7">
        <f t="shared" si="25"/>
        <v>-42579.593995000003</v>
      </c>
      <c r="Z175" s="7">
        <f t="shared" si="25"/>
        <v>2379.640000000014</v>
      </c>
      <c r="AA175" s="7">
        <f t="shared" si="25"/>
        <v>99138.721684651216</v>
      </c>
      <c r="AB175" s="7">
        <f t="shared" si="25"/>
        <v>0</v>
      </c>
      <c r="AC175" s="14">
        <f t="shared" si="25"/>
        <v>410.75523559247995</v>
      </c>
    </row>
    <row r="176" spans="1:29" x14ac:dyDescent="0.25">
      <c r="A176" s="7" t="s">
        <v>217</v>
      </c>
      <c r="B176" s="7" t="s">
        <v>227</v>
      </c>
      <c r="C176" s="1">
        <v>216</v>
      </c>
      <c r="D176" s="7">
        <v>3029374.36</v>
      </c>
      <c r="E176" s="32">
        <v>-26.68</v>
      </c>
      <c r="F176" s="7">
        <f t="shared" si="19"/>
        <v>3029347.6799999997</v>
      </c>
      <c r="G176" s="7">
        <v>2905435.99</v>
      </c>
      <c r="H176" s="7">
        <v>123911.69</v>
      </c>
      <c r="I176" s="7">
        <f t="shared" si="20"/>
        <v>-5.2386894822120667E-10</v>
      </c>
      <c r="J176" s="7">
        <v>724.9</v>
      </c>
      <c r="K176" s="14">
        <f t="shared" si="21"/>
        <v>14021.401759259259</v>
      </c>
      <c r="L176" s="1">
        <v>215.7</v>
      </c>
      <c r="M176" s="7">
        <v>3084475.6</v>
      </c>
      <c r="N176" s="32">
        <v>-565.90716800004884</v>
      </c>
      <c r="O176" s="7">
        <f t="shared" si="22"/>
        <v>3083909.6928320001</v>
      </c>
      <c r="P176" s="7">
        <v>2956280.6528320001</v>
      </c>
      <c r="Q176" s="7">
        <v>127629.04</v>
      </c>
      <c r="R176" s="7">
        <f t="shared" si="23"/>
        <v>0</v>
      </c>
      <c r="S176" s="7">
        <v>217.54031751902949</v>
      </c>
      <c r="T176" s="14">
        <f t="shared" si="24"/>
        <v>14296.208402941498</v>
      </c>
      <c r="U176" s="1">
        <f t="shared" si="26"/>
        <v>-0.30000000000001137</v>
      </c>
      <c r="V176" s="7">
        <f t="shared" si="26"/>
        <v>55101.240000000224</v>
      </c>
      <c r="W176" s="7">
        <f t="shared" si="26"/>
        <v>-539.22716800004889</v>
      </c>
      <c r="X176" s="7">
        <f t="shared" si="25"/>
        <v>54562.012832000386</v>
      </c>
      <c r="Y176" s="7">
        <f t="shared" si="25"/>
        <v>50844.662831999827</v>
      </c>
      <c r="Z176" s="7">
        <f t="shared" si="25"/>
        <v>3717.3499999999913</v>
      </c>
      <c r="AA176" s="7">
        <f t="shared" si="25"/>
        <v>5.2386894822120667E-10</v>
      </c>
      <c r="AB176" s="7">
        <f t="shared" si="25"/>
        <v>-507.35968248097049</v>
      </c>
      <c r="AC176" s="14">
        <f t="shared" si="25"/>
        <v>274.80664368223916</v>
      </c>
    </row>
    <row r="177" spans="1:32" x14ac:dyDescent="0.25">
      <c r="A177" s="7" t="s">
        <v>217</v>
      </c>
      <c r="B177" s="7" t="s">
        <v>228</v>
      </c>
      <c r="C177" s="1">
        <v>78.2</v>
      </c>
      <c r="D177" s="7">
        <v>1441530.55</v>
      </c>
      <c r="E177" s="32">
        <v>-236.97</v>
      </c>
      <c r="F177" s="7">
        <f t="shared" si="19"/>
        <v>1441293.58</v>
      </c>
      <c r="G177" s="7">
        <v>1348727.45</v>
      </c>
      <c r="H177" s="7">
        <v>92566.13</v>
      </c>
      <c r="I177" s="7">
        <f t="shared" si="20"/>
        <v>1.1641532182693481E-10</v>
      </c>
      <c r="J177" s="7">
        <v>536.95000000000005</v>
      </c>
      <c r="K177" s="14">
        <f t="shared" si="21"/>
        <v>18423.997826086958</v>
      </c>
      <c r="L177" s="1">
        <v>74.7</v>
      </c>
      <c r="M177" s="7">
        <v>1408649.51</v>
      </c>
      <c r="N177" s="32">
        <v>-140.41860000007728</v>
      </c>
      <c r="O177" s="7">
        <f t="shared" si="22"/>
        <v>1408509.0914</v>
      </c>
      <c r="P177" s="7">
        <v>1313165.9813999999</v>
      </c>
      <c r="Q177" s="7">
        <v>95343.11</v>
      </c>
      <c r="R177" s="7">
        <f t="shared" si="23"/>
        <v>0</v>
      </c>
      <c r="S177" s="7">
        <v>1205.0655237146566</v>
      </c>
      <c r="T177" s="14">
        <f t="shared" si="24"/>
        <v>18839.41132364505</v>
      </c>
      <c r="U177" s="1">
        <f t="shared" si="26"/>
        <v>-3.5</v>
      </c>
      <c r="V177" s="7">
        <f t="shared" si="26"/>
        <v>-32881.040000000037</v>
      </c>
      <c r="W177" s="7">
        <f t="shared" si="26"/>
        <v>96.551399999922722</v>
      </c>
      <c r="X177" s="7">
        <f t="shared" si="25"/>
        <v>-32784.488600000041</v>
      </c>
      <c r="Y177" s="7">
        <f t="shared" si="25"/>
        <v>-35561.468600000022</v>
      </c>
      <c r="Z177" s="7">
        <f t="shared" si="25"/>
        <v>2776.9799999999959</v>
      </c>
      <c r="AA177" s="7">
        <f t="shared" si="25"/>
        <v>-1.1641532182693481E-10</v>
      </c>
      <c r="AB177" s="7">
        <f t="shared" si="25"/>
        <v>668.11552371465655</v>
      </c>
      <c r="AC177" s="14">
        <f t="shared" si="25"/>
        <v>415.41349755809279</v>
      </c>
    </row>
    <row r="178" spans="1:32" x14ac:dyDescent="0.25">
      <c r="A178" s="7" t="s">
        <v>229</v>
      </c>
      <c r="B178" s="7" t="s">
        <v>230</v>
      </c>
      <c r="C178" s="1">
        <v>864</v>
      </c>
      <c r="D178" s="7">
        <v>8662097.9399999995</v>
      </c>
      <c r="E178" s="32">
        <v>-608445.5</v>
      </c>
      <c r="F178" s="7">
        <f t="shared" si="19"/>
        <v>8053652.4399999995</v>
      </c>
      <c r="G178" s="7">
        <v>2038783.13</v>
      </c>
      <c r="H178" s="7">
        <v>227528.36</v>
      </c>
      <c r="I178" s="7">
        <f t="shared" si="20"/>
        <v>5787340.9499999993</v>
      </c>
      <c r="J178" s="7">
        <v>0</v>
      </c>
      <c r="K178" s="14">
        <f t="shared" si="21"/>
        <v>9321.35699074074</v>
      </c>
      <c r="L178" s="1">
        <v>872.6</v>
      </c>
      <c r="M178" s="7">
        <v>8901933.8699999992</v>
      </c>
      <c r="N178" s="32">
        <v>-559310.33004000713</v>
      </c>
      <c r="O178" s="7">
        <f t="shared" si="22"/>
        <v>8342623.5399599923</v>
      </c>
      <c r="P178" s="7">
        <v>2089481.209245</v>
      </c>
      <c r="Q178" s="7">
        <v>234354.21</v>
      </c>
      <c r="R178" s="7">
        <f t="shared" si="23"/>
        <v>6018788.1207149923</v>
      </c>
      <c r="S178" s="7">
        <v>0</v>
      </c>
      <c r="T178" s="14">
        <f t="shared" si="24"/>
        <v>9560.6504010543122</v>
      </c>
      <c r="U178" s="1">
        <f t="shared" si="26"/>
        <v>8.6000000000000227</v>
      </c>
      <c r="V178" s="7">
        <f t="shared" si="26"/>
        <v>239835.9299999997</v>
      </c>
      <c r="W178" s="7">
        <f t="shared" si="26"/>
        <v>49135.169959992869</v>
      </c>
      <c r="X178" s="7">
        <f t="shared" si="25"/>
        <v>288971.0999599928</v>
      </c>
      <c r="Y178" s="7">
        <f t="shared" si="25"/>
        <v>50698.079245000146</v>
      </c>
      <c r="Z178" s="7">
        <f t="shared" si="25"/>
        <v>6825.8500000000058</v>
      </c>
      <c r="AA178" s="7">
        <f t="shared" si="25"/>
        <v>231447.17071499303</v>
      </c>
      <c r="AB178" s="7">
        <f t="shared" si="25"/>
        <v>0</v>
      </c>
      <c r="AC178" s="14">
        <f t="shared" si="25"/>
        <v>239.29341031357217</v>
      </c>
    </row>
    <row r="179" spans="1:32" x14ac:dyDescent="0.25">
      <c r="A179" s="7" t="s">
        <v>229</v>
      </c>
      <c r="B179" s="7" t="s">
        <v>231</v>
      </c>
      <c r="C179" s="1">
        <v>733.5</v>
      </c>
      <c r="D179" s="7">
        <v>7070633.6699999999</v>
      </c>
      <c r="E179" s="32">
        <v>-496657.42</v>
      </c>
      <c r="F179" s="7">
        <f t="shared" si="19"/>
        <v>6573976.25</v>
      </c>
      <c r="G179" s="7">
        <v>1513729.62</v>
      </c>
      <c r="H179" s="7">
        <v>141310.32</v>
      </c>
      <c r="I179" s="7">
        <f t="shared" si="20"/>
        <v>4918936.3099999996</v>
      </c>
      <c r="J179" s="7">
        <v>0</v>
      </c>
      <c r="K179" s="14">
        <f t="shared" si="21"/>
        <v>8962.4761417859572</v>
      </c>
      <c r="L179" s="1">
        <v>748.7</v>
      </c>
      <c r="M179" s="7">
        <v>7335330.6200000001</v>
      </c>
      <c r="N179" s="32">
        <v>-460880.3266727447</v>
      </c>
      <c r="O179" s="7">
        <f t="shared" si="22"/>
        <v>6874450.2933272552</v>
      </c>
      <c r="P179" s="7">
        <v>1543913.8112320001</v>
      </c>
      <c r="Q179" s="7">
        <v>145549.63</v>
      </c>
      <c r="R179" s="7">
        <f t="shared" si="23"/>
        <v>5184986.8520952547</v>
      </c>
      <c r="S179" s="7">
        <v>0</v>
      </c>
      <c r="T179" s="14">
        <f t="shared" si="24"/>
        <v>9181.8489292470349</v>
      </c>
      <c r="U179" s="1">
        <f t="shared" si="26"/>
        <v>15.200000000000045</v>
      </c>
      <c r="V179" s="7">
        <f t="shared" si="26"/>
        <v>264696.95000000019</v>
      </c>
      <c r="W179" s="7">
        <f t="shared" si="26"/>
        <v>35777.093327255279</v>
      </c>
      <c r="X179" s="7">
        <f t="shared" si="25"/>
        <v>300474.04332725517</v>
      </c>
      <c r="Y179" s="7">
        <f t="shared" si="25"/>
        <v>30184.191232000012</v>
      </c>
      <c r="Z179" s="7">
        <f t="shared" si="25"/>
        <v>4239.3099999999977</v>
      </c>
      <c r="AA179" s="7">
        <f t="shared" si="25"/>
        <v>266050.54209525511</v>
      </c>
      <c r="AB179" s="7">
        <f t="shared" si="25"/>
        <v>0</v>
      </c>
      <c r="AC179" s="14">
        <f t="shared" si="25"/>
        <v>219.37278746107768</v>
      </c>
    </row>
    <row r="180" spans="1:32" x14ac:dyDescent="0.25">
      <c r="A180" s="7" t="s">
        <v>229</v>
      </c>
      <c r="B180" s="7" t="s">
        <v>232</v>
      </c>
      <c r="C180" s="1">
        <v>200.9</v>
      </c>
      <c r="D180" s="7">
        <v>2959326.85</v>
      </c>
      <c r="E180" s="32">
        <v>-207869.86</v>
      </c>
      <c r="F180" s="7">
        <f t="shared" si="19"/>
        <v>2751456.99</v>
      </c>
      <c r="G180" s="7">
        <v>392690.79</v>
      </c>
      <c r="H180" s="7">
        <v>44463.16</v>
      </c>
      <c r="I180" s="7">
        <f t="shared" si="20"/>
        <v>2314303.04</v>
      </c>
      <c r="J180" s="7">
        <v>0</v>
      </c>
      <c r="K180" s="14">
        <f t="shared" si="21"/>
        <v>13695.654504728722</v>
      </c>
      <c r="L180" s="1">
        <v>199.4</v>
      </c>
      <c r="M180" s="7">
        <v>3005420.45</v>
      </c>
      <c r="N180" s="32">
        <v>-188831.18301557176</v>
      </c>
      <c r="O180" s="7">
        <f t="shared" si="22"/>
        <v>2816589.2669844283</v>
      </c>
      <c r="P180" s="7">
        <v>397400.48357400001</v>
      </c>
      <c r="Q180" s="7">
        <v>45797.05</v>
      </c>
      <c r="R180" s="7">
        <f t="shared" si="23"/>
        <v>2373391.7334104283</v>
      </c>
      <c r="S180" s="7">
        <v>0</v>
      </c>
      <c r="T180" s="14">
        <f t="shared" si="24"/>
        <v>14125.322301827624</v>
      </c>
      <c r="U180" s="1">
        <f t="shared" si="26"/>
        <v>-1.5</v>
      </c>
      <c r="V180" s="7">
        <f t="shared" si="26"/>
        <v>46093.600000000093</v>
      </c>
      <c r="W180" s="7">
        <f t="shared" si="26"/>
        <v>19038.676984428224</v>
      </c>
      <c r="X180" s="7">
        <f t="shared" si="25"/>
        <v>65132.276984428056</v>
      </c>
      <c r="Y180" s="7">
        <f t="shared" si="25"/>
        <v>4709.6935740000335</v>
      </c>
      <c r="Z180" s="7">
        <f t="shared" si="25"/>
        <v>1333.8899999999994</v>
      </c>
      <c r="AA180" s="7">
        <f t="shared" si="25"/>
        <v>59088.693410428241</v>
      </c>
      <c r="AB180" s="7">
        <f t="shared" si="25"/>
        <v>0</v>
      </c>
      <c r="AC180" s="14">
        <f t="shared" si="25"/>
        <v>429.66779709890216</v>
      </c>
    </row>
    <row r="181" spans="1:32" x14ac:dyDescent="0.25">
      <c r="A181" s="7" t="s">
        <v>229</v>
      </c>
      <c r="B181" s="7" t="s">
        <v>233</v>
      </c>
      <c r="C181" s="1">
        <v>62.1</v>
      </c>
      <c r="D181" s="7">
        <v>1216684.94</v>
      </c>
      <c r="E181" s="32">
        <v>-85462.720000000001</v>
      </c>
      <c r="F181" s="7">
        <f t="shared" si="19"/>
        <v>1131222.22</v>
      </c>
      <c r="G181" s="7">
        <v>349648.6</v>
      </c>
      <c r="H181" s="7">
        <v>43801.72</v>
      </c>
      <c r="I181" s="7">
        <f t="shared" si="20"/>
        <v>737771.9</v>
      </c>
      <c r="J181" s="7">
        <v>0</v>
      </c>
      <c r="K181" s="14">
        <f t="shared" si="21"/>
        <v>18216.138808373591</v>
      </c>
      <c r="L181" s="1">
        <v>61.1</v>
      </c>
      <c r="M181" s="7">
        <v>1222522.55</v>
      </c>
      <c r="N181" s="32">
        <v>-76811.342446183684</v>
      </c>
      <c r="O181" s="7">
        <f t="shared" si="22"/>
        <v>1145711.2075538163</v>
      </c>
      <c r="P181" s="7">
        <v>343386.55515000003</v>
      </c>
      <c r="Q181" s="7">
        <v>45115.77</v>
      </c>
      <c r="R181" s="7">
        <f t="shared" si="23"/>
        <v>757208.88240381621</v>
      </c>
      <c r="S181" s="7">
        <v>0</v>
      </c>
      <c r="T181" s="14">
        <f t="shared" si="24"/>
        <v>18751.410925594373</v>
      </c>
      <c r="U181" s="1">
        <f t="shared" si="26"/>
        <v>-1</v>
      </c>
      <c r="V181" s="7">
        <f t="shared" si="26"/>
        <v>5837.6100000001024</v>
      </c>
      <c r="W181" s="7">
        <f t="shared" si="26"/>
        <v>8651.3775538163172</v>
      </c>
      <c r="X181" s="7">
        <f t="shared" si="25"/>
        <v>14488.987553816289</v>
      </c>
      <c r="Y181" s="7">
        <f t="shared" si="25"/>
        <v>-6262.0448499999475</v>
      </c>
      <c r="Z181" s="7">
        <f t="shared" si="25"/>
        <v>1314.0499999999956</v>
      </c>
      <c r="AA181" s="7">
        <f t="shared" si="25"/>
        <v>19436.98240381619</v>
      </c>
      <c r="AB181" s="7">
        <f t="shared" si="25"/>
        <v>0</v>
      </c>
      <c r="AC181" s="14">
        <f t="shared" si="25"/>
        <v>535.27211722078209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896000.7000000003</v>
      </c>
      <c r="D183" s="12">
        <f>SUM(D4:D182)</f>
        <v>8178375721.8300037</v>
      </c>
      <c r="E183" s="12">
        <f>SUM(E4:E182)</f>
        <v>-572396893.99999976</v>
      </c>
      <c r="F183" s="12">
        <f>ROUND(SUM(F4:F182),0)</f>
        <v>7605978828</v>
      </c>
      <c r="G183" s="12">
        <f>ROUND(SUM(G4:G182),0)</f>
        <v>2776034751</v>
      </c>
      <c r="H183" s="12">
        <f>ROUND(SUM(H4:H182),0)</f>
        <v>201141855</v>
      </c>
      <c r="I183" s="12">
        <f>ROUND(SUM(I4:I182),0)</f>
        <v>4628802222</v>
      </c>
      <c r="J183" s="12">
        <f>SUM(J4:J182)</f>
        <v>714261.86</v>
      </c>
      <c r="K183" s="33">
        <f t="shared" ref="K183" si="27">(F183-J183)/C183</f>
        <v>8488.01185773627</v>
      </c>
      <c r="L183" s="4">
        <f t="shared" ref="L183:S183" si="28">SUM(L4:L182)</f>
        <v>896093.79999999981</v>
      </c>
      <c r="M183" s="12">
        <f t="shared" si="28"/>
        <v>8333734613.7900019</v>
      </c>
      <c r="N183" s="12">
        <f t="shared" si="28"/>
        <v>-520396894.00000024</v>
      </c>
      <c r="O183" s="12">
        <f t="shared" si="28"/>
        <v>7813337719.7899971</v>
      </c>
      <c r="P183" s="12">
        <f t="shared" si="28"/>
        <v>2846779853.6403127</v>
      </c>
      <c r="Q183" s="12">
        <f t="shared" si="28"/>
        <v>207792030.77000007</v>
      </c>
      <c r="R183" s="12">
        <f t="shared" si="28"/>
        <v>4758765835.3796854</v>
      </c>
      <c r="S183" s="12">
        <f t="shared" si="28"/>
        <v>4844.4099023196904</v>
      </c>
      <c r="T183" s="33">
        <f t="shared" si="24"/>
        <v>8719.3247798166849</v>
      </c>
      <c r="U183" s="4">
        <f t="shared" ref="U183:AB183" si="29">SUM(U4:U182)</f>
        <v>93.100000000032992</v>
      </c>
      <c r="V183" s="12">
        <f t="shared" si="29"/>
        <v>155358891.96000022</v>
      </c>
      <c r="W183" s="12">
        <f t="shared" si="29"/>
        <v>51999999.999999695</v>
      </c>
      <c r="X183" s="12">
        <f t="shared" si="29"/>
        <v>207358891.95999983</v>
      </c>
      <c r="Y183" s="12">
        <f t="shared" si="29"/>
        <v>70745102.910311058</v>
      </c>
      <c r="Z183" s="12">
        <f t="shared" si="29"/>
        <v>6650175.4099999946</v>
      </c>
      <c r="AA183" s="12">
        <f t="shared" si="29"/>
        <v>129963613.63968877</v>
      </c>
      <c r="AB183" s="12">
        <f t="shared" si="29"/>
        <v>-709417.45009768032</v>
      </c>
      <c r="AC183" s="16">
        <f>T183-K183</f>
        <v>231.31292208041486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4" t="s">
        <v>239</v>
      </c>
      <c r="E185" s="35"/>
      <c r="F185" s="21">
        <f>SUM(F4:F181)</f>
        <v>7605978827.8300009</v>
      </c>
      <c r="AD185" s="13"/>
      <c r="AE185" s="13"/>
      <c r="AF185" s="13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&amp;L&amp;G&amp;C&amp;"-,Bold"Comparison of FY2019-20 SB19-246 and HB19-1262 to FY2020-21 Governor's November 1 Budget Request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2019-20 Supp to 2020-21 Bud Amd</vt:lpstr>
      <vt:lpstr>'2019-20 Supp to 2020-21 Bud Amd'!Print_Area</vt:lpstr>
      <vt:lpstr>'2019-20 Supp to 2020-21 Bud Amd'!Print_Titles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2019-11-15T00:23:32Z</cp:lastPrinted>
  <dcterms:created xsi:type="dcterms:W3CDTF">2012-04-09T19:03:04Z</dcterms:created>
  <dcterms:modified xsi:type="dcterms:W3CDTF">2020-02-04T23:49:44Z</dcterms:modified>
</cp:coreProperties>
</file>