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SFU\PSFARUNS\FY19 Projections\"/>
    </mc:Choice>
  </mc:AlternateContent>
  <bookViews>
    <workbookView xWindow="0" yWindow="0" windowWidth="24000" windowHeight="9735"/>
  </bookViews>
  <sheets>
    <sheet name="Worksheet" sheetId="1" r:id="rId1"/>
  </sheets>
  <externalReferences>
    <externalReference r:id="rId2"/>
    <externalReference r:id="rId3"/>
  </externalReferences>
  <definedNames>
    <definedName name="_Order1" hidden="1">255</definedName>
    <definedName name="DISTRICT" localSheetId="0">#REF!</definedName>
    <definedName name="DISTRICT">#REF!</definedName>
    <definedName name="MILL" localSheetId="0">#REF!</definedName>
    <definedName name="MILL">#REF!</definedName>
    <definedName name="MOUNTAIN" localSheetId="0">#REF!</definedName>
    <definedName name="MOUNTAIN">#REF!</definedName>
    <definedName name="OUTLAY" localSheetId="0">#REF!</definedName>
    <definedName name="OUTLAY">#REF!</definedName>
    <definedName name="_xlnm.Print_Area" localSheetId="0">Worksheet!$A$3:$C$330</definedName>
    <definedName name="RURAL" localSheetId="0">#REF!</definedName>
    <definedName name="RURAL">#REF!</definedName>
    <definedName name="SUMMARY" localSheetId="0">'[2]district disk'!#REF!</definedName>
    <definedName name="SUMMARY">#REF!</definedName>
    <definedName name="URBAN" localSheetId="0">#REF!</definedName>
    <definedName name="URBA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X330" i="1" l="1"/>
  <c r="FW330" i="1"/>
  <c r="FV330" i="1"/>
  <c r="FU330" i="1"/>
  <c r="FT330" i="1"/>
  <c r="FS330" i="1"/>
  <c r="FR330" i="1"/>
  <c r="FQ330" i="1"/>
  <c r="FP330" i="1"/>
  <c r="FO330" i="1"/>
  <c r="FN330" i="1"/>
  <c r="FM330" i="1"/>
  <c r="FL330" i="1"/>
  <c r="FK330" i="1"/>
  <c r="FJ330" i="1"/>
  <c r="FI330" i="1"/>
  <c r="FH330" i="1"/>
  <c r="FG330" i="1"/>
  <c r="FF330" i="1"/>
  <c r="FE330" i="1"/>
  <c r="FD330" i="1"/>
  <c r="FC330" i="1"/>
  <c r="FB330" i="1"/>
  <c r="FA330" i="1"/>
  <c r="EZ330" i="1"/>
  <c r="EY330" i="1"/>
  <c r="EX330" i="1"/>
  <c r="EW330" i="1"/>
  <c r="EV330" i="1"/>
  <c r="EU330" i="1"/>
  <c r="ET330" i="1"/>
  <c r="ES330" i="1"/>
  <c r="ER330" i="1"/>
  <c r="EQ330" i="1"/>
  <c r="EP330" i="1"/>
  <c r="EO330" i="1"/>
  <c r="EN330" i="1"/>
  <c r="EM330" i="1"/>
  <c r="EL330" i="1"/>
  <c r="EK330" i="1"/>
  <c r="EJ330" i="1"/>
  <c r="EI330" i="1"/>
  <c r="EH330" i="1"/>
  <c r="EG330" i="1"/>
  <c r="EF330" i="1"/>
  <c r="EE330" i="1"/>
  <c r="ED330" i="1"/>
  <c r="EC330" i="1"/>
  <c r="EB330" i="1"/>
  <c r="EA330" i="1"/>
  <c r="DZ330" i="1"/>
  <c r="DY330" i="1"/>
  <c r="DX330" i="1"/>
  <c r="DW330" i="1"/>
  <c r="DV330" i="1"/>
  <c r="DU330" i="1"/>
  <c r="DT330" i="1"/>
  <c r="DS330" i="1"/>
  <c r="DR330" i="1"/>
  <c r="DQ330" i="1"/>
  <c r="DP330" i="1"/>
  <c r="DO330" i="1"/>
  <c r="DN330" i="1"/>
  <c r="DM330" i="1"/>
  <c r="DL330" i="1"/>
  <c r="DK330" i="1"/>
  <c r="DJ330" i="1"/>
  <c r="DI330" i="1"/>
  <c r="DH330" i="1"/>
  <c r="DG330" i="1"/>
  <c r="DF330" i="1"/>
  <c r="DE330" i="1"/>
  <c r="DD330" i="1"/>
  <c r="DC330" i="1"/>
  <c r="DB330" i="1"/>
  <c r="DA330" i="1"/>
  <c r="CZ330" i="1"/>
  <c r="CY330" i="1"/>
  <c r="CX330" i="1"/>
  <c r="CW330" i="1"/>
  <c r="CV330" i="1"/>
  <c r="CU330" i="1"/>
  <c r="CT330" i="1"/>
  <c r="CS330" i="1"/>
  <c r="CR330" i="1"/>
  <c r="CQ330" i="1"/>
  <c r="CP330" i="1"/>
  <c r="CO330" i="1"/>
  <c r="CN330" i="1"/>
  <c r="CM330" i="1"/>
  <c r="CL330" i="1"/>
  <c r="CK330" i="1"/>
  <c r="CJ330" i="1"/>
  <c r="CI330" i="1"/>
  <c r="CH330" i="1"/>
  <c r="CG330" i="1"/>
  <c r="CF330" i="1"/>
  <c r="CE330" i="1"/>
  <c r="CD330" i="1"/>
  <c r="CC330" i="1"/>
  <c r="CB330" i="1"/>
  <c r="CA330" i="1"/>
  <c r="BZ330" i="1"/>
  <c r="BY330" i="1"/>
  <c r="BX330" i="1"/>
  <c r="BW330" i="1"/>
  <c r="BV330" i="1"/>
  <c r="BU330" i="1"/>
  <c r="BT330" i="1"/>
  <c r="BS330" i="1"/>
  <c r="BR330" i="1"/>
  <c r="BQ330" i="1"/>
  <c r="BP330" i="1"/>
  <c r="BO330" i="1"/>
  <c r="BN330" i="1"/>
  <c r="BM330" i="1"/>
  <c r="BL330" i="1"/>
  <c r="BK330" i="1"/>
  <c r="BJ330" i="1"/>
  <c r="BI330" i="1"/>
  <c r="BH330" i="1"/>
  <c r="BG330" i="1"/>
  <c r="BF330" i="1"/>
  <c r="BE330" i="1"/>
  <c r="BD330" i="1"/>
  <c r="BC330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FX318" i="1"/>
  <c r="FW318" i="1"/>
  <c r="FV318" i="1"/>
  <c r="FU318" i="1"/>
  <c r="FT318" i="1"/>
  <c r="FS318" i="1"/>
  <c r="FR318" i="1"/>
  <c r="FQ318" i="1"/>
  <c r="FP318" i="1"/>
  <c r="FO318" i="1"/>
  <c r="FN318" i="1"/>
  <c r="FM318" i="1"/>
  <c r="FL318" i="1"/>
  <c r="FK318" i="1"/>
  <c r="FJ318" i="1"/>
  <c r="FI318" i="1"/>
  <c r="FH318" i="1"/>
  <c r="FG318" i="1"/>
  <c r="FF318" i="1"/>
  <c r="FE318" i="1"/>
  <c r="FD318" i="1"/>
  <c r="FC318" i="1"/>
  <c r="FB318" i="1"/>
  <c r="FA318" i="1"/>
  <c r="EZ318" i="1"/>
  <c r="EY318" i="1"/>
  <c r="EX318" i="1"/>
  <c r="EW318" i="1"/>
  <c r="EV318" i="1"/>
  <c r="EU318" i="1"/>
  <c r="ET318" i="1"/>
  <c r="ES318" i="1"/>
  <c r="ER318" i="1"/>
  <c r="EQ318" i="1"/>
  <c r="EP318" i="1"/>
  <c r="EO318" i="1"/>
  <c r="EN318" i="1"/>
  <c r="EM318" i="1"/>
  <c r="EL318" i="1"/>
  <c r="EK318" i="1"/>
  <c r="EJ318" i="1"/>
  <c r="EI318" i="1"/>
  <c r="EH318" i="1"/>
  <c r="EG318" i="1"/>
  <c r="EF318" i="1"/>
  <c r="EE318" i="1"/>
  <c r="ED318" i="1"/>
  <c r="EC318" i="1"/>
  <c r="EB318" i="1"/>
  <c r="EA318" i="1"/>
  <c r="DZ318" i="1"/>
  <c r="DY318" i="1"/>
  <c r="DX318" i="1"/>
  <c r="DW318" i="1"/>
  <c r="DV318" i="1"/>
  <c r="DU318" i="1"/>
  <c r="DT318" i="1"/>
  <c r="DS318" i="1"/>
  <c r="DR318" i="1"/>
  <c r="DQ318" i="1"/>
  <c r="DP318" i="1"/>
  <c r="DO318" i="1"/>
  <c r="DN318" i="1"/>
  <c r="DM318" i="1"/>
  <c r="DL318" i="1"/>
  <c r="DK318" i="1"/>
  <c r="DJ318" i="1"/>
  <c r="DI318" i="1"/>
  <c r="DH318" i="1"/>
  <c r="DG318" i="1"/>
  <c r="DF318" i="1"/>
  <c r="DE318" i="1"/>
  <c r="DD318" i="1"/>
  <c r="DC318" i="1"/>
  <c r="DB318" i="1"/>
  <c r="DA318" i="1"/>
  <c r="CZ318" i="1"/>
  <c r="CY318" i="1"/>
  <c r="CX318" i="1"/>
  <c r="CW318" i="1"/>
  <c r="CV318" i="1"/>
  <c r="CU318" i="1"/>
  <c r="CT318" i="1"/>
  <c r="CS318" i="1"/>
  <c r="CR318" i="1"/>
  <c r="CQ318" i="1"/>
  <c r="CP318" i="1"/>
  <c r="CO318" i="1"/>
  <c r="CN318" i="1"/>
  <c r="CM318" i="1"/>
  <c r="CL318" i="1"/>
  <c r="CK318" i="1"/>
  <c r="CJ318" i="1"/>
  <c r="CI318" i="1"/>
  <c r="CH318" i="1"/>
  <c r="CG318" i="1"/>
  <c r="CF318" i="1"/>
  <c r="CE318" i="1"/>
  <c r="CD318" i="1"/>
  <c r="CC318" i="1"/>
  <c r="CB318" i="1"/>
  <c r="CA318" i="1"/>
  <c r="BZ318" i="1"/>
  <c r="BY318" i="1"/>
  <c r="BX318" i="1"/>
  <c r="BW318" i="1"/>
  <c r="BV318" i="1"/>
  <c r="BU318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FX316" i="1"/>
  <c r="FW316" i="1"/>
  <c r="FV316" i="1"/>
  <c r="FU316" i="1"/>
  <c r="FT316" i="1"/>
  <c r="FS316" i="1"/>
  <c r="FR316" i="1"/>
  <c r="FQ316" i="1"/>
  <c r="FP316" i="1"/>
  <c r="FO316" i="1"/>
  <c r="FN316" i="1"/>
  <c r="FM316" i="1"/>
  <c r="FL316" i="1"/>
  <c r="FK316" i="1"/>
  <c r="FJ316" i="1"/>
  <c r="FI316" i="1"/>
  <c r="FH316" i="1"/>
  <c r="FG316" i="1"/>
  <c r="FF316" i="1"/>
  <c r="FE316" i="1"/>
  <c r="FD316" i="1"/>
  <c r="FC316" i="1"/>
  <c r="FB316" i="1"/>
  <c r="FA316" i="1"/>
  <c r="EZ316" i="1"/>
  <c r="EY316" i="1"/>
  <c r="EX316" i="1"/>
  <c r="EW316" i="1"/>
  <c r="EV316" i="1"/>
  <c r="EU316" i="1"/>
  <c r="ET316" i="1"/>
  <c r="ES316" i="1"/>
  <c r="ER316" i="1"/>
  <c r="EQ316" i="1"/>
  <c r="EP316" i="1"/>
  <c r="EO316" i="1"/>
  <c r="EN316" i="1"/>
  <c r="EM316" i="1"/>
  <c r="EL316" i="1"/>
  <c r="EK316" i="1"/>
  <c r="EJ316" i="1"/>
  <c r="EI316" i="1"/>
  <c r="EH316" i="1"/>
  <c r="EG316" i="1"/>
  <c r="EF316" i="1"/>
  <c r="EE316" i="1"/>
  <c r="ED316" i="1"/>
  <c r="EC316" i="1"/>
  <c r="EB316" i="1"/>
  <c r="EA316" i="1"/>
  <c r="DZ316" i="1"/>
  <c r="DY316" i="1"/>
  <c r="DX316" i="1"/>
  <c r="DW316" i="1"/>
  <c r="DV316" i="1"/>
  <c r="DU316" i="1"/>
  <c r="DT316" i="1"/>
  <c r="DS316" i="1"/>
  <c r="DR316" i="1"/>
  <c r="DQ316" i="1"/>
  <c r="DP316" i="1"/>
  <c r="DO316" i="1"/>
  <c r="DN316" i="1"/>
  <c r="DM316" i="1"/>
  <c r="DL316" i="1"/>
  <c r="DK316" i="1"/>
  <c r="DJ316" i="1"/>
  <c r="DI316" i="1"/>
  <c r="DH316" i="1"/>
  <c r="DG316" i="1"/>
  <c r="DF316" i="1"/>
  <c r="DE316" i="1"/>
  <c r="DD316" i="1"/>
  <c r="DC316" i="1"/>
  <c r="DB316" i="1"/>
  <c r="DA316" i="1"/>
  <c r="CZ316" i="1"/>
  <c r="CY316" i="1"/>
  <c r="CX316" i="1"/>
  <c r="CW316" i="1"/>
  <c r="CV316" i="1"/>
  <c r="CU316" i="1"/>
  <c r="CT316" i="1"/>
  <c r="CS316" i="1"/>
  <c r="CR316" i="1"/>
  <c r="CQ316" i="1"/>
  <c r="CP316" i="1"/>
  <c r="CO316" i="1"/>
  <c r="CN316" i="1"/>
  <c r="CM316" i="1"/>
  <c r="CL316" i="1"/>
  <c r="CK316" i="1"/>
  <c r="CJ316" i="1"/>
  <c r="CI316" i="1"/>
  <c r="CH316" i="1"/>
  <c r="CG316" i="1"/>
  <c r="CF316" i="1"/>
  <c r="CE316" i="1"/>
  <c r="CD316" i="1"/>
  <c r="CC316" i="1"/>
  <c r="CB316" i="1"/>
  <c r="CA316" i="1"/>
  <c r="BZ316" i="1"/>
  <c r="BY316" i="1"/>
  <c r="BX316" i="1"/>
  <c r="BW316" i="1"/>
  <c r="BV316" i="1"/>
  <c r="BU316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FX314" i="1"/>
  <c r="FW314" i="1"/>
  <c r="FV314" i="1"/>
  <c r="FU314" i="1"/>
  <c r="FT314" i="1"/>
  <c r="FS314" i="1"/>
  <c r="FR314" i="1"/>
  <c r="FQ314" i="1"/>
  <c r="FP314" i="1"/>
  <c r="FO314" i="1"/>
  <c r="FN314" i="1"/>
  <c r="FM314" i="1"/>
  <c r="FL314" i="1"/>
  <c r="FK314" i="1"/>
  <c r="FJ314" i="1"/>
  <c r="FI314" i="1"/>
  <c r="FH314" i="1"/>
  <c r="FG314" i="1"/>
  <c r="FF314" i="1"/>
  <c r="FE314" i="1"/>
  <c r="FD314" i="1"/>
  <c r="FC314" i="1"/>
  <c r="FB314" i="1"/>
  <c r="FA314" i="1"/>
  <c r="EZ314" i="1"/>
  <c r="EY314" i="1"/>
  <c r="EX314" i="1"/>
  <c r="EW314" i="1"/>
  <c r="EV314" i="1"/>
  <c r="EU314" i="1"/>
  <c r="ET314" i="1"/>
  <c r="ES314" i="1"/>
  <c r="ER314" i="1"/>
  <c r="EQ314" i="1"/>
  <c r="EP314" i="1"/>
  <c r="EO314" i="1"/>
  <c r="EN314" i="1"/>
  <c r="EM314" i="1"/>
  <c r="EL314" i="1"/>
  <c r="EK314" i="1"/>
  <c r="EJ314" i="1"/>
  <c r="EI314" i="1"/>
  <c r="EH314" i="1"/>
  <c r="EG314" i="1"/>
  <c r="EF314" i="1"/>
  <c r="EE314" i="1"/>
  <c r="ED314" i="1"/>
  <c r="EC314" i="1"/>
  <c r="EB314" i="1"/>
  <c r="EA314" i="1"/>
  <c r="DZ314" i="1"/>
  <c r="DY314" i="1"/>
  <c r="DX314" i="1"/>
  <c r="DW314" i="1"/>
  <c r="DV314" i="1"/>
  <c r="DU314" i="1"/>
  <c r="DT314" i="1"/>
  <c r="DS314" i="1"/>
  <c r="DR314" i="1"/>
  <c r="DQ314" i="1"/>
  <c r="DP314" i="1"/>
  <c r="DO314" i="1"/>
  <c r="DN314" i="1"/>
  <c r="DM314" i="1"/>
  <c r="DL314" i="1"/>
  <c r="DK314" i="1"/>
  <c r="DJ314" i="1"/>
  <c r="DI314" i="1"/>
  <c r="DH314" i="1"/>
  <c r="DG314" i="1"/>
  <c r="DF314" i="1"/>
  <c r="DE314" i="1"/>
  <c r="DD314" i="1"/>
  <c r="DC314" i="1"/>
  <c r="DB314" i="1"/>
  <c r="DA314" i="1"/>
  <c r="CZ314" i="1"/>
  <c r="CY314" i="1"/>
  <c r="CX314" i="1"/>
  <c r="CW314" i="1"/>
  <c r="CV314" i="1"/>
  <c r="CU314" i="1"/>
  <c r="CT314" i="1"/>
  <c r="CS314" i="1"/>
  <c r="CR314" i="1"/>
  <c r="CQ314" i="1"/>
  <c r="CP314" i="1"/>
  <c r="CO314" i="1"/>
  <c r="CN314" i="1"/>
  <c r="CM314" i="1"/>
  <c r="CL314" i="1"/>
  <c r="CK314" i="1"/>
  <c r="CJ314" i="1"/>
  <c r="CI314" i="1"/>
  <c r="CH314" i="1"/>
  <c r="CG314" i="1"/>
  <c r="CF314" i="1"/>
  <c r="CE314" i="1"/>
  <c r="CD314" i="1"/>
  <c r="CC314" i="1"/>
  <c r="CB314" i="1"/>
  <c r="CA314" i="1"/>
  <c r="BZ314" i="1"/>
  <c r="BY314" i="1"/>
  <c r="BX314" i="1"/>
  <c r="BW314" i="1"/>
  <c r="BV314" i="1"/>
  <c r="BU314" i="1"/>
  <c r="BT314" i="1"/>
  <c r="BS314" i="1"/>
  <c r="BR314" i="1"/>
  <c r="BQ314" i="1"/>
  <c r="BP314" i="1"/>
  <c r="BO314" i="1"/>
  <c r="BN314" i="1"/>
  <c r="BM314" i="1"/>
  <c r="BL314" i="1"/>
  <c r="BK314" i="1"/>
  <c r="BJ314" i="1"/>
  <c r="BI314" i="1"/>
  <c r="BH314" i="1"/>
  <c r="BG314" i="1"/>
  <c r="BF314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FY280" i="1"/>
  <c r="FK280" i="1"/>
  <c r="EU280" i="1"/>
  <c r="EE280" i="1"/>
  <c r="DO280" i="1"/>
  <c r="CY280" i="1"/>
  <c r="CI280" i="1"/>
  <c r="BS280" i="1"/>
  <c r="BC280" i="1"/>
  <c r="AM280" i="1"/>
  <c r="W280" i="1"/>
  <c r="G280" i="1"/>
  <c r="FY279" i="1"/>
  <c r="FY278" i="1"/>
  <c r="FX267" i="1"/>
  <c r="FX280" i="1" s="1"/>
  <c r="FW267" i="1"/>
  <c r="FW280" i="1" s="1"/>
  <c r="FV267" i="1"/>
  <c r="FV280" i="1" s="1"/>
  <c r="FU267" i="1"/>
  <c r="FU280" i="1" s="1"/>
  <c r="FT267" i="1"/>
  <c r="FT280" i="1" s="1"/>
  <c r="FS267" i="1"/>
  <c r="FS280" i="1" s="1"/>
  <c r="FR267" i="1"/>
  <c r="FR280" i="1" s="1"/>
  <c r="FQ267" i="1"/>
  <c r="FQ280" i="1" s="1"/>
  <c r="FP267" i="1"/>
  <c r="FP280" i="1" s="1"/>
  <c r="FO267" i="1"/>
  <c r="FO280" i="1" s="1"/>
  <c r="FN267" i="1"/>
  <c r="FN280" i="1" s="1"/>
  <c r="FM267" i="1"/>
  <c r="FM280" i="1" s="1"/>
  <c r="FL267" i="1"/>
  <c r="FL280" i="1" s="1"/>
  <c r="FK267" i="1"/>
  <c r="FJ267" i="1"/>
  <c r="FJ280" i="1" s="1"/>
  <c r="FI267" i="1"/>
  <c r="FI280" i="1" s="1"/>
  <c r="FH267" i="1"/>
  <c r="FH280" i="1" s="1"/>
  <c r="FG267" i="1"/>
  <c r="FG280" i="1" s="1"/>
  <c r="FF267" i="1"/>
  <c r="FF280" i="1" s="1"/>
  <c r="FE267" i="1"/>
  <c r="FE280" i="1" s="1"/>
  <c r="FD267" i="1"/>
  <c r="FD280" i="1" s="1"/>
  <c r="FC267" i="1"/>
  <c r="FC280" i="1" s="1"/>
  <c r="FB267" i="1"/>
  <c r="FB280" i="1" s="1"/>
  <c r="FB304" i="1" s="1"/>
  <c r="FA267" i="1"/>
  <c r="FA280" i="1" s="1"/>
  <c r="EZ267" i="1"/>
  <c r="EZ280" i="1" s="1"/>
  <c r="EY267" i="1"/>
  <c r="EY280" i="1" s="1"/>
  <c r="EX267" i="1"/>
  <c r="EX280" i="1" s="1"/>
  <c r="EW267" i="1"/>
  <c r="EW280" i="1" s="1"/>
  <c r="EV267" i="1"/>
  <c r="EV280" i="1" s="1"/>
  <c r="EU267" i="1"/>
  <c r="ET267" i="1"/>
  <c r="ET280" i="1" s="1"/>
  <c r="ES267" i="1"/>
  <c r="ES280" i="1" s="1"/>
  <c r="ER267" i="1"/>
  <c r="ER280" i="1" s="1"/>
  <c r="EQ267" i="1"/>
  <c r="EQ280" i="1" s="1"/>
  <c r="EP267" i="1"/>
  <c r="EP280" i="1" s="1"/>
  <c r="EO267" i="1"/>
  <c r="EO280" i="1" s="1"/>
  <c r="EN267" i="1"/>
  <c r="EN280" i="1" s="1"/>
  <c r="EM267" i="1"/>
  <c r="EM280" i="1" s="1"/>
  <c r="EL267" i="1"/>
  <c r="EL280" i="1" s="1"/>
  <c r="EK267" i="1"/>
  <c r="EK280" i="1" s="1"/>
  <c r="EJ267" i="1"/>
  <c r="EJ280" i="1" s="1"/>
  <c r="EI267" i="1"/>
  <c r="EI280" i="1" s="1"/>
  <c r="EH267" i="1"/>
  <c r="EH280" i="1" s="1"/>
  <c r="EG267" i="1"/>
  <c r="EG280" i="1" s="1"/>
  <c r="EF267" i="1"/>
  <c r="EF280" i="1" s="1"/>
  <c r="EE267" i="1"/>
  <c r="ED267" i="1"/>
  <c r="ED280" i="1" s="1"/>
  <c r="EC267" i="1"/>
  <c r="EC280" i="1" s="1"/>
  <c r="EB267" i="1"/>
  <c r="EB280" i="1" s="1"/>
  <c r="EA267" i="1"/>
  <c r="EA280" i="1" s="1"/>
  <c r="DZ267" i="1"/>
  <c r="DZ280" i="1" s="1"/>
  <c r="DY267" i="1"/>
  <c r="DY280" i="1" s="1"/>
  <c r="DX267" i="1"/>
  <c r="DX280" i="1" s="1"/>
  <c r="DW267" i="1"/>
  <c r="DW280" i="1" s="1"/>
  <c r="DV267" i="1"/>
  <c r="DV280" i="1" s="1"/>
  <c r="DV304" i="1" s="1"/>
  <c r="DU267" i="1"/>
  <c r="DU280" i="1" s="1"/>
  <c r="DT267" i="1"/>
  <c r="DT280" i="1" s="1"/>
  <c r="DS267" i="1"/>
  <c r="DS280" i="1" s="1"/>
  <c r="DR267" i="1"/>
  <c r="DR280" i="1" s="1"/>
  <c r="DQ267" i="1"/>
  <c r="DQ280" i="1" s="1"/>
  <c r="DP267" i="1"/>
  <c r="DP280" i="1" s="1"/>
  <c r="DO267" i="1"/>
  <c r="DN267" i="1"/>
  <c r="DN280" i="1" s="1"/>
  <c r="DM267" i="1"/>
  <c r="DM280" i="1" s="1"/>
  <c r="DL267" i="1"/>
  <c r="DL280" i="1" s="1"/>
  <c r="DK267" i="1"/>
  <c r="DK280" i="1" s="1"/>
  <c r="DJ267" i="1"/>
  <c r="DJ280" i="1" s="1"/>
  <c r="DI267" i="1"/>
  <c r="DI280" i="1" s="1"/>
  <c r="DH267" i="1"/>
  <c r="DH280" i="1" s="1"/>
  <c r="DG267" i="1"/>
  <c r="DG280" i="1" s="1"/>
  <c r="DF267" i="1"/>
  <c r="DF280" i="1" s="1"/>
  <c r="DE267" i="1"/>
  <c r="DE280" i="1" s="1"/>
  <c r="DD267" i="1"/>
  <c r="DD280" i="1" s="1"/>
  <c r="DC267" i="1"/>
  <c r="DC280" i="1" s="1"/>
  <c r="DB267" i="1"/>
  <c r="DB280" i="1" s="1"/>
  <c r="DA267" i="1"/>
  <c r="DA280" i="1" s="1"/>
  <c r="CZ267" i="1"/>
  <c r="CZ280" i="1" s="1"/>
  <c r="CY267" i="1"/>
  <c r="CX267" i="1"/>
  <c r="CX280" i="1" s="1"/>
  <c r="CW267" i="1"/>
  <c r="CW280" i="1" s="1"/>
  <c r="CV267" i="1"/>
  <c r="CV280" i="1" s="1"/>
  <c r="CU267" i="1"/>
  <c r="CU280" i="1" s="1"/>
  <c r="CT267" i="1"/>
  <c r="CT280" i="1" s="1"/>
  <c r="CS267" i="1"/>
  <c r="CS280" i="1" s="1"/>
  <c r="CR267" i="1"/>
  <c r="CR280" i="1" s="1"/>
  <c r="CQ267" i="1"/>
  <c r="CQ280" i="1" s="1"/>
  <c r="CP267" i="1"/>
  <c r="CP280" i="1" s="1"/>
  <c r="CP304" i="1" s="1"/>
  <c r="CO267" i="1"/>
  <c r="CO280" i="1" s="1"/>
  <c r="CN267" i="1"/>
  <c r="CN280" i="1" s="1"/>
  <c r="CM267" i="1"/>
  <c r="CM280" i="1" s="1"/>
  <c r="CL267" i="1"/>
  <c r="CL280" i="1" s="1"/>
  <c r="CK267" i="1"/>
  <c r="CK280" i="1" s="1"/>
  <c r="CJ267" i="1"/>
  <c r="CJ280" i="1" s="1"/>
  <c r="CI267" i="1"/>
  <c r="CH267" i="1"/>
  <c r="CH280" i="1" s="1"/>
  <c r="CG267" i="1"/>
  <c r="CG280" i="1" s="1"/>
  <c r="CF267" i="1"/>
  <c r="CF280" i="1" s="1"/>
  <c r="CE267" i="1"/>
  <c r="CE280" i="1" s="1"/>
  <c r="CD267" i="1"/>
  <c r="CD280" i="1" s="1"/>
  <c r="CC267" i="1"/>
  <c r="CC280" i="1" s="1"/>
  <c r="CB267" i="1"/>
  <c r="CB280" i="1" s="1"/>
  <c r="CA267" i="1"/>
  <c r="CA280" i="1" s="1"/>
  <c r="BZ267" i="1"/>
  <c r="BZ280" i="1" s="1"/>
  <c r="BY267" i="1"/>
  <c r="BY280" i="1" s="1"/>
  <c r="BX267" i="1"/>
  <c r="BX280" i="1" s="1"/>
  <c r="BW267" i="1"/>
  <c r="BW280" i="1" s="1"/>
  <c r="BV267" i="1"/>
  <c r="BV280" i="1" s="1"/>
  <c r="BU267" i="1"/>
  <c r="BU280" i="1" s="1"/>
  <c r="BT267" i="1"/>
  <c r="BT280" i="1" s="1"/>
  <c r="BS267" i="1"/>
  <c r="BR267" i="1"/>
  <c r="BR280" i="1" s="1"/>
  <c r="BR295" i="1" s="1"/>
  <c r="BQ267" i="1"/>
  <c r="BQ280" i="1" s="1"/>
  <c r="BP267" i="1"/>
  <c r="BP280" i="1" s="1"/>
  <c r="BP304" i="1" s="1"/>
  <c r="BO267" i="1"/>
  <c r="BO280" i="1" s="1"/>
  <c r="BN267" i="1"/>
  <c r="BN280" i="1" s="1"/>
  <c r="BM267" i="1"/>
  <c r="BM280" i="1" s="1"/>
  <c r="BL267" i="1"/>
  <c r="BL280" i="1" s="1"/>
  <c r="BK267" i="1"/>
  <c r="BK280" i="1" s="1"/>
  <c r="BJ267" i="1"/>
  <c r="BJ280" i="1" s="1"/>
  <c r="BI267" i="1"/>
  <c r="BI280" i="1" s="1"/>
  <c r="BH267" i="1"/>
  <c r="BH280" i="1" s="1"/>
  <c r="BG267" i="1"/>
  <c r="BG280" i="1" s="1"/>
  <c r="BF267" i="1"/>
  <c r="BF280" i="1" s="1"/>
  <c r="BE267" i="1"/>
  <c r="BE280" i="1" s="1"/>
  <c r="BD267" i="1"/>
  <c r="BD280" i="1" s="1"/>
  <c r="BC267" i="1"/>
  <c r="BB267" i="1"/>
  <c r="BB280" i="1" s="1"/>
  <c r="BA267" i="1"/>
  <c r="BA280" i="1" s="1"/>
  <c r="AZ267" i="1"/>
  <c r="AZ280" i="1" s="1"/>
  <c r="AY267" i="1"/>
  <c r="AY280" i="1" s="1"/>
  <c r="AX267" i="1"/>
  <c r="AX280" i="1" s="1"/>
  <c r="AW267" i="1"/>
  <c r="AW280" i="1" s="1"/>
  <c r="AV267" i="1"/>
  <c r="AV280" i="1" s="1"/>
  <c r="AU267" i="1"/>
  <c r="AU280" i="1" s="1"/>
  <c r="AT267" i="1"/>
  <c r="AT280" i="1" s="1"/>
  <c r="AS267" i="1"/>
  <c r="AS280" i="1" s="1"/>
  <c r="AR267" i="1"/>
  <c r="AR280" i="1" s="1"/>
  <c r="AQ267" i="1"/>
  <c r="AQ280" i="1" s="1"/>
  <c r="AP267" i="1"/>
  <c r="AP280" i="1" s="1"/>
  <c r="AO267" i="1"/>
  <c r="AO280" i="1" s="1"/>
  <c r="AN267" i="1"/>
  <c r="AN280" i="1" s="1"/>
  <c r="AM267" i="1"/>
  <c r="AL267" i="1"/>
  <c r="AL280" i="1" s="1"/>
  <c r="AK267" i="1"/>
  <c r="AK280" i="1" s="1"/>
  <c r="AJ267" i="1"/>
  <c r="AJ280" i="1" s="1"/>
  <c r="AI267" i="1"/>
  <c r="AI280" i="1" s="1"/>
  <c r="AH267" i="1"/>
  <c r="AH280" i="1" s="1"/>
  <c r="AG267" i="1"/>
  <c r="AG280" i="1" s="1"/>
  <c r="AF267" i="1"/>
  <c r="AF280" i="1" s="1"/>
  <c r="AE267" i="1"/>
  <c r="AE280" i="1" s="1"/>
  <c r="AD267" i="1"/>
  <c r="AD280" i="1" s="1"/>
  <c r="AC267" i="1"/>
  <c r="AC280" i="1" s="1"/>
  <c r="AB267" i="1"/>
  <c r="AB280" i="1" s="1"/>
  <c r="AA267" i="1"/>
  <c r="AA280" i="1" s="1"/>
  <c r="Z267" i="1"/>
  <c r="Z280" i="1" s="1"/>
  <c r="Y267" i="1"/>
  <c r="Y280" i="1" s="1"/>
  <c r="X267" i="1"/>
  <c r="X280" i="1" s="1"/>
  <c r="W267" i="1"/>
  <c r="V267" i="1"/>
  <c r="V280" i="1" s="1"/>
  <c r="U267" i="1"/>
  <c r="U280" i="1" s="1"/>
  <c r="T267" i="1"/>
  <c r="T280" i="1" s="1"/>
  <c r="S267" i="1"/>
  <c r="S280" i="1" s="1"/>
  <c r="R267" i="1"/>
  <c r="R280" i="1" s="1"/>
  <c r="Q267" i="1"/>
  <c r="Q280" i="1" s="1"/>
  <c r="P267" i="1"/>
  <c r="P280" i="1" s="1"/>
  <c r="O267" i="1"/>
  <c r="O280" i="1" s="1"/>
  <c r="N267" i="1"/>
  <c r="N280" i="1" s="1"/>
  <c r="M267" i="1"/>
  <c r="M280" i="1" s="1"/>
  <c r="L267" i="1"/>
  <c r="L280" i="1" s="1"/>
  <c r="K267" i="1"/>
  <c r="K280" i="1" s="1"/>
  <c r="J267" i="1"/>
  <c r="J280" i="1" s="1"/>
  <c r="I267" i="1"/>
  <c r="I280" i="1" s="1"/>
  <c r="H267" i="1"/>
  <c r="H280" i="1" s="1"/>
  <c r="G267" i="1"/>
  <c r="F267" i="1"/>
  <c r="F280" i="1" s="1"/>
  <c r="E267" i="1"/>
  <c r="E280" i="1" s="1"/>
  <c r="D267" i="1"/>
  <c r="D280" i="1" s="1"/>
  <c r="D304" i="1" s="1"/>
  <c r="C267" i="1"/>
  <c r="C280" i="1" s="1"/>
  <c r="GC265" i="1"/>
  <c r="FX239" i="1"/>
  <c r="FW239" i="1"/>
  <c r="FV239" i="1"/>
  <c r="FU239" i="1"/>
  <c r="FT239" i="1"/>
  <c r="FS239" i="1"/>
  <c r="FR239" i="1"/>
  <c r="FQ239" i="1"/>
  <c r="FP239" i="1"/>
  <c r="FO239" i="1"/>
  <c r="FN239" i="1"/>
  <c r="FM239" i="1"/>
  <c r="FL239" i="1"/>
  <c r="FK239" i="1"/>
  <c r="FJ239" i="1"/>
  <c r="FI239" i="1"/>
  <c r="FH239" i="1"/>
  <c r="FG239" i="1"/>
  <c r="FF239" i="1"/>
  <c r="FE239" i="1"/>
  <c r="FD239" i="1"/>
  <c r="FC239" i="1"/>
  <c r="FB239" i="1"/>
  <c r="FA239" i="1"/>
  <c r="EZ239" i="1"/>
  <c r="EY239" i="1"/>
  <c r="EX239" i="1"/>
  <c r="EW239" i="1"/>
  <c r="EV239" i="1"/>
  <c r="EU239" i="1"/>
  <c r="ET239" i="1"/>
  <c r="ES239" i="1"/>
  <c r="ER239" i="1"/>
  <c r="EQ239" i="1"/>
  <c r="EP239" i="1"/>
  <c r="EO239" i="1"/>
  <c r="EN239" i="1"/>
  <c r="EM239" i="1"/>
  <c r="EL239" i="1"/>
  <c r="EK239" i="1"/>
  <c r="EJ239" i="1"/>
  <c r="EI239" i="1"/>
  <c r="EH239" i="1"/>
  <c r="EG239" i="1"/>
  <c r="EF239" i="1"/>
  <c r="EE239" i="1"/>
  <c r="ED239" i="1"/>
  <c r="EC239" i="1"/>
  <c r="EB239" i="1"/>
  <c r="EA239" i="1"/>
  <c r="DZ239" i="1"/>
  <c r="DY239" i="1"/>
  <c r="DX239" i="1"/>
  <c r="DW239" i="1"/>
  <c r="DV239" i="1"/>
  <c r="DU239" i="1"/>
  <c r="DT239" i="1"/>
  <c r="DS239" i="1"/>
  <c r="DR239" i="1"/>
  <c r="DQ239" i="1"/>
  <c r="DP239" i="1"/>
  <c r="DO239" i="1"/>
  <c r="DM239" i="1"/>
  <c r="DL239" i="1"/>
  <c r="DK239" i="1"/>
  <c r="DJ239" i="1"/>
  <c r="DI239" i="1"/>
  <c r="DH239" i="1"/>
  <c r="DG239" i="1"/>
  <c r="DF239" i="1"/>
  <c r="DE239" i="1"/>
  <c r="DD239" i="1"/>
  <c r="DC239" i="1"/>
  <c r="DB239" i="1"/>
  <c r="DA239" i="1"/>
  <c r="CZ239" i="1"/>
  <c r="CY239" i="1"/>
  <c r="CX239" i="1"/>
  <c r="CW239" i="1"/>
  <c r="CV239" i="1"/>
  <c r="CU239" i="1"/>
  <c r="CT239" i="1"/>
  <c r="CS239" i="1"/>
  <c r="CR239" i="1"/>
  <c r="CQ239" i="1"/>
  <c r="CP239" i="1"/>
  <c r="CO239" i="1"/>
  <c r="CN239" i="1"/>
  <c r="CM239" i="1"/>
  <c r="CL239" i="1"/>
  <c r="CK239" i="1"/>
  <c r="CJ239" i="1"/>
  <c r="CI239" i="1"/>
  <c r="CH239" i="1"/>
  <c r="CG239" i="1"/>
  <c r="CF239" i="1"/>
  <c r="CE239" i="1"/>
  <c r="CD239" i="1"/>
  <c r="CC239" i="1"/>
  <c r="CB239" i="1"/>
  <c r="CA239" i="1"/>
  <c r="BZ239" i="1"/>
  <c r="BY239" i="1"/>
  <c r="BX239" i="1"/>
  <c r="BW239" i="1"/>
  <c r="BV239" i="1"/>
  <c r="BU239" i="1"/>
  <c r="BT239" i="1"/>
  <c r="BS239" i="1"/>
  <c r="BR239" i="1"/>
  <c r="BQ239" i="1"/>
  <c r="BP239" i="1"/>
  <c r="BO239" i="1"/>
  <c r="BN239" i="1"/>
  <c r="BM239" i="1"/>
  <c r="BL239" i="1"/>
  <c r="BK239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FZ221" i="1"/>
  <c r="FZ211" i="1"/>
  <c r="C195" i="1"/>
  <c r="X194" i="1"/>
  <c r="C193" i="1"/>
  <c r="FX186" i="1"/>
  <c r="FW186" i="1"/>
  <c r="FV186" i="1"/>
  <c r="FU186" i="1"/>
  <c r="FT186" i="1"/>
  <c r="FS186" i="1"/>
  <c r="FR186" i="1"/>
  <c r="FQ186" i="1"/>
  <c r="FP186" i="1"/>
  <c r="FO186" i="1"/>
  <c r="FN186" i="1"/>
  <c r="FM186" i="1"/>
  <c r="FL186" i="1"/>
  <c r="FK186" i="1"/>
  <c r="FJ186" i="1"/>
  <c r="FI186" i="1"/>
  <c r="FH186" i="1"/>
  <c r="FG186" i="1"/>
  <c r="FF186" i="1"/>
  <c r="FE186" i="1"/>
  <c r="FD186" i="1"/>
  <c r="FC186" i="1"/>
  <c r="FB186" i="1"/>
  <c r="FA186" i="1"/>
  <c r="EZ186" i="1"/>
  <c r="EY186" i="1"/>
  <c r="EX186" i="1"/>
  <c r="EW186" i="1"/>
  <c r="EV186" i="1"/>
  <c r="EU186" i="1"/>
  <c r="ET186" i="1"/>
  <c r="ES186" i="1"/>
  <c r="ER186" i="1"/>
  <c r="EQ186" i="1"/>
  <c r="EP186" i="1"/>
  <c r="EO186" i="1"/>
  <c r="EN186" i="1"/>
  <c r="EM186" i="1"/>
  <c r="EL186" i="1"/>
  <c r="EK186" i="1"/>
  <c r="EJ186" i="1"/>
  <c r="EI186" i="1"/>
  <c r="EH186" i="1"/>
  <c r="EG186" i="1"/>
  <c r="EF186" i="1"/>
  <c r="EE186" i="1"/>
  <c r="ED186" i="1"/>
  <c r="EC186" i="1"/>
  <c r="EB186" i="1"/>
  <c r="EA186" i="1"/>
  <c r="DZ186" i="1"/>
  <c r="DY186" i="1"/>
  <c r="DX186" i="1"/>
  <c r="DW186" i="1"/>
  <c r="DV186" i="1"/>
  <c r="DU186" i="1"/>
  <c r="DT186" i="1"/>
  <c r="DS186" i="1"/>
  <c r="DR186" i="1"/>
  <c r="DQ186" i="1"/>
  <c r="DP186" i="1"/>
  <c r="DO186" i="1"/>
  <c r="DN186" i="1"/>
  <c r="DM186" i="1"/>
  <c r="DL186" i="1"/>
  <c r="DK186" i="1"/>
  <c r="DJ186" i="1"/>
  <c r="DI186" i="1"/>
  <c r="DH186" i="1"/>
  <c r="DG186" i="1"/>
  <c r="DF186" i="1"/>
  <c r="DE186" i="1"/>
  <c r="DD186" i="1"/>
  <c r="DC186" i="1"/>
  <c r="DB186" i="1"/>
  <c r="DA186" i="1"/>
  <c r="CZ186" i="1"/>
  <c r="CY186" i="1"/>
  <c r="CX186" i="1"/>
  <c r="CW186" i="1"/>
  <c r="CV186" i="1"/>
  <c r="CU186" i="1"/>
  <c r="CT186" i="1"/>
  <c r="CS186" i="1"/>
  <c r="CR186" i="1"/>
  <c r="CQ186" i="1"/>
  <c r="CP186" i="1"/>
  <c r="CO186" i="1"/>
  <c r="CN186" i="1"/>
  <c r="CM186" i="1"/>
  <c r="CL186" i="1"/>
  <c r="CK186" i="1"/>
  <c r="CJ186" i="1"/>
  <c r="CI186" i="1"/>
  <c r="CH186" i="1"/>
  <c r="CG186" i="1"/>
  <c r="CF186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FX185" i="1"/>
  <c r="FW185" i="1"/>
  <c r="FV185" i="1"/>
  <c r="FU185" i="1"/>
  <c r="FT185" i="1"/>
  <c r="FS185" i="1"/>
  <c r="FR185" i="1"/>
  <c r="FQ185" i="1"/>
  <c r="FP185" i="1"/>
  <c r="FO185" i="1"/>
  <c r="FN185" i="1"/>
  <c r="FM185" i="1"/>
  <c r="FL185" i="1"/>
  <c r="FK185" i="1"/>
  <c r="FJ185" i="1"/>
  <c r="FI185" i="1"/>
  <c r="FH185" i="1"/>
  <c r="FG185" i="1"/>
  <c r="FF185" i="1"/>
  <c r="FE185" i="1"/>
  <c r="FD185" i="1"/>
  <c r="FC185" i="1"/>
  <c r="FB185" i="1"/>
  <c r="FA185" i="1"/>
  <c r="EZ185" i="1"/>
  <c r="EY185" i="1"/>
  <c r="EX185" i="1"/>
  <c r="EW185" i="1"/>
  <c r="EV185" i="1"/>
  <c r="EU185" i="1"/>
  <c r="ET185" i="1"/>
  <c r="ES185" i="1"/>
  <c r="ER185" i="1"/>
  <c r="EQ185" i="1"/>
  <c r="EP185" i="1"/>
  <c r="EO185" i="1"/>
  <c r="EN185" i="1"/>
  <c r="EM185" i="1"/>
  <c r="EL185" i="1"/>
  <c r="EK185" i="1"/>
  <c r="EJ185" i="1"/>
  <c r="EI185" i="1"/>
  <c r="EH185" i="1"/>
  <c r="EG185" i="1"/>
  <c r="EF185" i="1"/>
  <c r="EE185" i="1"/>
  <c r="ED185" i="1"/>
  <c r="EC185" i="1"/>
  <c r="EB185" i="1"/>
  <c r="EA185" i="1"/>
  <c r="DZ185" i="1"/>
  <c r="DY185" i="1"/>
  <c r="DX185" i="1"/>
  <c r="DW185" i="1"/>
  <c r="DV185" i="1"/>
  <c r="DU185" i="1"/>
  <c r="DT185" i="1"/>
  <c r="DS185" i="1"/>
  <c r="DR185" i="1"/>
  <c r="DQ185" i="1"/>
  <c r="DP185" i="1"/>
  <c r="DO185" i="1"/>
  <c r="DN185" i="1"/>
  <c r="DM185" i="1"/>
  <c r="DL185" i="1"/>
  <c r="DK185" i="1"/>
  <c r="DJ185" i="1"/>
  <c r="DI185" i="1"/>
  <c r="DH185" i="1"/>
  <c r="DG185" i="1"/>
  <c r="DF185" i="1"/>
  <c r="DE185" i="1"/>
  <c r="DD185" i="1"/>
  <c r="DC185" i="1"/>
  <c r="DB185" i="1"/>
  <c r="DA185" i="1"/>
  <c r="CZ185" i="1"/>
  <c r="CY185" i="1"/>
  <c r="CX185" i="1"/>
  <c r="CW185" i="1"/>
  <c r="CV185" i="1"/>
  <c r="CU185" i="1"/>
  <c r="CT185" i="1"/>
  <c r="CS185" i="1"/>
  <c r="CR185" i="1"/>
  <c r="CQ185" i="1"/>
  <c r="CP185" i="1"/>
  <c r="CO185" i="1"/>
  <c r="CN185" i="1"/>
  <c r="CM185" i="1"/>
  <c r="CL185" i="1"/>
  <c r="CK185" i="1"/>
  <c r="CJ185" i="1"/>
  <c r="CI185" i="1"/>
  <c r="CH185" i="1"/>
  <c r="CG185" i="1"/>
  <c r="CF185" i="1"/>
  <c r="CE185" i="1"/>
  <c r="CD185" i="1"/>
  <c r="CC185" i="1"/>
  <c r="CB185" i="1"/>
  <c r="CA185" i="1"/>
  <c r="BZ185" i="1"/>
  <c r="BY185" i="1"/>
  <c r="BX185" i="1"/>
  <c r="BW185" i="1"/>
  <c r="BV185" i="1"/>
  <c r="BU185" i="1"/>
  <c r="BT185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C167" i="1"/>
  <c r="C203" i="1" s="1"/>
  <c r="FY164" i="1"/>
  <c r="FX164" i="1"/>
  <c r="FW164" i="1"/>
  <c r="FV164" i="1"/>
  <c r="FU164" i="1"/>
  <c r="FT164" i="1"/>
  <c r="FS164" i="1"/>
  <c r="FR164" i="1"/>
  <c r="FQ164" i="1"/>
  <c r="FP164" i="1"/>
  <c r="FO164" i="1"/>
  <c r="FN164" i="1"/>
  <c r="FM164" i="1"/>
  <c r="FL164" i="1"/>
  <c r="FK164" i="1"/>
  <c r="FJ164" i="1"/>
  <c r="FI164" i="1"/>
  <c r="FH164" i="1"/>
  <c r="FG164" i="1"/>
  <c r="FF164" i="1"/>
  <c r="FE164" i="1"/>
  <c r="FD164" i="1"/>
  <c r="FC164" i="1"/>
  <c r="FB164" i="1"/>
  <c r="FA164" i="1"/>
  <c r="EZ164" i="1"/>
  <c r="EY164" i="1"/>
  <c r="EX164" i="1"/>
  <c r="EW164" i="1"/>
  <c r="EV164" i="1"/>
  <c r="EU164" i="1"/>
  <c r="ET164" i="1"/>
  <c r="ES164" i="1"/>
  <c r="ER164" i="1"/>
  <c r="EQ164" i="1"/>
  <c r="EP164" i="1"/>
  <c r="EO164" i="1"/>
  <c r="EN164" i="1"/>
  <c r="EM164" i="1"/>
  <c r="EL164" i="1"/>
  <c r="EK164" i="1"/>
  <c r="EJ164" i="1"/>
  <c r="EI164" i="1"/>
  <c r="EH164" i="1"/>
  <c r="EG164" i="1"/>
  <c r="EF164" i="1"/>
  <c r="EE164" i="1"/>
  <c r="ED164" i="1"/>
  <c r="EC164" i="1"/>
  <c r="EB164" i="1"/>
  <c r="EA164" i="1"/>
  <c r="DZ164" i="1"/>
  <c r="DY164" i="1"/>
  <c r="DX164" i="1"/>
  <c r="DW164" i="1"/>
  <c r="DV164" i="1"/>
  <c r="DU164" i="1"/>
  <c r="DT164" i="1"/>
  <c r="DS164" i="1"/>
  <c r="DR164" i="1"/>
  <c r="DQ164" i="1"/>
  <c r="DP164" i="1"/>
  <c r="DO164" i="1"/>
  <c r="DN164" i="1"/>
  <c r="DM164" i="1"/>
  <c r="DL164" i="1"/>
  <c r="DK164" i="1"/>
  <c r="DJ164" i="1"/>
  <c r="DI164" i="1"/>
  <c r="DH164" i="1"/>
  <c r="DG164" i="1"/>
  <c r="DF164" i="1"/>
  <c r="DE164" i="1"/>
  <c r="DD164" i="1"/>
  <c r="DC164" i="1"/>
  <c r="DB164" i="1"/>
  <c r="DA164" i="1"/>
  <c r="CZ164" i="1"/>
  <c r="CY164" i="1"/>
  <c r="CX164" i="1"/>
  <c r="CW164" i="1"/>
  <c r="CV164" i="1"/>
  <c r="CU164" i="1"/>
  <c r="CT164" i="1"/>
  <c r="CS164" i="1"/>
  <c r="CR164" i="1"/>
  <c r="CQ164" i="1"/>
  <c r="CP164" i="1"/>
  <c r="CO164" i="1"/>
  <c r="CN164" i="1"/>
  <c r="CM164" i="1"/>
  <c r="CL164" i="1"/>
  <c r="CK164" i="1"/>
  <c r="CJ164" i="1"/>
  <c r="CI164" i="1"/>
  <c r="CH164" i="1"/>
  <c r="CG164" i="1"/>
  <c r="CF164" i="1"/>
  <c r="CE164" i="1"/>
  <c r="CD164" i="1"/>
  <c r="CC164" i="1"/>
  <c r="CB164" i="1"/>
  <c r="CA164" i="1"/>
  <c r="BZ164" i="1"/>
  <c r="BY164" i="1"/>
  <c r="BX164" i="1"/>
  <c r="BW164" i="1"/>
  <c r="BV164" i="1"/>
  <c r="BU164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FZ164" i="1" s="1"/>
  <c r="E164" i="1"/>
  <c r="D164" i="1"/>
  <c r="C164" i="1"/>
  <c r="C165" i="1" s="1"/>
  <c r="FY163" i="1"/>
  <c r="FZ161" i="1"/>
  <c r="C161" i="1"/>
  <c r="C162" i="1" s="1"/>
  <c r="FX160" i="1"/>
  <c r="FW160" i="1"/>
  <c r="FV160" i="1"/>
  <c r="FU160" i="1"/>
  <c r="FT160" i="1"/>
  <c r="FS160" i="1"/>
  <c r="FR160" i="1"/>
  <c r="FQ160" i="1"/>
  <c r="FP160" i="1"/>
  <c r="FO160" i="1"/>
  <c r="FN160" i="1"/>
  <c r="FM160" i="1"/>
  <c r="FL160" i="1"/>
  <c r="FK160" i="1"/>
  <c r="FJ160" i="1"/>
  <c r="FI160" i="1"/>
  <c r="FH160" i="1"/>
  <c r="FG160" i="1"/>
  <c r="FF160" i="1"/>
  <c r="FE160" i="1"/>
  <c r="FD160" i="1"/>
  <c r="FC160" i="1"/>
  <c r="FB160" i="1"/>
  <c r="FA160" i="1"/>
  <c r="EZ160" i="1"/>
  <c r="EY160" i="1"/>
  <c r="EX160" i="1"/>
  <c r="EW160" i="1"/>
  <c r="EV160" i="1"/>
  <c r="EU160" i="1"/>
  <c r="ET160" i="1"/>
  <c r="ES160" i="1"/>
  <c r="ER160" i="1"/>
  <c r="EQ160" i="1"/>
  <c r="EP160" i="1"/>
  <c r="EO160" i="1"/>
  <c r="EN160" i="1"/>
  <c r="EM160" i="1"/>
  <c r="EL160" i="1"/>
  <c r="EK160" i="1"/>
  <c r="EJ160" i="1"/>
  <c r="EI160" i="1"/>
  <c r="EH160" i="1"/>
  <c r="EG160" i="1"/>
  <c r="EF160" i="1"/>
  <c r="EE160" i="1"/>
  <c r="ED160" i="1"/>
  <c r="EC160" i="1"/>
  <c r="EB160" i="1"/>
  <c r="EA160" i="1"/>
  <c r="DZ160" i="1"/>
  <c r="DY160" i="1"/>
  <c r="DX160" i="1"/>
  <c r="DW160" i="1"/>
  <c r="DV160" i="1"/>
  <c r="DU160" i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FX135" i="1"/>
  <c r="FW135" i="1"/>
  <c r="FV135" i="1"/>
  <c r="FU135" i="1"/>
  <c r="FT135" i="1"/>
  <c r="FS135" i="1"/>
  <c r="FR135" i="1"/>
  <c r="FQ135" i="1"/>
  <c r="FP135" i="1"/>
  <c r="FO135" i="1"/>
  <c r="FN135" i="1"/>
  <c r="FM135" i="1"/>
  <c r="FL135" i="1"/>
  <c r="FK135" i="1"/>
  <c r="FJ135" i="1"/>
  <c r="FI135" i="1"/>
  <c r="FH135" i="1"/>
  <c r="FG135" i="1"/>
  <c r="FF135" i="1"/>
  <c r="FE135" i="1"/>
  <c r="FD135" i="1"/>
  <c r="FC135" i="1"/>
  <c r="FB135" i="1"/>
  <c r="FA135" i="1"/>
  <c r="EZ135" i="1"/>
  <c r="EY135" i="1"/>
  <c r="EX135" i="1"/>
  <c r="EW135" i="1"/>
  <c r="EV135" i="1"/>
  <c r="EU135" i="1"/>
  <c r="ET135" i="1"/>
  <c r="ES135" i="1"/>
  <c r="ER135" i="1"/>
  <c r="EQ135" i="1"/>
  <c r="EP135" i="1"/>
  <c r="EO135" i="1"/>
  <c r="EN135" i="1"/>
  <c r="EM135" i="1"/>
  <c r="EL135" i="1"/>
  <c r="EK135" i="1"/>
  <c r="EJ135" i="1"/>
  <c r="EI135" i="1"/>
  <c r="EH135" i="1"/>
  <c r="EG135" i="1"/>
  <c r="EF135" i="1"/>
  <c r="EE135" i="1"/>
  <c r="ED135" i="1"/>
  <c r="EC135" i="1"/>
  <c r="EB135" i="1"/>
  <c r="EA135" i="1"/>
  <c r="DZ135" i="1"/>
  <c r="DY135" i="1"/>
  <c r="DX135" i="1"/>
  <c r="DW135" i="1"/>
  <c r="DV135" i="1"/>
  <c r="DU135" i="1"/>
  <c r="DT135" i="1"/>
  <c r="DS135" i="1"/>
  <c r="DR135" i="1"/>
  <c r="DQ135" i="1"/>
  <c r="DP135" i="1"/>
  <c r="DO135" i="1"/>
  <c r="DN135" i="1"/>
  <c r="DM135" i="1"/>
  <c r="DL135" i="1"/>
  <c r="DK135" i="1"/>
  <c r="DJ135" i="1"/>
  <c r="DI135" i="1"/>
  <c r="DH135" i="1"/>
  <c r="DG135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P135" i="1"/>
  <c r="CO135" i="1"/>
  <c r="CN135" i="1"/>
  <c r="CM135" i="1"/>
  <c r="CL135" i="1"/>
  <c r="CK135" i="1"/>
  <c r="CJ135" i="1"/>
  <c r="CI135" i="1"/>
  <c r="CH135" i="1"/>
  <c r="CG135" i="1"/>
  <c r="CF135" i="1"/>
  <c r="CE135" i="1"/>
  <c r="CD135" i="1"/>
  <c r="CC135" i="1"/>
  <c r="CB135" i="1"/>
  <c r="CA135" i="1"/>
  <c r="BZ135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FN133" i="1"/>
  <c r="FJ133" i="1"/>
  <c r="EX133" i="1"/>
  <c r="ET133" i="1"/>
  <c r="EH133" i="1"/>
  <c r="ED133" i="1"/>
  <c r="DR133" i="1"/>
  <c r="DN133" i="1"/>
  <c r="DB133" i="1"/>
  <c r="CX133" i="1"/>
  <c r="CL133" i="1"/>
  <c r="CH133" i="1"/>
  <c r="BV133" i="1"/>
  <c r="BR133" i="1"/>
  <c r="BF133" i="1"/>
  <c r="BB133" i="1"/>
  <c r="AP133" i="1"/>
  <c r="AL133" i="1"/>
  <c r="Z133" i="1"/>
  <c r="V133" i="1"/>
  <c r="J133" i="1"/>
  <c r="F133" i="1"/>
  <c r="FQ131" i="1"/>
  <c r="FQ133" i="1" s="1"/>
  <c r="FA131" i="1"/>
  <c r="FA133" i="1" s="1"/>
  <c r="DE131" i="1"/>
  <c r="DE133" i="1" s="1"/>
  <c r="CO131" i="1"/>
  <c r="CO133" i="1" s="1"/>
  <c r="FX130" i="1"/>
  <c r="FW130" i="1"/>
  <c r="FV130" i="1"/>
  <c r="FU130" i="1"/>
  <c r="FT130" i="1"/>
  <c r="FS130" i="1"/>
  <c r="FR130" i="1"/>
  <c r="FQ130" i="1"/>
  <c r="FP130" i="1"/>
  <c r="FO130" i="1"/>
  <c r="FN130" i="1"/>
  <c r="FM130" i="1"/>
  <c r="FL130" i="1"/>
  <c r="FK130" i="1"/>
  <c r="FJ130" i="1"/>
  <c r="FI130" i="1"/>
  <c r="FH130" i="1"/>
  <c r="FG130" i="1"/>
  <c r="FF130" i="1"/>
  <c r="FE130" i="1"/>
  <c r="FD130" i="1"/>
  <c r="FC130" i="1"/>
  <c r="FB130" i="1"/>
  <c r="FA130" i="1"/>
  <c r="EZ130" i="1"/>
  <c r="EY130" i="1"/>
  <c r="EX130" i="1"/>
  <c r="EW130" i="1"/>
  <c r="EV130" i="1"/>
  <c r="EU130" i="1"/>
  <c r="ET130" i="1"/>
  <c r="ES130" i="1"/>
  <c r="ER130" i="1"/>
  <c r="EQ130" i="1"/>
  <c r="EP130" i="1"/>
  <c r="EO130" i="1"/>
  <c r="EN130" i="1"/>
  <c r="EM130" i="1"/>
  <c r="EL130" i="1"/>
  <c r="EK130" i="1"/>
  <c r="EJ130" i="1"/>
  <c r="EI130" i="1"/>
  <c r="EH130" i="1"/>
  <c r="EG130" i="1"/>
  <c r="EF130" i="1"/>
  <c r="EE130" i="1"/>
  <c r="ED130" i="1"/>
  <c r="EC130" i="1"/>
  <c r="EB130" i="1"/>
  <c r="EA130" i="1"/>
  <c r="DZ130" i="1"/>
  <c r="DY130" i="1"/>
  <c r="DX130" i="1"/>
  <c r="DW130" i="1"/>
  <c r="DV130" i="1"/>
  <c r="DU130" i="1"/>
  <c r="DT130" i="1"/>
  <c r="DS130" i="1"/>
  <c r="DR130" i="1"/>
  <c r="DQ130" i="1"/>
  <c r="DP130" i="1"/>
  <c r="DO130" i="1"/>
  <c r="DN130" i="1"/>
  <c r="DM130" i="1"/>
  <c r="DL130" i="1"/>
  <c r="DK130" i="1"/>
  <c r="DJ130" i="1"/>
  <c r="DI130" i="1"/>
  <c r="DH130" i="1"/>
  <c r="DG130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P130" i="1"/>
  <c r="CO130" i="1"/>
  <c r="CN130" i="1"/>
  <c r="CM130" i="1"/>
  <c r="CL130" i="1"/>
  <c r="CK130" i="1"/>
  <c r="CJ130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FZ130" i="1" s="1"/>
  <c r="C130" i="1"/>
  <c r="FK128" i="1"/>
  <c r="FK131" i="1" s="1"/>
  <c r="FK133" i="1" s="1"/>
  <c r="EU128" i="1"/>
  <c r="EU131" i="1" s="1"/>
  <c r="EU133" i="1" s="1"/>
  <c r="EE128" i="1"/>
  <c r="EE131" i="1" s="1"/>
  <c r="EE133" i="1" s="1"/>
  <c r="DO128" i="1"/>
  <c r="DO131" i="1" s="1"/>
  <c r="DO133" i="1" s="1"/>
  <c r="CY128" i="1"/>
  <c r="CY131" i="1" s="1"/>
  <c r="CY133" i="1" s="1"/>
  <c r="CI128" i="1"/>
  <c r="CI131" i="1" s="1"/>
  <c r="CI133" i="1" s="1"/>
  <c r="BS128" i="1"/>
  <c r="BS131" i="1" s="1"/>
  <c r="BS133" i="1" s="1"/>
  <c r="BC128" i="1"/>
  <c r="BC131" i="1" s="1"/>
  <c r="BC133" i="1" s="1"/>
  <c r="AM128" i="1"/>
  <c r="AM131" i="1" s="1"/>
  <c r="AM133" i="1" s="1"/>
  <c r="W128" i="1"/>
  <c r="W131" i="1" s="1"/>
  <c r="W133" i="1" s="1"/>
  <c r="G128" i="1"/>
  <c r="G131" i="1" s="1"/>
  <c r="G133" i="1" s="1"/>
  <c r="FM127" i="1"/>
  <c r="FM128" i="1" s="1"/>
  <c r="FM131" i="1" s="1"/>
  <c r="FM133" i="1" s="1"/>
  <c r="FI127" i="1"/>
  <c r="FI128" i="1" s="1"/>
  <c r="FI131" i="1" s="1"/>
  <c r="FI133" i="1" s="1"/>
  <c r="EW127" i="1"/>
  <c r="EW128" i="1" s="1"/>
  <c r="EW131" i="1" s="1"/>
  <c r="EW133" i="1" s="1"/>
  <c r="ES127" i="1"/>
  <c r="ES128" i="1" s="1"/>
  <c r="ES131" i="1" s="1"/>
  <c r="ES133" i="1" s="1"/>
  <c r="EG127" i="1"/>
  <c r="EG128" i="1" s="1"/>
  <c r="EG131" i="1" s="1"/>
  <c r="EG133" i="1" s="1"/>
  <c r="EC127" i="1"/>
  <c r="EC128" i="1" s="1"/>
  <c r="EC131" i="1" s="1"/>
  <c r="EC133" i="1" s="1"/>
  <c r="DQ127" i="1"/>
  <c r="DQ128" i="1" s="1"/>
  <c r="DQ131" i="1" s="1"/>
  <c r="DQ133" i="1" s="1"/>
  <c r="DM127" i="1"/>
  <c r="DM128" i="1" s="1"/>
  <c r="DM131" i="1" s="1"/>
  <c r="DM133" i="1" s="1"/>
  <c r="DA127" i="1"/>
  <c r="DA128" i="1" s="1"/>
  <c r="DA131" i="1" s="1"/>
  <c r="DA133" i="1" s="1"/>
  <c r="CW127" i="1"/>
  <c r="CW128" i="1" s="1"/>
  <c r="CW131" i="1" s="1"/>
  <c r="CW133" i="1" s="1"/>
  <c r="CK127" i="1"/>
  <c r="CK128" i="1" s="1"/>
  <c r="CK131" i="1" s="1"/>
  <c r="CK133" i="1" s="1"/>
  <c r="CG127" i="1"/>
  <c r="CG128" i="1" s="1"/>
  <c r="CG131" i="1" s="1"/>
  <c r="CG133" i="1" s="1"/>
  <c r="BU127" i="1"/>
  <c r="BU128" i="1" s="1"/>
  <c r="BU131" i="1" s="1"/>
  <c r="BU133" i="1" s="1"/>
  <c r="BQ127" i="1"/>
  <c r="BQ128" i="1" s="1"/>
  <c r="BQ131" i="1" s="1"/>
  <c r="BQ133" i="1" s="1"/>
  <c r="BE127" i="1"/>
  <c r="BE128" i="1" s="1"/>
  <c r="BE131" i="1" s="1"/>
  <c r="BE133" i="1" s="1"/>
  <c r="BA127" i="1"/>
  <c r="BA128" i="1" s="1"/>
  <c r="BA131" i="1" s="1"/>
  <c r="BA133" i="1" s="1"/>
  <c r="AO127" i="1"/>
  <c r="AO128" i="1" s="1"/>
  <c r="AO131" i="1" s="1"/>
  <c r="AO133" i="1" s="1"/>
  <c r="AK127" i="1"/>
  <c r="AK128" i="1" s="1"/>
  <c r="AK131" i="1" s="1"/>
  <c r="AK133" i="1" s="1"/>
  <c r="Y127" i="1"/>
  <c r="Y128" i="1" s="1"/>
  <c r="Y131" i="1" s="1"/>
  <c r="Y133" i="1" s="1"/>
  <c r="U127" i="1"/>
  <c r="U128" i="1" s="1"/>
  <c r="U131" i="1" s="1"/>
  <c r="U133" i="1" s="1"/>
  <c r="I127" i="1"/>
  <c r="I128" i="1" s="1"/>
  <c r="I131" i="1" s="1"/>
  <c r="I133" i="1" s="1"/>
  <c r="E127" i="1"/>
  <c r="E128" i="1" s="1"/>
  <c r="E131" i="1" s="1"/>
  <c r="E133" i="1" s="1"/>
  <c r="FX126" i="1"/>
  <c r="FW126" i="1"/>
  <c r="FV126" i="1"/>
  <c r="FU126" i="1"/>
  <c r="FT126" i="1"/>
  <c r="FS126" i="1"/>
  <c r="FR126" i="1"/>
  <c r="FQ126" i="1"/>
  <c r="FP126" i="1"/>
  <c r="FO126" i="1"/>
  <c r="FN126" i="1"/>
  <c r="FM126" i="1"/>
  <c r="FL126" i="1"/>
  <c r="FK126" i="1"/>
  <c r="FJ126" i="1"/>
  <c r="FI126" i="1"/>
  <c r="FH126" i="1"/>
  <c r="FG126" i="1"/>
  <c r="FF126" i="1"/>
  <c r="FE126" i="1"/>
  <c r="FD126" i="1"/>
  <c r="FC126" i="1"/>
  <c r="FB126" i="1"/>
  <c r="FA126" i="1"/>
  <c r="EZ126" i="1"/>
  <c r="EY126" i="1"/>
  <c r="EX126" i="1"/>
  <c r="EW126" i="1"/>
  <c r="EV126" i="1"/>
  <c r="EU126" i="1"/>
  <c r="ET126" i="1"/>
  <c r="ES126" i="1"/>
  <c r="ER126" i="1"/>
  <c r="EQ126" i="1"/>
  <c r="EP126" i="1"/>
  <c r="EO126" i="1"/>
  <c r="EN126" i="1"/>
  <c r="EM126" i="1"/>
  <c r="EL126" i="1"/>
  <c r="EK126" i="1"/>
  <c r="EJ126" i="1"/>
  <c r="EI126" i="1"/>
  <c r="EH126" i="1"/>
  <c r="EG126" i="1"/>
  <c r="EF126" i="1"/>
  <c r="EE126" i="1"/>
  <c r="ED126" i="1"/>
  <c r="EC126" i="1"/>
  <c r="EB126" i="1"/>
  <c r="EA126" i="1"/>
  <c r="DZ126" i="1"/>
  <c r="DY126" i="1"/>
  <c r="DX126" i="1"/>
  <c r="DW126" i="1"/>
  <c r="DV126" i="1"/>
  <c r="DU126" i="1"/>
  <c r="DT126" i="1"/>
  <c r="DS126" i="1"/>
  <c r="DR126" i="1"/>
  <c r="DQ126" i="1"/>
  <c r="DP126" i="1"/>
  <c r="DO126" i="1"/>
  <c r="DN126" i="1"/>
  <c r="DM126" i="1"/>
  <c r="DL126" i="1"/>
  <c r="DK126" i="1"/>
  <c r="DJ126" i="1"/>
  <c r="DI126" i="1"/>
  <c r="DH126" i="1"/>
  <c r="DG126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P126" i="1"/>
  <c r="CO126" i="1"/>
  <c r="CN126" i="1"/>
  <c r="CM126" i="1"/>
  <c r="CL126" i="1"/>
  <c r="CK126" i="1"/>
  <c r="CJ126" i="1"/>
  <c r="CI126" i="1"/>
  <c r="CH126" i="1"/>
  <c r="CG126" i="1"/>
  <c r="CF126" i="1"/>
  <c r="CE126" i="1"/>
  <c r="CD126" i="1"/>
  <c r="CC126" i="1"/>
  <c r="CB126" i="1"/>
  <c r="CA126" i="1"/>
  <c r="BZ126" i="1"/>
  <c r="BY126" i="1"/>
  <c r="BX126" i="1"/>
  <c r="BW126" i="1"/>
  <c r="BV126" i="1"/>
  <c r="BU126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FX125" i="1"/>
  <c r="FX127" i="1" s="1"/>
  <c r="FX128" i="1" s="1"/>
  <c r="FX131" i="1" s="1"/>
  <c r="FX133" i="1" s="1"/>
  <c r="FW125" i="1"/>
  <c r="FW127" i="1" s="1"/>
  <c r="FW128" i="1" s="1"/>
  <c r="FW131" i="1" s="1"/>
  <c r="FW133" i="1" s="1"/>
  <c r="FV125" i="1"/>
  <c r="FV127" i="1" s="1"/>
  <c r="FV128" i="1" s="1"/>
  <c r="FV131" i="1" s="1"/>
  <c r="FV133" i="1" s="1"/>
  <c r="FU125" i="1"/>
  <c r="FU127" i="1" s="1"/>
  <c r="FU128" i="1" s="1"/>
  <c r="FU131" i="1" s="1"/>
  <c r="FU133" i="1" s="1"/>
  <c r="FT125" i="1"/>
  <c r="FT127" i="1" s="1"/>
  <c r="FT128" i="1" s="1"/>
  <c r="FT131" i="1" s="1"/>
  <c r="FT133" i="1" s="1"/>
  <c r="FS125" i="1"/>
  <c r="FS127" i="1" s="1"/>
  <c r="FS128" i="1" s="1"/>
  <c r="FS131" i="1" s="1"/>
  <c r="FS133" i="1" s="1"/>
  <c r="FS138" i="1" s="1"/>
  <c r="FR125" i="1"/>
  <c r="FR127" i="1" s="1"/>
  <c r="FR128" i="1" s="1"/>
  <c r="FR131" i="1" s="1"/>
  <c r="FR133" i="1" s="1"/>
  <c r="FQ125" i="1"/>
  <c r="FQ127" i="1" s="1"/>
  <c r="FQ128" i="1" s="1"/>
  <c r="FP125" i="1"/>
  <c r="FP127" i="1" s="1"/>
  <c r="FP128" i="1" s="1"/>
  <c r="FP131" i="1" s="1"/>
  <c r="FP133" i="1" s="1"/>
  <c r="FO125" i="1"/>
  <c r="FO127" i="1" s="1"/>
  <c r="FO128" i="1" s="1"/>
  <c r="FO131" i="1" s="1"/>
  <c r="FO133" i="1" s="1"/>
  <c r="FN125" i="1"/>
  <c r="FN127" i="1" s="1"/>
  <c r="FN128" i="1" s="1"/>
  <c r="FN131" i="1" s="1"/>
  <c r="FM125" i="1"/>
  <c r="FL125" i="1"/>
  <c r="FL127" i="1" s="1"/>
  <c r="FL128" i="1" s="1"/>
  <c r="FL131" i="1" s="1"/>
  <c r="FL133" i="1" s="1"/>
  <c r="FK125" i="1"/>
  <c r="FK127" i="1" s="1"/>
  <c r="FJ125" i="1"/>
  <c r="FJ127" i="1" s="1"/>
  <c r="FJ128" i="1" s="1"/>
  <c r="FJ131" i="1" s="1"/>
  <c r="FI125" i="1"/>
  <c r="FH125" i="1"/>
  <c r="FH127" i="1" s="1"/>
  <c r="FH128" i="1" s="1"/>
  <c r="FH131" i="1" s="1"/>
  <c r="FH133" i="1" s="1"/>
  <c r="FG125" i="1"/>
  <c r="FG127" i="1" s="1"/>
  <c r="FG128" i="1" s="1"/>
  <c r="FG131" i="1" s="1"/>
  <c r="FG133" i="1" s="1"/>
  <c r="FF125" i="1"/>
  <c r="FF127" i="1" s="1"/>
  <c r="FF128" i="1" s="1"/>
  <c r="FF131" i="1" s="1"/>
  <c r="FF133" i="1" s="1"/>
  <c r="FE125" i="1"/>
  <c r="FE127" i="1" s="1"/>
  <c r="FE128" i="1" s="1"/>
  <c r="FE131" i="1" s="1"/>
  <c r="FE133" i="1" s="1"/>
  <c r="FD125" i="1"/>
  <c r="FD127" i="1" s="1"/>
  <c r="FD128" i="1" s="1"/>
  <c r="FD131" i="1" s="1"/>
  <c r="FD133" i="1" s="1"/>
  <c r="FC125" i="1"/>
  <c r="FC127" i="1" s="1"/>
  <c r="FC128" i="1" s="1"/>
  <c r="FC131" i="1" s="1"/>
  <c r="FC133" i="1" s="1"/>
  <c r="FC138" i="1" s="1"/>
  <c r="FB125" i="1"/>
  <c r="FB127" i="1" s="1"/>
  <c r="FB128" i="1" s="1"/>
  <c r="FB131" i="1" s="1"/>
  <c r="FB133" i="1" s="1"/>
  <c r="FA125" i="1"/>
  <c r="FA127" i="1" s="1"/>
  <c r="FA128" i="1" s="1"/>
  <c r="EZ125" i="1"/>
  <c r="EZ127" i="1" s="1"/>
  <c r="EZ128" i="1" s="1"/>
  <c r="EZ131" i="1" s="1"/>
  <c r="EZ133" i="1" s="1"/>
  <c r="EY125" i="1"/>
  <c r="EY127" i="1" s="1"/>
  <c r="EY128" i="1" s="1"/>
  <c r="EY131" i="1" s="1"/>
  <c r="EY133" i="1" s="1"/>
  <c r="EX125" i="1"/>
  <c r="EX127" i="1" s="1"/>
  <c r="EX128" i="1" s="1"/>
  <c r="EX131" i="1" s="1"/>
  <c r="EW125" i="1"/>
  <c r="EV125" i="1"/>
  <c r="EV127" i="1" s="1"/>
  <c r="EV128" i="1" s="1"/>
  <c r="EV131" i="1" s="1"/>
  <c r="EV133" i="1" s="1"/>
  <c r="EU125" i="1"/>
  <c r="EU127" i="1" s="1"/>
  <c r="ET125" i="1"/>
  <c r="ET127" i="1" s="1"/>
  <c r="ET128" i="1" s="1"/>
  <c r="ET131" i="1" s="1"/>
  <c r="ES125" i="1"/>
  <c r="ER125" i="1"/>
  <c r="ER127" i="1" s="1"/>
  <c r="ER128" i="1" s="1"/>
  <c r="ER131" i="1" s="1"/>
  <c r="ER133" i="1" s="1"/>
  <c r="EQ125" i="1"/>
  <c r="EQ127" i="1" s="1"/>
  <c r="EQ128" i="1" s="1"/>
  <c r="EQ131" i="1" s="1"/>
  <c r="EQ133" i="1" s="1"/>
  <c r="EP125" i="1"/>
  <c r="EP127" i="1" s="1"/>
  <c r="EP128" i="1" s="1"/>
  <c r="EP131" i="1" s="1"/>
  <c r="EP133" i="1" s="1"/>
  <c r="EO125" i="1"/>
  <c r="EO127" i="1" s="1"/>
  <c r="EO128" i="1" s="1"/>
  <c r="EO131" i="1" s="1"/>
  <c r="EO133" i="1" s="1"/>
  <c r="EN125" i="1"/>
  <c r="EN127" i="1" s="1"/>
  <c r="EN128" i="1" s="1"/>
  <c r="EN131" i="1" s="1"/>
  <c r="EN133" i="1" s="1"/>
  <c r="EM125" i="1"/>
  <c r="EM127" i="1" s="1"/>
  <c r="EM128" i="1" s="1"/>
  <c r="EM131" i="1" s="1"/>
  <c r="EM133" i="1" s="1"/>
  <c r="EL125" i="1"/>
  <c r="EL127" i="1" s="1"/>
  <c r="EL128" i="1" s="1"/>
  <c r="EL131" i="1" s="1"/>
  <c r="EL133" i="1" s="1"/>
  <c r="EK125" i="1"/>
  <c r="EK127" i="1" s="1"/>
  <c r="EK128" i="1" s="1"/>
  <c r="EK131" i="1" s="1"/>
  <c r="EK133" i="1" s="1"/>
  <c r="EJ125" i="1"/>
  <c r="EJ127" i="1" s="1"/>
  <c r="EJ128" i="1" s="1"/>
  <c r="EJ131" i="1" s="1"/>
  <c r="EJ133" i="1" s="1"/>
  <c r="EI125" i="1"/>
  <c r="EI127" i="1" s="1"/>
  <c r="EI128" i="1" s="1"/>
  <c r="EI131" i="1" s="1"/>
  <c r="EI133" i="1" s="1"/>
  <c r="EH125" i="1"/>
  <c r="EH127" i="1" s="1"/>
  <c r="EH128" i="1" s="1"/>
  <c r="EH131" i="1" s="1"/>
  <c r="EG125" i="1"/>
  <c r="EF125" i="1"/>
  <c r="EF127" i="1" s="1"/>
  <c r="EF128" i="1" s="1"/>
  <c r="EF131" i="1" s="1"/>
  <c r="EF133" i="1" s="1"/>
  <c r="EE125" i="1"/>
  <c r="EE127" i="1" s="1"/>
  <c r="ED125" i="1"/>
  <c r="ED127" i="1" s="1"/>
  <c r="ED128" i="1" s="1"/>
  <c r="ED131" i="1" s="1"/>
  <c r="EC125" i="1"/>
  <c r="EB125" i="1"/>
  <c r="EB127" i="1" s="1"/>
  <c r="EB128" i="1" s="1"/>
  <c r="EB131" i="1" s="1"/>
  <c r="EB133" i="1" s="1"/>
  <c r="EA125" i="1"/>
  <c r="EA127" i="1" s="1"/>
  <c r="EA128" i="1" s="1"/>
  <c r="EA131" i="1" s="1"/>
  <c r="EA133" i="1" s="1"/>
  <c r="DZ125" i="1"/>
  <c r="DZ127" i="1" s="1"/>
  <c r="DZ128" i="1" s="1"/>
  <c r="DZ131" i="1" s="1"/>
  <c r="DZ133" i="1" s="1"/>
  <c r="DY125" i="1"/>
  <c r="DY127" i="1" s="1"/>
  <c r="DY128" i="1" s="1"/>
  <c r="DY131" i="1" s="1"/>
  <c r="DY133" i="1" s="1"/>
  <c r="DX125" i="1"/>
  <c r="DX127" i="1" s="1"/>
  <c r="DX128" i="1" s="1"/>
  <c r="DX131" i="1" s="1"/>
  <c r="DX133" i="1" s="1"/>
  <c r="DW125" i="1"/>
  <c r="DW127" i="1" s="1"/>
  <c r="DW128" i="1" s="1"/>
  <c r="DW131" i="1" s="1"/>
  <c r="DW133" i="1" s="1"/>
  <c r="DV125" i="1"/>
  <c r="DV127" i="1" s="1"/>
  <c r="DV128" i="1" s="1"/>
  <c r="DV131" i="1" s="1"/>
  <c r="DV133" i="1" s="1"/>
  <c r="DU125" i="1"/>
  <c r="DU127" i="1" s="1"/>
  <c r="DU128" i="1" s="1"/>
  <c r="DU131" i="1" s="1"/>
  <c r="DU133" i="1" s="1"/>
  <c r="DT125" i="1"/>
  <c r="DT127" i="1" s="1"/>
  <c r="DT128" i="1" s="1"/>
  <c r="DT131" i="1" s="1"/>
  <c r="DT133" i="1" s="1"/>
  <c r="DS125" i="1"/>
  <c r="DS127" i="1" s="1"/>
  <c r="DS128" i="1" s="1"/>
  <c r="DS131" i="1" s="1"/>
  <c r="DS133" i="1" s="1"/>
  <c r="DR125" i="1"/>
  <c r="DR127" i="1" s="1"/>
  <c r="DR128" i="1" s="1"/>
  <c r="DR131" i="1" s="1"/>
  <c r="DQ125" i="1"/>
  <c r="DP125" i="1"/>
  <c r="DP127" i="1" s="1"/>
  <c r="DP128" i="1" s="1"/>
  <c r="DP131" i="1" s="1"/>
  <c r="DP133" i="1" s="1"/>
  <c r="DO125" i="1"/>
  <c r="DO127" i="1" s="1"/>
  <c r="DN125" i="1"/>
  <c r="DN127" i="1" s="1"/>
  <c r="DN128" i="1" s="1"/>
  <c r="DN131" i="1" s="1"/>
  <c r="DM125" i="1"/>
  <c r="DL125" i="1"/>
  <c r="DL127" i="1" s="1"/>
  <c r="DL128" i="1" s="1"/>
  <c r="DL131" i="1" s="1"/>
  <c r="DL133" i="1" s="1"/>
  <c r="DK125" i="1"/>
  <c r="DK127" i="1" s="1"/>
  <c r="DK128" i="1" s="1"/>
  <c r="DK131" i="1" s="1"/>
  <c r="DK133" i="1" s="1"/>
  <c r="DJ125" i="1"/>
  <c r="DJ127" i="1" s="1"/>
  <c r="DJ128" i="1" s="1"/>
  <c r="DJ131" i="1" s="1"/>
  <c r="DJ133" i="1" s="1"/>
  <c r="DI125" i="1"/>
  <c r="DI127" i="1" s="1"/>
  <c r="DI128" i="1" s="1"/>
  <c r="DI131" i="1" s="1"/>
  <c r="DI133" i="1" s="1"/>
  <c r="DH125" i="1"/>
  <c r="DH127" i="1" s="1"/>
  <c r="DH128" i="1" s="1"/>
  <c r="DH131" i="1" s="1"/>
  <c r="DH133" i="1" s="1"/>
  <c r="DG125" i="1"/>
  <c r="DG127" i="1" s="1"/>
  <c r="DG128" i="1" s="1"/>
  <c r="DG131" i="1" s="1"/>
  <c r="DG133" i="1" s="1"/>
  <c r="DG138" i="1" s="1"/>
  <c r="DF125" i="1"/>
  <c r="DF127" i="1" s="1"/>
  <c r="DF128" i="1" s="1"/>
  <c r="DF131" i="1" s="1"/>
  <c r="DF133" i="1" s="1"/>
  <c r="DE125" i="1"/>
  <c r="DE127" i="1" s="1"/>
  <c r="DE128" i="1" s="1"/>
  <c r="DD125" i="1"/>
  <c r="DD127" i="1" s="1"/>
  <c r="DD128" i="1" s="1"/>
  <c r="DD131" i="1" s="1"/>
  <c r="DD133" i="1" s="1"/>
  <c r="DC125" i="1"/>
  <c r="DC127" i="1" s="1"/>
  <c r="DC128" i="1" s="1"/>
  <c r="DC131" i="1" s="1"/>
  <c r="DC133" i="1" s="1"/>
  <c r="DB125" i="1"/>
  <c r="DB127" i="1" s="1"/>
  <c r="DB128" i="1" s="1"/>
  <c r="DB131" i="1" s="1"/>
  <c r="DA125" i="1"/>
  <c r="CZ125" i="1"/>
  <c r="CZ127" i="1" s="1"/>
  <c r="CZ128" i="1" s="1"/>
  <c r="CZ131" i="1" s="1"/>
  <c r="CZ133" i="1" s="1"/>
  <c r="CY125" i="1"/>
  <c r="CY127" i="1" s="1"/>
  <c r="CX125" i="1"/>
  <c r="CX127" i="1" s="1"/>
  <c r="CX128" i="1" s="1"/>
  <c r="CX131" i="1" s="1"/>
  <c r="CW125" i="1"/>
  <c r="CV125" i="1"/>
  <c r="CV127" i="1" s="1"/>
  <c r="CV128" i="1" s="1"/>
  <c r="CV131" i="1" s="1"/>
  <c r="CV133" i="1" s="1"/>
  <c r="CU125" i="1"/>
  <c r="CU127" i="1" s="1"/>
  <c r="CU128" i="1" s="1"/>
  <c r="CU131" i="1" s="1"/>
  <c r="CU133" i="1" s="1"/>
  <c r="CT125" i="1"/>
  <c r="CT127" i="1" s="1"/>
  <c r="CT128" i="1" s="1"/>
  <c r="CT131" i="1" s="1"/>
  <c r="CT133" i="1" s="1"/>
  <c r="CS125" i="1"/>
  <c r="CS127" i="1" s="1"/>
  <c r="CS128" i="1" s="1"/>
  <c r="CS131" i="1" s="1"/>
  <c r="CS133" i="1" s="1"/>
  <c r="CR125" i="1"/>
  <c r="CR127" i="1" s="1"/>
  <c r="CR128" i="1" s="1"/>
  <c r="CR131" i="1" s="1"/>
  <c r="CR133" i="1" s="1"/>
  <c r="CQ125" i="1"/>
  <c r="CQ127" i="1" s="1"/>
  <c r="CQ128" i="1" s="1"/>
  <c r="CQ131" i="1" s="1"/>
  <c r="CQ133" i="1" s="1"/>
  <c r="CP125" i="1"/>
  <c r="CP127" i="1" s="1"/>
  <c r="CP128" i="1" s="1"/>
  <c r="CP131" i="1" s="1"/>
  <c r="CP133" i="1" s="1"/>
  <c r="CO125" i="1"/>
  <c r="CO127" i="1" s="1"/>
  <c r="CO128" i="1" s="1"/>
  <c r="CN125" i="1"/>
  <c r="CN127" i="1" s="1"/>
  <c r="CN128" i="1" s="1"/>
  <c r="CN131" i="1" s="1"/>
  <c r="CN133" i="1" s="1"/>
  <c r="CM125" i="1"/>
  <c r="CM127" i="1" s="1"/>
  <c r="CM128" i="1" s="1"/>
  <c r="CM131" i="1" s="1"/>
  <c r="CM133" i="1" s="1"/>
  <c r="CL125" i="1"/>
  <c r="CL127" i="1" s="1"/>
  <c r="CL128" i="1" s="1"/>
  <c r="CL131" i="1" s="1"/>
  <c r="CK125" i="1"/>
  <c r="CJ125" i="1"/>
  <c r="CJ127" i="1" s="1"/>
  <c r="CJ128" i="1" s="1"/>
  <c r="CJ131" i="1" s="1"/>
  <c r="CJ133" i="1" s="1"/>
  <c r="CI125" i="1"/>
  <c r="CI127" i="1" s="1"/>
  <c r="CH125" i="1"/>
  <c r="CH127" i="1" s="1"/>
  <c r="CH128" i="1" s="1"/>
  <c r="CH131" i="1" s="1"/>
  <c r="CG125" i="1"/>
  <c r="CF125" i="1"/>
  <c r="CF127" i="1" s="1"/>
  <c r="CF128" i="1" s="1"/>
  <c r="CF131" i="1" s="1"/>
  <c r="CF133" i="1" s="1"/>
  <c r="CE125" i="1"/>
  <c r="CE127" i="1" s="1"/>
  <c r="CE128" i="1" s="1"/>
  <c r="CE131" i="1" s="1"/>
  <c r="CE133" i="1" s="1"/>
  <c r="CD125" i="1"/>
  <c r="CD127" i="1" s="1"/>
  <c r="CD128" i="1" s="1"/>
  <c r="CD131" i="1" s="1"/>
  <c r="CD133" i="1" s="1"/>
  <c r="CC125" i="1"/>
  <c r="CC127" i="1" s="1"/>
  <c r="CC128" i="1" s="1"/>
  <c r="CC131" i="1" s="1"/>
  <c r="CC133" i="1" s="1"/>
  <c r="CB125" i="1"/>
  <c r="CB127" i="1" s="1"/>
  <c r="CB128" i="1" s="1"/>
  <c r="CB131" i="1" s="1"/>
  <c r="CB133" i="1" s="1"/>
  <c r="CA125" i="1"/>
  <c r="CA127" i="1" s="1"/>
  <c r="CA128" i="1" s="1"/>
  <c r="CA131" i="1" s="1"/>
  <c r="CA133" i="1" s="1"/>
  <c r="BZ125" i="1"/>
  <c r="BZ127" i="1" s="1"/>
  <c r="BZ128" i="1" s="1"/>
  <c r="BZ131" i="1" s="1"/>
  <c r="BZ133" i="1" s="1"/>
  <c r="BY125" i="1"/>
  <c r="BY127" i="1" s="1"/>
  <c r="BY128" i="1" s="1"/>
  <c r="BY131" i="1" s="1"/>
  <c r="BY133" i="1" s="1"/>
  <c r="BX125" i="1"/>
  <c r="BX127" i="1" s="1"/>
  <c r="BX128" i="1" s="1"/>
  <c r="BX131" i="1" s="1"/>
  <c r="BX133" i="1" s="1"/>
  <c r="BW125" i="1"/>
  <c r="BW127" i="1" s="1"/>
  <c r="BW128" i="1" s="1"/>
  <c r="BW131" i="1" s="1"/>
  <c r="BW133" i="1" s="1"/>
  <c r="BV125" i="1"/>
  <c r="BV127" i="1" s="1"/>
  <c r="BV128" i="1" s="1"/>
  <c r="BV131" i="1" s="1"/>
  <c r="BU125" i="1"/>
  <c r="BT125" i="1"/>
  <c r="BT127" i="1" s="1"/>
  <c r="BT128" i="1" s="1"/>
  <c r="BT131" i="1" s="1"/>
  <c r="BT133" i="1" s="1"/>
  <c r="BS125" i="1"/>
  <c r="BS127" i="1" s="1"/>
  <c r="BR125" i="1"/>
  <c r="BR127" i="1" s="1"/>
  <c r="BR128" i="1" s="1"/>
  <c r="BR131" i="1" s="1"/>
  <c r="BQ125" i="1"/>
  <c r="BP125" i="1"/>
  <c r="BP127" i="1" s="1"/>
  <c r="BP128" i="1" s="1"/>
  <c r="BP131" i="1" s="1"/>
  <c r="BP133" i="1" s="1"/>
  <c r="BO125" i="1"/>
  <c r="BO127" i="1" s="1"/>
  <c r="BO128" i="1" s="1"/>
  <c r="BO131" i="1" s="1"/>
  <c r="BO133" i="1" s="1"/>
  <c r="BN125" i="1"/>
  <c r="BN127" i="1" s="1"/>
  <c r="BN128" i="1" s="1"/>
  <c r="BN131" i="1" s="1"/>
  <c r="BN133" i="1" s="1"/>
  <c r="BM125" i="1"/>
  <c r="BM127" i="1" s="1"/>
  <c r="BM128" i="1" s="1"/>
  <c r="BM131" i="1" s="1"/>
  <c r="BM133" i="1" s="1"/>
  <c r="BL125" i="1"/>
  <c r="BL127" i="1" s="1"/>
  <c r="BL128" i="1" s="1"/>
  <c r="BL131" i="1" s="1"/>
  <c r="BL133" i="1" s="1"/>
  <c r="BK125" i="1"/>
  <c r="BK127" i="1" s="1"/>
  <c r="BK128" i="1" s="1"/>
  <c r="BK131" i="1" s="1"/>
  <c r="BK133" i="1" s="1"/>
  <c r="BJ125" i="1"/>
  <c r="BJ127" i="1" s="1"/>
  <c r="BJ128" i="1" s="1"/>
  <c r="BJ131" i="1" s="1"/>
  <c r="BJ133" i="1" s="1"/>
  <c r="BI125" i="1"/>
  <c r="BI127" i="1" s="1"/>
  <c r="BI128" i="1" s="1"/>
  <c r="BI131" i="1" s="1"/>
  <c r="BI133" i="1" s="1"/>
  <c r="BH125" i="1"/>
  <c r="BH127" i="1" s="1"/>
  <c r="BH128" i="1" s="1"/>
  <c r="BH131" i="1" s="1"/>
  <c r="BH133" i="1" s="1"/>
  <c r="BG125" i="1"/>
  <c r="BG127" i="1" s="1"/>
  <c r="BG128" i="1" s="1"/>
  <c r="BG131" i="1" s="1"/>
  <c r="BG133" i="1" s="1"/>
  <c r="BF125" i="1"/>
  <c r="BF127" i="1" s="1"/>
  <c r="BF128" i="1" s="1"/>
  <c r="BF131" i="1" s="1"/>
  <c r="BE125" i="1"/>
  <c r="BD125" i="1"/>
  <c r="BD127" i="1" s="1"/>
  <c r="BD128" i="1" s="1"/>
  <c r="BD131" i="1" s="1"/>
  <c r="BD133" i="1" s="1"/>
  <c r="BC125" i="1"/>
  <c r="BC127" i="1" s="1"/>
  <c r="BB125" i="1"/>
  <c r="BB127" i="1" s="1"/>
  <c r="BB128" i="1" s="1"/>
  <c r="BB131" i="1" s="1"/>
  <c r="BA125" i="1"/>
  <c r="AZ125" i="1"/>
  <c r="AZ127" i="1" s="1"/>
  <c r="AZ128" i="1" s="1"/>
  <c r="AZ131" i="1" s="1"/>
  <c r="AZ133" i="1" s="1"/>
  <c r="AY125" i="1"/>
  <c r="AY127" i="1" s="1"/>
  <c r="AY128" i="1" s="1"/>
  <c r="AY131" i="1" s="1"/>
  <c r="AY133" i="1" s="1"/>
  <c r="AX125" i="1"/>
  <c r="AX127" i="1" s="1"/>
  <c r="AX128" i="1" s="1"/>
  <c r="AX131" i="1" s="1"/>
  <c r="AX133" i="1" s="1"/>
  <c r="AW125" i="1"/>
  <c r="AW127" i="1" s="1"/>
  <c r="AW128" i="1" s="1"/>
  <c r="AW131" i="1" s="1"/>
  <c r="AW133" i="1" s="1"/>
  <c r="AV125" i="1"/>
  <c r="AV127" i="1" s="1"/>
  <c r="AV128" i="1" s="1"/>
  <c r="AV131" i="1" s="1"/>
  <c r="AV133" i="1" s="1"/>
  <c r="AU125" i="1"/>
  <c r="AU127" i="1" s="1"/>
  <c r="AU128" i="1" s="1"/>
  <c r="AU131" i="1" s="1"/>
  <c r="AU133" i="1" s="1"/>
  <c r="AU138" i="1" s="1"/>
  <c r="AT125" i="1"/>
  <c r="AT127" i="1" s="1"/>
  <c r="AT128" i="1" s="1"/>
  <c r="AT131" i="1" s="1"/>
  <c r="AT133" i="1" s="1"/>
  <c r="AS125" i="1"/>
  <c r="AS127" i="1" s="1"/>
  <c r="AS128" i="1" s="1"/>
  <c r="AS131" i="1" s="1"/>
  <c r="AS133" i="1" s="1"/>
  <c r="AR125" i="1"/>
  <c r="AR127" i="1" s="1"/>
  <c r="AR128" i="1" s="1"/>
  <c r="AR131" i="1" s="1"/>
  <c r="AR133" i="1" s="1"/>
  <c r="AQ125" i="1"/>
  <c r="AQ127" i="1" s="1"/>
  <c r="AQ128" i="1" s="1"/>
  <c r="AQ131" i="1" s="1"/>
  <c r="AQ133" i="1" s="1"/>
  <c r="AP125" i="1"/>
  <c r="AP127" i="1" s="1"/>
  <c r="AP128" i="1" s="1"/>
  <c r="AP131" i="1" s="1"/>
  <c r="AO125" i="1"/>
  <c r="AN125" i="1"/>
  <c r="AN127" i="1" s="1"/>
  <c r="AN128" i="1" s="1"/>
  <c r="AN131" i="1" s="1"/>
  <c r="AN133" i="1" s="1"/>
  <c r="AM125" i="1"/>
  <c r="AM127" i="1" s="1"/>
  <c r="AL125" i="1"/>
  <c r="AL127" i="1" s="1"/>
  <c r="AL128" i="1" s="1"/>
  <c r="AL131" i="1" s="1"/>
  <c r="AK125" i="1"/>
  <c r="AJ125" i="1"/>
  <c r="AJ127" i="1" s="1"/>
  <c r="AJ128" i="1" s="1"/>
  <c r="AJ131" i="1" s="1"/>
  <c r="AJ133" i="1" s="1"/>
  <c r="AI125" i="1"/>
  <c r="AI127" i="1" s="1"/>
  <c r="AI128" i="1" s="1"/>
  <c r="AI131" i="1" s="1"/>
  <c r="AI133" i="1" s="1"/>
  <c r="AH125" i="1"/>
  <c r="AH127" i="1" s="1"/>
  <c r="AH128" i="1" s="1"/>
  <c r="AH131" i="1" s="1"/>
  <c r="AH133" i="1" s="1"/>
  <c r="AG125" i="1"/>
  <c r="AG127" i="1" s="1"/>
  <c r="AG128" i="1" s="1"/>
  <c r="AG131" i="1" s="1"/>
  <c r="AG133" i="1" s="1"/>
  <c r="AF125" i="1"/>
  <c r="AF127" i="1" s="1"/>
  <c r="AF128" i="1" s="1"/>
  <c r="AF131" i="1" s="1"/>
  <c r="AF133" i="1" s="1"/>
  <c r="AE125" i="1"/>
  <c r="AE127" i="1" s="1"/>
  <c r="AE128" i="1" s="1"/>
  <c r="AE131" i="1" s="1"/>
  <c r="AE133" i="1" s="1"/>
  <c r="AD125" i="1"/>
  <c r="AD127" i="1" s="1"/>
  <c r="AD128" i="1" s="1"/>
  <c r="AD131" i="1" s="1"/>
  <c r="AD133" i="1" s="1"/>
  <c r="AC125" i="1"/>
  <c r="AC127" i="1" s="1"/>
  <c r="AC128" i="1" s="1"/>
  <c r="AC131" i="1" s="1"/>
  <c r="AC133" i="1" s="1"/>
  <c r="AB125" i="1"/>
  <c r="AB127" i="1" s="1"/>
  <c r="AB128" i="1" s="1"/>
  <c r="AB131" i="1" s="1"/>
  <c r="AB133" i="1" s="1"/>
  <c r="AA125" i="1"/>
  <c r="AA127" i="1" s="1"/>
  <c r="AA128" i="1" s="1"/>
  <c r="AA131" i="1" s="1"/>
  <c r="AA133" i="1" s="1"/>
  <c r="Z125" i="1"/>
  <c r="Z127" i="1" s="1"/>
  <c r="Z128" i="1" s="1"/>
  <c r="Z131" i="1" s="1"/>
  <c r="Y125" i="1"/>
  <c r="X125" i="1"/>
  <c r="X127" i="1" s="1"/>
  <c r="X128" i="1" s="1"/>
  <c r="X131" i="1" s="1"/>
  <c r="X133" i="1" s="1"/>
  <c r="W125" i="1"/>
  <c r="W127" i="1" s="1"/>
  <c r="V125" i="1"/>
  <c r="V127" i="1" s="1"/>
  <c r="V128" i="1" s="1"/>
  <c r="V131" i="1" s="1"/>
  <c r="U125" i="1"/>
  <c r="T125" i="1"/>
  <c r="T127" i="1" s="1"/>
  <c r="T128" i="1" s="1"/>
  <c r="T131" i="1" s="1"/>
  <c r="T133" i="1" s="1"/>
  <c r="S125" i="1"/>
  <c r="S127" i="1" s="1"/>
  <c r="S128" i="1" s="1"/>
  <c r="S131" i="1" s="1"/>
  <c r="S133" i="1" s="1"/>
  <c r="R125" i="1"/>
  <c r="R127" i="1" s="1"/>
  <c r="R128" i="1" s="1"/>
  <c r="R131" i="1" s="1"/>
  <c r="R133" i="1" s="1"/>
  <c r="Q125" i="1"/>
  <c r="Q127" i="1" s="1"/>
  <c r="Q128" i="1" s="1"/>
  <c r="Q131" i="1" s="1"/>
  <c r="Q133" i="1" s="1"/>
  <c r="P125" i="1"/>
  <c r="P127" i="1" s="1"/>
  <c r="P128" i="1" s="1"/>
  <c r="P131" i="1" s="1"/>
  <c r="P133" i="1" s="1"/>
  <c r="O125" i="1"/>
  <c r="O127" i="1" s="1"/>
  <c r="O128" i="1" s="1"/>
  <c r="O131" i="1" s="1"/>
  <c r="O133" i="1" s="1"/>
  <c r="N125" i="1"/>
  <c r="N127" i="1" s="1"/>
  <c r="N128" i="1" s="1"/>
  <c r="N131" i="1" s="1"/>
  <c r="N133" i="1" s="1"/>
  <c r="M125" i="1"/>
  <c r="M127" i="1" s="1"/>
  <c r="M128" i="1" s="1"/>
  <c r="M131" i="1" s="1"/>
  <c r="M133" i="1" s="1"/>
  <c r="L125" i="1"/>
  <c r="L127" i="1" s="1"/>
  <c r="L128" i="1" s="1"/>
  <c r="L131" i="1" s="1"/>
  <c r="L133" i="1" s="1"/>
  <c r="K125" i="1"/>
  <c r="K127" i="1" s="1"/>
  <c r="K128" i="1" s="1"/>
  <c r="K131" i="1" s="1"/>
  <c r="K133" i="1" s="1"/>
  <c r="J125" i="1"/>
  <c r="J127" i="1" s="1"/>
  <c r="J128" i="1" s="1"/>
  <c r="J131" i="1" s="1"/>
  <c r="I125" i="1"/>
  <c r="H125" i="1"/>
  <c r="H127" i="1" s="1"/>
  <c r="H128" i="1" s="1"/>
  <c r="H131" i="1" s="1"/>
  <c r="H133" i="1" s="1"/>
  <c r="G125" i="1"/>
  <c r="G127" i="1" s="1"/>
  <c r="F125" i="1"/>
  <c r="F127" i="1" s="1"/>
  <c r="F128" i="1" s="1"/>
  <c r="F131" i="1" s="1"/>
  <c r="E125" i="1"/>
  <c r="C125" i="1"/>
  <c r="C127" i="1" s="1"/>
  <c r="C128" i="1" s="1"/>
  <c r="X120" i="1"/>
  <c r="C114" i="1"/>
  <c r="FX113" i="1"/>
  <c r="FW113" i="1"/>
  <c r="FV113" i="1"/>
  <c r="FU113" i="1"/>
  <c r="FT113" i="1"/>
  <c r="FS113" i="1"/>
  <c r="FR113" i="1"/>
  <c r="FQ113" i="1"/>
  <c r="FP113" i="1"/>
  <c r="FO113" i="1"/>
  <c r="FN113" i="1"/>
  <c r="FM113" i="1"/>
  <c r="FL113" i="1"/>
  <c r="FK113" i="1"/>
  <c r="FJ113" i="1"/>
  <c r="FI113" i="1"/>
  <c r="FH113" i="1"/>
  <c r="FG113" i="1"/>
  <c r="FF113" i="1"/>
  <c r="FE113" i="1"/>
  <c r="FD113" i="1"/>
  <c r="FC113" i="1"/>
  <c r="FB113" i="1"/>
  <c r="FA113" i="1"/>
  <c r="EZ113" i="1"/>
  <c r="EY113" i="1"/>
  <c r="EX113" i="1"/>
  <c r="EW113" i="1"/>
  <c r="EV113" i="1"/>
  <c r="EU113" i="1"/>
  <c r="ET113" i="1"/>
  <c r="ES113" i="1"/>
  <c r="ER113" i="1"/>
  <c r="EQ113" i="1"/>
  <c r="EP113" i="1"/>
  <c r="EO113" i="1"/>
  <c r="EN113" i="1"/>
  <c r="EM113" i="1"/>
  <c r="EL113" i="1"/>
  <c r="EK113" i="1"/>
  <c r="EJ113" i="1"/>
  <c r="EI113" i="1"/>
  <c r="EH113" i="1"/>
  <c r="EG113" i="1"/>
  <c r="EF113" i="1"/>
  <c r="EE113" i="1"/>
  <c r="ED113" i="1"/>
  <c r="EC113" i="1"/>
  <c r="EB113" i="1"/>
  <c r="EA113" i="1"/>
  <c r="DZ113" i="1"/>
  <c r="DY113" i="1"/>
  <c r="DX113" i="1"/>
  <c r="DW113" i="1"/>
  <c r="DV113" i="1"/>
  <c r="DU113" i="1"/>
  <c r="DT113" i="1"/>
  <c r="DS113" i="1"/>
  <c r="DR113" i="1"/>
  <c r="DQ113" i="1"/>
  <c r="DP113" i="1"/>
  <c r="DO113" i="1"/>
  <c r="DN113" i="1"/>
  <c r="DM113" i="1"/>
  <c r="DL113" i="1"/>
  <c r="DK113" i="1"/>
  <c r="DJ113" i="1"/>
  <c r="DI113" i="1"/>
  <c r="DH113" i="1"/>
  <c r="DG113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P113" i="1"/>
  <c r="CO113" i="1"/>
  <c r="CN113" i="1"/>
  <c r="CM113" i="1"/>
  <c r="CL113" i="1"/>
  <c r="CK113" i="1"/>
  <c r="CJ113" i="1"/>
  <c r="CI113" i="1"/>
  <c r="CH113" i="1"/>
  <c r="CG113" i="1"/>
  <c r="CF113" i="1"/>
  <c r="CE113" i="1"/>
  <c r="CD113" i="1"/>
  <c r="CC113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FY113" i="1" s="1"/>
  <c r="C111" i="1"/>
  <c r="FV98" i="1"/>
  <c r="FN98" i="1"/>
  <c r="EP98" i="1"/>
  <c r="EH98" i="1"/>
  <c r="DJ98" i="1"/>
  <c r="DB98" i="1"/>
  <c r="CD98" i="1"/>
  <c r="BV98" i="1"/>
  <c r="X96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FX94" i="1"/>
  <c r="FW94" i="1"/>
  <c r="FV94" i="1"/>
  <c r="FV196" i="1" s="1"/>
  <c r="FU94" i="1"/>
  <c r="FT94" i="1"/>
  <c r="FS94" i="1"/>
  <c r="FR94" i="1"/>
  <c r="FR196" i="1" s="1"/>
  <c r="FQ94" i="1"/>
  <c r="FP94" i="1"/>
  <c r="FO94" i="1"/>
  <c r="FN94" i="1"/>
  <c r="FN196" i="1" s="1"/>
  <c r="FM94" i="1"/>
  <c r="FL94" i="1"/>
  <c r="FK94" i="1"/>
  <c r="FJ94" i="1"/>
  <c r="FJ196" i="1" s="1"/>
  <c r="FI94" i="1"/>
  <c r="FH94" i="1"/>
  <c r="FG94" i="1"/>
  <c r="FF94" i="1"/>
  <c r="FF196" i="1" s="1"/>
  <c r="FE94" i="1"/>
  <c r="FD94" i="1"/>
  <c r="FC94" i="1"/>
  <c r="FB94" i="1"/>
  <c r="FB196" i="1" s="1"/>
  <c r="FA94" i="1"/>
  <c r="EZ94" i="1"/>
  <c r="EY94" i="1"/>
  <c r="EX94" i="1"/>
  <c r="EX196" i="1" s="1"/>
  <c r="EW94" i="1"/>
  <c r="EV94" i="1"/>
  <c r="EU94" i="1"/>
  <c r="ET94" i="1"/>
  <c r="ET196" i="1" s="1"/>
  <c r="ES94" i="1"/>
  <c r="ER94" i="1"/>
  <c r="EQ94" i="1"/>
  <c r="EP94" i="1"/>
  <c r="EP196" i="1" s="1"/>
  <c r="EO94" i="1"/>
  <c r="EO196" i="1" s="1"/>
  <c r="EN94" i="1"/>
  <c r="EM94" i="1"/>
  <c r="EL94" i="1"/>
  <c r="EL196" i="1" s="1"/>
  <c r="EK94" i="1"/>
  <c r="EJ94" i="1"/>
  <c r="EI94" i="1"/>
  <c r="EH94" i="1"/>
  <c r="EH196" i="1" s="1"/>
  <c r="EG94" i="1"/>
  <c r="EF94" i="1"/>
  <c r="EE94" i="1"/>
  <c r="ED94" i="1"/>
  <c r="ED196" i="1" s="1"/>
  <c r="EC94" i="1"/>
  <c r="EB94" i="1"/>
  <c r="EA94" i="1"/>
  <c r="DZ94" i="1"/>
  <c r="DZ196" i="1" s="1"/>
  <c r="DY94" i="1"/>
  <c r="DX94" i="1"/>
  <c r="DW94" i="1"/>
  <c r="DV94" i="1"/>
  <c r="DV196" i="1" s="1"/>
  <c r="DU94" i="1"/>
  <c r="DT94" i="1"/>
  <c r="DS94" i="1"/>
  <c r="DR94" i="1"/>
  <c r="DR196" i="1" s="1"/>
  <c r="DQ94" i="1"/>
  <c r="DP94" i="1"/>
  <c r="DO94" i="1"/>
  <c r="DN94" i="1"/>
  <c r="DN196" i="1" s="1"/>
  <c r="DM94" i="1"/>
  <c r="DL94" i="1"/>
  <c r="DK94" i="1"/>
  <c r="DJ94" i="1"/>
  <c r="DJ196" i="1" s="1"/>
  <c r="DI94" i="1"/>
  <c r="DH94" i="1"/>
  <c r="DG94" i="1"/>
  <c r="DF94" i="1"/>
  <c r="DF196" i="1" s="1"/>
  <c r="DE94" i="1"/>
  <c r="DD94" i="1"/>
  <c r="DC94" i="1"/>
  <c r="DB94" i="1"/>
  <c r="DB196" i="1" s="1"/>
  <c r="DA94" i="1"/>
  <c r="CZ94" i="1"/>
  <c r="CY94" i="1"/>
  <c r="CX94" i="1"/>
  <c r="CX196" i="1" s="1"/>
  <c r="CW94" i="1"/>
  <c r="CV94" i="1"/>
  <c r="CU94" i="1"/>
  <c r="CT94" i="1"/>
  <c r="CT196" i="1" s="1"/>
  <c r="CS94" i="1"/>
  <c r="CR94" i="1"/>
  <c r="CQ94" i="1"/>
  <c r="CP94" i="1"/>
  <c r="CP196" i="1" s="1"/>
  <c r="CO94" i="1"/>
  <c r="CN94" i="1"/>
  <c r="CM94" i="1"/>
  <c r="CL94" i="1"/>
  <c r="CL196" i="1" s="1"/>
  <c r="CK94" i="1"/>
  <c r="CJ94" i="1"/>
  <c r="CI94" i="1"/>
  <c r="CH94" i="1"/>
  <c r="CH196" i="1" s="1"/>
  <c r="CG94" i="1"/>
  <c r="CF94" i="1"/>
  <c r="CE94" i="1"/>
  <c r="CD94" i="1"/>
  <c r="CD196" i="1" s="1"/>
  <c r="CC94" i="1"/>
  <c r="CC196" i="1" s="1"/>
  <c r="CB94" i="1"/>
  <c r="CA94" i="1"/>
  <c r="BZ94" i="1"/>
  <c r="BZ196" i="1" s="1"/>
  <c r="BY94" i="1"/>
  <c r="BX94" i="1"/>
  <c r="BW94" i="1"/>
  <c r="BV94" i="1"/>
  <c r="BV196" i="1" s="1"/>
  <c r="BU94" i="1"/>
  <c r="BT94" i="1"/>
  <c r="BS94" i="1"/>
  <c r="BR94" i="1"/>
  <c r="BR196" i="1" s="1"/>
  <c r="BQ94" i="1"/>
  <c r="BP94" i="1"/>
  <c r="BO94" i="1"/>
  <c r="BN94" i="1"/>
  <c r="BN196" i="1" s="1"/>
  <c r="BM94" i="1"/>
  <c r="BL94" i="1"/>
  <c r="BK94" i="1"/>
  <c r="BJ94" i="1"/>
  <c r="BJ196" i="1" s="1"/>
  <c r="BI94" i="1"/>
  <c r="BH94" i="1"/>
  <c r="BG94" i="1"/>
  <c r="BF94" i="1"/>
  <c r="BF196" i="1" s="1"/>
  <c r="BE94" i="1"/>
  <c r="BD94" i="1"/>
  <c r="BC94" i="1"/>
  <c r="BB94" i="1"/>
  <c r="BB196" i="1" s="1"/>
  <c r="BA94" i="1"/>
  <c r="AZ94" i="1"/>
  <c r="AY94" i="1"/>
  <c r="AX94" i="1"/>
  <c r="AX196" i="1" s="1"/>
  <c r="AW94" i="1"/>
  <c r="AV94" i="1"/>
  <c r="AU94" i="1"/>
  <c r="AT94" i="1"/>
  <c r="AT196" i="1" s="1"/>
  <c r="AS94" i="1"/>
  <c r="AR94" i="1"/>
  <c r="AQ94" i="1"/>
  <c r="AP94" i="1"/>
  <c r="AP196" i="1" s="1"/>
  <c r="AO94" i="1"/>
  <c r="AN94" i="1"/>
  <c r="AM94" i="1"/>
  <c r="AL94" i="1"/>
  <c r="AL196" i="1" s="1"/>
  <c r="AK94" i="1"/>
  <c r="AJ94" i="1"/>
  <c r="AI94" i="1"/>
  <c r="AH94" i="1"/>
  <c r="AH196" i="1" s="1"/>
  <c r="AG94" i="1"/>
  <c r="AF94" i="1"/>
  <c r="AE94" i="1"/>
  <c r="AD94" i="1"/>
  <c r="AD196" i="1" s="1"/>
  <c r="AC94" i="1"/>
  <c r="AB94" i="1"/>
  <c r="AA94" i="1"/>
  <c r="Z94" i="1"/>
  <c r="Z196" i="1" s="1"/>
  <c r="Y94" i="1"/>
  <c r="X94" i="1"/>
  <c r="W94" i="1"/>
  <c r="V94" i="1"/>
  <c r="V196" i="1" s="1"/>
  <c r="U94" i="1"/>
  <c r="T94" i="1"/>
  <c r="S94" i="1"/>
  <c r="R94" i="1"/>
  <c r="R196" i="1" s="1"/>
  <c r="Q94" i="1"/>
  <c r="P94" i="1"/>
  <c r="O94" i="1"/>
  <c r="N94" i="1"/>
  <c r="N196" i="1" s="1"/>
  <c r="M94" i="1"/>
  <c r="L94" i="1"/>
  <c r="K94" i="1"/>
  <c r="J94" i="1"/>
  <c r="J196" i="1" s="1"/>
  <c r="I94" i="1"/>
  <c r="H94" i="1"/>
  <c r="G94" i="1"/>
  <c r="F94" i="1"/>
  <c r="F196" i="1" s="1"/>
  <c r="E94" i="1"/>
  <c r="D94" i="1"/>
  <c r="C94" i="1"/>
  <c r="FZ93" i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F98" i="1" s="1"/>
  <c r="FE93" i="1"/>
  <c r="FD93" i="1"/>
  <c r="FC93" i="1"/>
  <c r="FB93" i="1"/>
  <c r="FA93" i="1"/>
  <c r="EZ93" i="1"/>
  <c r="EY93" i="1"/>
  <c r="EX93" i="1"/>
  <c r="EX98" i="1" s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Z98" i="1" s="1"/>
  <c r="DY93" i="1"/>
  <c r="DX93" i="1"/>
  <c r="DW93" i="1"/>
  <c r="DV93" i="1"/>
  <c r="DU93" i="1"/>
  <c r="DT93" i="1"/>
  <c r="DS93" i="1"/>
  <c r="DR93" i="1"/>
  <c r="DR98" i="1" s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T98" i="1" s="1"/>
  <c r="CS93" i="1"/>
  <c r="CR93" i="1"/>
  <c r="CQ93" i="1"/>
  <c r="CP93" i="1"/>
  <c r="CO93" i="1"/>
  <c r="CN93" i="1"/>
  <c r="CM93" i="1"/>
  <c r="CL93" i="1"/>
  <c r="CL98" i="1" s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FY93" i="1" s="1"/>
  <c r="D93" i="1"/>
  <c r="C93" i="1"/>
  <c r="FX92" i="1"/>
  <c r="FW92" i="1"/>
  <c r="FV92" i="1"/>
  <c r="FU92" i="1"/>
  <c r="FT92" i="1"/>
  <c r="FS92" i="1"/>
  <c r="FR92" i="1"/>
  <c r="FQ92" i="1"/>
  <c r="FP92" i="1"/>
  <c r="FO92" i="1"/>
  <c r="FN92" i="1"/>
  <c r="FM92" i="1"/>
  <c r="FL92" i="1"/>
  <c r="FK92" i="1"/>
  <c r="FJ92" i="1"/>
  <c r="FI92" i="1"/>
  <c r="FH92" i="1"/>
  <c r="FG92" i="1"/>
  <c r="FF92" i="1"/>
  <c r="FE92" i="1"/>
  <c r="FD92" i="1"/>
  <c r="FC92" i="1"/>
  <c r="FB92" i="1"/>
  <c r="FA92" i="1"/>
  <c r="EZ92" i="1"/>
  <c r="EY92" i="1"/>
  <c r="EX92" i="1"/>
  <c r="EW92" i="1"/>
  <c r="EV92" i="1"/>
  <c r="EU92" i="1"/>
  <c r="ET92" i="1"/>
  <c r="ES92" i="1"/>
  <c r="ER92" i="1"/>
  <c r="EQ92" i="1"/>
  <c r="EP92" i="1"/>
  <c r="EO92" i="1"/>
  <c r="EN92" i="1"/>
  <c r="EM92" i="1"/>
  <c r="EL92" i="1"/>
  <c r="EK92" i="1"/>
  <c r="EJ92" i="1"/>
  <c r="EI92" i="1"/>
  <c r="EH92" i="1"/>
  <c r="EG92" i="1"/>
  <c r="EF92" i="1"/>
  <c r="EE92" i="1"/>
  <c r="ED92" i="1"/>
  <c r="EC92" i="1"/>
  <c r="EB92" i="1"/>
  <c r="EA92" i="1"/>
  <c r="DZ92" i="1"/>
  <c r="DY92" i="1"/>
  <c r="DX92" i="1"/>
  <c r="DW92" i="1"/>
  <c r="DV92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Q196" i="1" s="1"/>
  <c r="P92" i="1"/>
  <c r="O92" i="1"/>
  <c r="N92" i="1"/>
  <c r="M92" i="1"/>
  <c r="L92" i="1"/>
  <c r="K92" i="1"/>
  <c r="J92" i="1"/>
  <c r="I92" i="1"/>
  <c r="H92" i="1"/>
  <c r="G92" i="1"/>
  <c r="F92" i="1"/>
  <c r="E92" i="1"/>
  <c r="FZ92" i="1" s="1"/>
  <c r="D92" i="1"/>
  <c r="C92" i="1"/>
  <c r="FX90" i="1"/>
  <c r="FW90" i="1"/>
  <c r="FV90" i="1"/>
  <c r="FU90" i="1"/>
  <c r="FT90" i="1"/>
  <c r="FS90" i="1"/>
  <c r="FR90" i="1"/>
  <c r="FQ90" i="1"/>
  <c r="FP90" i="1"/>
  <c r="FO90" i="1"/>
  <c r="FN90" i="1"/>
  <c r="FM90" i="1"/>
  <c r="FL90" i="1"/>
  <c r="FK90" i="1"/>
  <c r="FJ90" i="1"/>
  <c r="FI90" i="1"/>
  <c r="FH90" i="1"/>
  <c r="FG90" i="1"/>
  <c r="FF90" i="1"/>
  <c r="FE90" i="1"/>
  <c r="FD90" i="1"/>
  <c r="FC90" i="1"/>
  <c r="FB90" i="1"/>
  <c r="FA90" i="1"/>
  <c r="EZ90" i="1"/>
  <c r="EY90" i="1"/>
  <c r="EX90" i="1"/>
  <c r="EW90" i="1"/>
  <c r="EV90" i="1"/>
  <c r="EU90" i="1"/>
  <c r="ET90" i="1"/>
  <c r="ES90" i="1"/>
  <c r="ER90" i="1"/>
  <c r="EQ90" i="1"/>
  <c r="EP90" i="1"/>
  <c r="EO90" i="1"/>
  <c r="EN90" i="1"/>
  <c r="EM90" i="1"/>
  <c r="EL90" i="1"/>
  <c r="EK90" i="1"/>
  <c r="EJ90" i="1"/>
  <c r="EI90" i="1"/>
  <c r="EH90" i="1"/>
  <c r="EG90" i="1"/>
  <c r="EF90" i="1"/>
  <c r="EE90" i="1"/>
  <c r="ED90" i="1"/>
  <c r="EC90" i="1"/>
  <c r="EB90" i="1"/>
  <c r="EA90" i="1"/>
  <c r="DZ90" i="1"/>
  <c r="DY90" i="1"/>
  <c r="DX90" i="1"/>
  <c r="DW90" i="1"/>
  <c r="DV90" i="1"/>
  <c r="DU90" i="1"/>
  <c r="DT90" i="1"/>
  <c r="DS90" i="1"/>
  <c r="DR90" i="1"/>
  <c r="DQ90" i="1"/>
  <c r="DP90" i="1"/>
  <c r="DO90" i="1"/>
  <c r="DN90" i="1"/>
  <c r="DM90" i="1"/>
  <c r="DL90" i="1"/>
  <c r="DK90" i="1"/>
  <c r="DJ90" i="1"/>
  <c r="DI90" i="1"/>
  <c r="DH90" i="1"/>
  <c r="DG90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FY90" i="1" s="1"/>
  <c r="FX89" i="1"/>
  <c r="FW89" i="1"/>
  <c r="FV89" i="1"/>
  <c r="FU89" i="1"/>
  <c r="FT89" i="1"/>
  <c r="FS89" i="1"/>
  <c r="FR89" i="1"/>
  <c r="FQ89" i="1"/>
  <c r="FP89" i="1"/>
  <c r="FO89" i="1"/>
  <c r="FN89" i="1"/>
  <c r="FM89" i="1"/>
  <c r="FL89" i="1"/>
  <c r="FK89" i="1"/>
  <c r="FJ89" i="1"/>
  <c r="FI89" i="1"/>
  <c r="FH89" i="1"/>
  <c r="FG89" i="1"/>
  <c r="FF89" i="1"/>
  <c r="FE89" i="1"/>
  <c r="FD89" i="1"/>
  <c r="FC89" i="1"/>
  <c r="FB89" i="1"/>
  <c r="FA89" i="1"/>
  <c r="EZ89" i="1"/>
  <c r="EY89" i="1"/>
  <c r="EX89" i="1"/>
  <c r="EW89" i="1"/>
  <c r="EV89" i="1"/>
  <c r="EU89" i="1"/>
  <c r="ET89" i="1"/>
  <c r="ES89" i="1"/>
  <c r="ER89" i="1"/>
  <c r="EQ89" i="1"/>
  <c r="EP89" i="1"/>
  <c r="EO89" i="1"/>
  <c r="EN89" i="1"/>
  <c r="EM89" i="1"/>
  <c r="EL89" i="1"/>
  <c r="EK89" i="1"/>
  <c r="EJ89" i="1"/>
  <c r="EI89" i="1"/>
  <c r="EH89" i="1"/>
  <c r="EG89" i="1"/>
  <c r="EF89" i="1"/>
  <c r="EE89" i="1"/>
  <c r="ED89" i="1"/>
  <c r="EC89" i="1"/>
  <c r="EB89" i="1"/>
  <c r="EA89" i="1"/>
  <c r="DZ89" i="1"/>
  <c r="DY89" i="1"/>
  <c r="DX89" i="1"/>
  <c r="DW89" i="1"/>
  <c r="DV89" i="1"/>
  <c r="DU89" i="1"/>
  <c r="DT89" i="1"/>
  <c r="DS89" i="1"/>
  <c r="DR89" i="1"/>
  <c r="DQ89" i="1"/>
  <c r="DP89" i="1"/>
  <c r="DO89" i="1"/>
  <c r="DN89" i="1"/>
  <c r="DM89" i="1"/>
  <c r="DL89" i="1"/>
  <c r="DK89" i="1"/>
  <c r="DJ89" i="1"/>
  <c r="DI89" i="1"/>
  <c r="DH89" i="1"/>
  <c r="DG89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I98" i="1" s="1"/>
  <c r="BH89" i="1"/>
  <c r="BG89" i="1"/>
  <c r="BF89" i="1"/>
  <c r="BE89" i="1"/>
  <c r="BE98" i="1" s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S98" i="1" s="1"/>
  <c r="AR89" i="1"/>
  <c r="AQ89" i="1"/>
  <c r="AP89" i="1"/>
  <c r="AO89" i="1"/>
  <c r="AO98" i="1" s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C98" i="1" s="1"/>
  <c r="AB89" i="1"/>
  <c r="AA89" i="1"/>
  <c r="Z89" i="1"/>
  <c r="Y89" i="1"/>
  <c r="Y98" i="1" s="1"/>
  <c r="X89" i="1"/>
  <c r="W89" i="1"/>
  <c r="V89" i="1"/>
  <c r="U89" i="1"/>
  <c r="T89" i="1"/>
  <c r="S89" i="1"/>
  <c r="R89" i="1"/>
  <c r="Q89" i="1"/>
  <c r="P89" i="1"/>
  <c r="O89" i="1"/>
  <c r="N89" i="1"/>
  <c r="M89" i="1"/>
  <c r="M98" i="1" s="1"/>
  <c r="L89" i="1"/>
  <c r="K89" i="1"/>
  <c r="J89" i="1"/>
  <c r="I89" i="1"/>
  <c r="I98" i="1" s="1"/>
  <c r="H89" i="1"/>
  <c r="G89" i="1"/>
  <c r="F89" i="1"/>
  <c r="E89" i="1"/>
  <c r="FY91" i="1" s="1"/>
  <c r="FY324" i="1" s="1"/>
  <c r="D89" i="1"/>
  <c r="C89" i="1"/>
  <c r="FX88" i="1"/>
  <c r="FX98" i="1" s="1"/>
  <c r="FW88" i="1"/>
  <c r="FV88" i="1"/>
  <c r="FU88" i="1"/>
  <c r="FT88" i="1"/>
  <c r="FT98" i="1" s="1"/>
  <c r="FS88" i="1"/>
  <c r="FR88" i="1"/>
  <c r="FQ88" i="1"/>
  <c r="FP88" i="1"/>
  <c r="FP98" i="1" s="1"/>
  <c r="FO88" i="1"/>
  <c r="FN88" i="1"/>
  <c r="FM88" i="1"/>
  <c r="FL88" i="1"/>
  <c r="FL98" i="1" s="1"/>
  <c r="FK88" i="1"/>
  <c r="FJ88" i="1"/>
  <c r="FI88" i="1"/>
  <c r="FH88" i="1"/>
  <c r="FH98" i="1" s="1"/>
  <c r="FG88" i="1"/>
  <c r="FF88" i="1"/>
  <c r="FE88" i="1"/>
  <c r="FD88" i="1"/>
  <c r="FD98" i="1" s="1"/>
  <c r="FC88" i="1"/>
  <c r="FB88" i="1"/>
  <c r="FA88" i="1"/>
  <c r="EZ88" i="1"/>
  <c r="EZ98" i="1" s="1"/>
  <c r="EY88" i="1"/>
  <c r="EX88" i="1"/>
  <c r="EW88" i="1"/>
  <c r="EV88" i="1"/>
  <c r="EV98" i="1" s="1"/>
  <c r="EU88" i="1"/>
  <c r="ET88" i="1"/>
  <c r="ES88" i="1"/>
  <c r="ER88" i="1"/>
  <c r="ER98" i="1" s="1"/>
  <c r="EQ88" i="1"/>
  <c r="EP88" i="1"/>
  <c r="EO88" i="1"/>
  <c r="EN88" i="1"/>
  <c r="EN98" i="1" s="1"/>
  <c r="EM88" i="1"/>
  <c r="EL88" i="1"/>
  <c r="EK88" i="1"/>
  <c r="EJ88" i="1"/>
  <c r="EJ98" i="1" s="1"/>
  <c r="EI88" i="1"/>
  <c r="EH88" i="1"/>
  <c r="EG88" i="1"/>
  <c r="EF88" i="1"/>
  <c r="EF98" i="1" s="1"/>
  <c r="EE88" i="1"/>
  <c r="ED88" i="1"/>
  <c r="EC88" i="1"/>
  <c r="EB88" i="1"/>
  <c r="EB98" i="1" s="1"/>
  <c r="EA88" i="1"/>
  <c r="DZ88" i="1"/>
  <c r="DY88" i="1"/>
  <c r="DX88" i="1"/>
  <c r="DX98" i="1" s="1"/>
  <c r="DW88" i="1"/>
  <c r="DV88" i="1"/>
  <c r="DU88" i="1"/>
  <c r="DT88" i="1"/>
  <c r="DT98" i="1" s="1"/>
  <c r="DS88" i="1"/>
  <c r="DR88" i="1"/>
  <c r="DQ88" i="1"/>
  <c r="DP88" i="1"/>
  <c r="DP98" i="1" s="1"/>
  <c r="DO88" i="1"/>
  <c r="DN88" i="1"/>
  <c r="DM88" i="1"/>
  <c r="DL88" i="1"/>
  <c r="DL98" i="1" s="1"/>
  <c r="DK88" i="1"/>
  <c r="DJ88" i="1"/>
  <c r="DI88" i="1"/>
  <c r="DH88" i="1"/>
  <c r="DH98" i="1" s="1"/>
  <c r="DG88" i="1"/>
  <c r="DF88" i="1"/>
  <c r="DE88" i="1"/>
  <c r="DD88" i="1"/>
  <c r="DD98" i="1" s="1"/>
  <c r="DC88" i="1"/>
  <c r="DB88" i="1"/>
  <c r="DA88" i="1"/>
  <c r="CZ88" i="1"/>
  <c r="CZ98" i="1" s="1"/>
  <c r="CY88" i="1"/>
  <c r="CX88" i="1"/>
  <c r="CW88" i="1"/>
  <c r="CV88" i="1"/>
  <c r="CV98" i="1" s="1"/>
  <c r="CU88" i="1"/>
  <c r="CT88" i="1"/>
  <c r="CS88" i="1"/>
  <c r="CR88" i="1"/>
  <c r="CR98" i="1" s="1"/>
  <c r="CQ88" i="1"/>
  <c r="CP88" i="1"/>
  <c r="CO88" i="1"/>
  <c r="CN88" i="1"/>
  <c r="CN98" i="1" s="1"/>
  <c r="CM88" i="1"/>
  <c r="CL88" i="1"/>
  <c r="CK88" i="1"/>
  <c r="CJ88" i="1"/>
  <c r="CJ98" i="1" s="1"/>
  <c r="CI88" i="1"/>
  <c r="CH88" i="1"/>
  <c r="CG88" i="1"/>
  <c r="CF88" i="1"/>
  <c r="CF98" i="1" s="1"/>
  <c r="CE88" i="1"/>
  <c r="CD88" i="1"/>
  <c r="CC88" i="1"/>
  <c r="CB88" i="1"/>
  <c r="CB98" i="1" s="1"/>
  <c r="CA88" i="1"/>
  <c r="BZ88" i="1"/>
  <c r="BY88" i="1"/>
  <c r="BX88" i="1"/>
  <c r="BX98" i="1" s="1"/>
  <c r="BW88" i="1"/>
  <c r="BV88" i="1"/>
  <c r="BU88" i="1"/>
  <c r="BT88" i="1"/>
  <c r="BT98" i="1" s="1"/>
  <c r="BS88" i="1"/>
  <c r="BS98" i="1" s="1"/>
  <c r="BR88" i="1"/>
  <c r="BQ88" i="1"/>
  <c r="BP88" i="1"/>
  <c r="BP98" i="1" s="1"/>
  <c r="BO88" i="1"/>
  <c r="BO98" i="1" s="1"/>
  <c r="BN88" i="1"/>
  <c r="BM88" i="1"/>
  <c r="BL88" i="1"/>
  <c r="BL98" i="1" s="1"/>
  <c r="BK88" i="1"/>
  <c r="BK98" i="1" s="1"/>
  <c r="BJ88" i="1"/>
  <c r="BI88" i="1"/>
  <c r="BH88" i="1"/>
  <c r="BH98" i="1" s="1"/>
  <c r="BG88" i="1"/>
  <c r="BG98" i="1" s="1"/>
  <c r="BF88" i="1"/>
  <c r="BE88" i="1"/>
  <c r="BD88" i="1"/>
  <c r="BD98" i="1" s="1"/>
  <c r="BC88" i="1"/>
  <c r="BC98" i="1" s="1"/>
  <c r="BB88" i="1"/>
  <c r="BA88" i="1"/>
  <c r="AZ88" i="1"/>
  <c r="AZ98" i="1" s="1"/>
  <c r="AY88" i="1"/>
  <c r="AY98" i="1" s="1"/>
  <c r="AX88" i="1"/>
  <c r="AW88" i="1"/>
  <c r="AV88" i="1"/>
  <c r="AV98" i="1" s="1"/>
  <c r="AU88" i="1"/>
  <c r="AU98" i="1" s="1"/>
  <c r="AT88" i="1"/>
  <c r="AS88" i="1"/>
  <c r="AR88" i="1"/>
  <c r="AR98" i="1" s="1"/>
  <c r="AQ88" i="1"/>
  <c r="AQ98" i="1" s="1"/>
  <c r="AP88" i="1"/>
  <c r="AP98" i="1" s="1"/>
  <c r="AO88" i="1"/>
  <c r="AN88" i="1"/>
  <c r="AN98" i="1" s="1"/>
  <c r="AM88" i="1"/>
  <c r="AM98" i="1" s="1"/>
  <c r="AL88" i="1"/>
  <c r="AL98" i="1" s="1"/>
  <c r="AK88" i="1"/>
  <c r="AJ88" i="1"/>
  <c r="AJ98" i="1" s="1"/>
  <c r="AI88" i="1"/>
  <c r="AI98" i="1" s="1"/>
  <c r="AH88" i="1"/>
  <c r="AH98" i="1" s="1"/>
  <c r="AG88" i="1"/>
  <c r="AF88" i="1"/>
  <c r="AF98" i="1" s="1"/>
  <c r="AE88" i="1"/>
  <c r="AE98" i="1" s="1"/>
  <c r="AD88" i="1"/>
  <c r="AD98" i="1" s="1"/>
  <c r="AC88" i="1"/>
  <c r="AB88" i="1"/>
  <c r="AB98" i="1" s="1"/>
  <c r="AA88" i="1"/>
  <c r="AA98" i="1" s="1"/>
  <c r="Z88" i="1"/>
  <c r="Z98" i="1" s="1"/>
  <c r="Y88" i="1"/>
  <c r="X88" i="1"/>
  <c r="X98" i="1" s="1"/>
  <c r="W88" i="1"/>
  <c r="W98" i="1" s="1"/>
  <c r="V88" i="1"/>
  <c r="V98" i="1" s="1"/>
  <c r="U88" i="1"/>
  <c r="T88" i="1"/>
  <c r="T98" i="1" s="1"/>
  <c r="S88" i="1"/>
  <c r="S98" i="1" s="1"/>
  <c r="R88" i="1"/>
  <c r="R98" i="1" s="1"/>
  <c r="Q88" i="1"/>
  <c r="P88" i="1"/>
  <c r="P98" i="1" s="1"/>
  <c r="O88" i="1"/>
  <c r="O98" i="1" s="1"/>
  <c r="N88" i="1"/>
  <c r="N98" i="1" s="1"/>
  <c r="M88" i="1"/>
  <c r="L88" i="1"/>
  <c r="L98" i="1" s="1"/>
  <c r="K88" i="1"/>
  <c r="K98" i="1" s="1"/>
  <c r="J88" i="1"/>
  <c r="J98" i="1" s="1"/>
  <c r="I88" i="1"/>
  <c r="H88" i="1"/>
  <c r="H98" i="1" s="1"/>
  <c r="G88" i="1"/>
  <c r="G98" i="1" s="1"/>
  <c r="F88" i="1"/>
  <c r="F98" i="1" s="1"/>
  <c r="E88" i="1"/>
  <c r="D88" i="1"/>
  <c r="D98" i="1" s="1"/>
  <c r="C88" i="1"/>
  <c r="C98" i="1" s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FZ87" i="1" s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FZ82" i="1" s="1"/>
  <c r="C82" i="1"/>
  <c r="FX81" i="1"/>
  <c r="FW81" i="1"/>
  <c r="FV81" i="1"/>
  <c r="FU81" i="1"/>
  <c r="FT81" i="1"/>
  <c r="FS81" i="1"/>
  <c r="FR81" i="1"/>
  <c r="FQ81" i="1"/>
  <c r="FP81" i="1"/>
  <c r="FO81" i="1"/>
  <c r="FN81" i="1"/>
  <c r="FM81" i="1"/>
  <c r="FL81" i="1"/>
  <c r="FK81" i="1"/>
  <c r="FJ81" i="1"/>
  <c r="FI81" i="1"/>
  <c r="FH81" i="1"/>
  <c r="FG81" i="1"/>
  <c r="FF81" i="1"/>
  <c r="FE81" i="1"/>
  <c r="FD81" i="1"/>
  <c r="FC81" i="1"/>
  <c r="FB81" i="1"/>
  <c r="FA81" i="1"/>
  <c r="EZ81" i="1"/>
  <c r="EY81" i="1"/>
  <c r="EX81" i="1"/>
  <c r="EW81" i="1"/>
  <c r="EV81" i="1"/>
  <c r="EU81" i="1"/>
  <c r="ET81" i="1"/>
  <c r="ES81" i="1"/>
  <c r="ER81" i="1"/>
  <c r="EQ81" i="1"/>
  <c r="EP81" i="1"/>
  <c r="EO81" i="1"/>
  <c r="EN81" i="1"/>
  <c r="EM81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FZ81" i="1" s="1"/>
  <c r="FX80" i="1"/>
  <c r="FW80" i="1"/>
  <c r="FV80" i="1"/>
  <c r="FU80" i="1"/>
  <c r="FT80" i="1"/>
  <c r="FS80" i="1"/>
  <c r="FR80" i="1"/>
  <c r="FQ80" i="1"/>
  <c r="FP80" i="1"/>
  <c r="FO80" i="1"/>
  <c r="FN80" i="1"/>
  <c r="FM80" i="1"/>
  <c r="FL80" i="1"/>
  <c r="FK80" i="1"/>
  <c r="FJ80" i="1"/>
  <c r="FI80" i="1"/>
  <c r="FH80" i="1"/>
  <c r="FG80" i="1"/>
  <c r="FF80" i="1"/>
  <c r="FE80" i="1"/>
  <c r="FD80" i="1"/>
  <c r="FC80" i="1"/>
  <c r="FB80" i="1"/>
  <c r="FA80" i="1"/>
  <c r="EZ80" i="1"/>
  <c r="EY80" i="1"/>
  <c r="EX80" i="1"/>
  <c r="EW80" i="1"/>
  <c r="EV80" i="1"/>
  <c r="EU80" i="1"/>
  <c r="ET80" i="1"/>
  <c r="ES80" i="1"/>
  <c r="ER80" i="1"/>
  <c r="EQ80" i="1"/>
  <c r="EP80" i="1"/>
  <c r="EO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FZ80" i="1" s="1"/>
  <c r="FX79" i="1"/>
  <c r="FW79" i="1"/>
  <c r="FV79" i="1"/>
  <c r="FU79" i="1"/>
  <c r="FT79" i="1"/>
  <c r="FS79" i="1"/>
  <c r="FR79" i="1"/>
  <c r="FQ79" i="1"/>
  <c r="FP79" i="1"/>
  <c r="FO79" i="1"/>
  <c r="FN79" i="1"/>
  <c r="FM79" i="1"/>
  <c r="FL79" i="1"/>
  <c r="FK79" i="1"/>
  <c r="FJ79" i="1"/>
  <c r="FI79" i="1"/>
  <c r="FH79" i="1"/>
  <c r="FG79" i="1"/>
  <c r="FF79" i="1"/>
  <c r="FE79" i="1"/>
  <c r="FD79" i="1"/>
  <c r="FC79" i="1"/>
  <c r="FB79" i="1"/>
  <c r="FA79" i="1"/>
  <c r="EZ79" i="1"/>
  <c r="EY79" i="1"/>
  <c r="EX79" i="1"/>
  <c r="EW79" i="1"/>
  <c r="EV79" i="1"/>
  <c r="EU79" i="1"/>
  <c r="ET79" i="1"/>
  <c r="ES79" i="1"/>
  <c r="ER79" i="1"/>
  <c r="EQ79" i="1"/>
  <c r="EP79" i="1"/>
  <c r="EO79" i="1"/>
  <c r="EN79" i="1"/>
  <c r="EM79" i="1"/>
  <c r="EL79" i="1"/>
  <c r="EK79" i="1"/>
  <c r="EJ79" i="1"/>
  <c r="EI79" i="1"/>
  <c r="EH79" i="1"/>
  <c r="EG79" i="1"/>
  <c r="EF79" i="1"/>
  <c r="EE79" i="1"/>
  <c r="ED79" i="1"/>
  <c r="EC79" i="1"/>
  <c r="EB79" i="1"/>
  <c r="EA79" i="1"/>
  <c r="DZ79" i="1"/>
  <c r="DY79" i="1"/>
  <c r="DX79" i="1"/>
  <c r="DW79" i="1"/>
  <c r="DV79" i="1"/>
  <c r="DU79" i="1"/>
  <c r="DT79" i="1"/>
  <c r="DS79" i="1"/>
  <c r="DR79" i="1"/>
  <c r="DQ79" i="1"/>
  <c r="DP79" i="1"/>
  <c r="DO79" i="1"/>
  <c r="DN79" i="1"/>
  <c r="DM79" i="1"/>
  <c r="DL79" i="1"/>
  <c r="DK79" i="1"/>
  <c r="DJ79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FZ79" i="1" s="1"/>
  <c r="D79" i="1"/>
  <c r="C79" i="1"/>
  <c r="FZ74" i="1"/>
  <c r="CG74" i="1"/>
  <c r="FZ73" i="1"/>
  <c r="FZ72" i="1"/>
  <c r="FZ71" i="1"/>
  <c r="FZ66" i="1"/>
  <c r="FZ61" i="1"/>
  <c r="FY56" i="1"/>
  <c r="FX56" i="1"/>
  <c r="FX254" i="1" s="1"/>
  <c r="FX255" i="1" s="1"/>
  <c r="FW56" i="1"/>
  <c r="FW254" i="1" s="1"/>
  <c r="FW255" i="1" s="1"/>
  <c r="FV56" i="1"/>
  <c r="FV254" i="1" s="1"/>
  <c r="FV255" i="1" s="1"/>
  <c r="FU56" i="1"/>
  <c r="FU254" i="1" s="1"/>
  <c r="FU255" i="1" s="1"/>
  <c r="FT56" i="1"/>
  <c r="FT254" i="1" s="1"/>
  <c r="FT255" i="1" s="1"/>
  <c r="FS56" i="1"/>
  <c r="FS254" i="1" s="1"/>
  <c r="FS255" i="1" s="1"/>
  <c r="FR56" i="1"/>
  <c r="FR254" i="1" s="1"/>
  <c r="FR255" i="1" s="1"/>
  <c r="FQ56" i="1"/>
  <c r="FQ254" i="1" s="1"/>
  <c r="FQ255" i="1" s="1"/>
  <c r="FP56" i="1"/>
  <c r="FP254" i="1" s="1"/>
  <c r="FP255" i="1" s="1"/>
  <c r="FO56" i="1"/>
  <c r="FO254" i="1" s="1"/>
  <c r="FO255" i="1" s="1"/>
  <c r="FN56" i="1"/>
  <c r="FN254" i="1" s="1"/>
  <c r="FN255" i="1" s="1"/>
  <c r="FM56" i="1"/>
  <c r="FM254" i="1" s="1"/>
  <c r="FM255" i="1" s="1"/>
  <c r="FL56" i="1"/>
  <c r="FL254" i="1" s="1"/>
  <c r="FL255" i="1" s="1"/>
  <c r="FK56" i="1"/>
  <c r="FK254" i="1" s="1"/>
  <c r="FK255" i="1" s="1"/>
  <c r="FJ56" i="1"/>
  <c r="FJ254" i="1" s="1"/>
  <c r="FJ255" i="1" s="1"/>
  <c r="FI56" i="1"/>
  <c r="FI254" i="1" s="1"/>
  <c r="FI255" i="1" s="1"/>
  <c r="FH56" i="1"/>
  <c r="FH254" i="1" s="1"/>
  <c r="FH255" i="1" s="1"/>
  <c r="FG56" i="1"/>
  <c r="FG254" i="1" s="1"/>
  <c r="FG255" i="1" s="1"/>
  <c r="FF56" i="1"/>
  <c r="FF254" i="1" s="1"/>
  <c r="FF255" i="1" s="1"/>
  <c r="FE56" i="1"/>
  <c r="FE254" i="1" s="1"/>
  <c r="FE255" i="1" s="1"/>
  <c r="FD56" i="1"/>
  <c r="FD254" i="1" s="1"/>
  <c r="FD255" i="1" s="1"/>
  <c r="FC56" i="1"/>
  <c r="FC254" i="1" s="1"/>
  <c r="FC255" i="1" s="1"/>
  <c r="FB56" i="1"/>
  <c r="FB254" i="1" s="1"/>
  <c r="FB255" i="1" s="1"/>
  <c r="FA56" i="1"/>
  <c r="FA254" i="1" s="1"/>
  <c r="FA255" i="1" s="1"/>
  <c r="EZ56" i="1"/>
  <c r="EZ254" i="1" s="1"/>
  <c r="EZ255" i="1" s="1"/>
  <c r="EY56" i="1"/>
  <c r="EY254" i="1" s="1"/>
  <c r="EY255" i="1" s="1"/>
  <c r="EX56" i="1"/>
  <c r="EX254" i="1" s="1"/>
  <c r="EX255" i="1" s="1"/>
  <c r="EW56" i="1"/>
  <c r="EW254" i="1" s="1"/>
  <c r="EW255" i="1" s="1"/>
  <c r="EV56" i="1"/>
  <c r="EV254" i="1" s="1"/>
  <c r="EV255" i="1" s="1"/>
  <c r="EU56" i="1"/>
  <c r="EU254" i="1" s="1"/>
  <c r="EU255" i="1" s="1"/>
  <c r="ET56" i="1"/>
  <c r="ET254" i="1" s="1"/>
  <c r="ET255" i="1" s="1"/>
  <c r="ES56" i="1"/>
  <c r="ES254" i="1" s="1"/>
  <c r="ES255" i="1" s="1"/>
  <c r="ER56" i="1"/>
  <c r="ER254" i="1" s="1"/>
  <c r="ER255" i="1" s="1"/>
  <c r="EQ56" i="1"/>
  <c r="EQ254" i="1" s="1"/>
  <c r="EQ255" i="1" s="1"/>
  <c r="EP56" i="1"/>
  <c r="EP254" i="1" s="1"/>
  <c r="EP255" i="1" s="1"/>
  <c r="EO56" i="1"/>
  <c r="EO254" i="1" s="1"/>
  <c r="EO255" i="1" s="1"/>
  <c r="EN56" i="1"/>
  <c r="EN254" i="1" s="1"/>
  <c r="EN255" i="1" s="1"/>
  <c r="EM56" i="1"/>
  <c r="EM254" i="1" s="1"/>
  <c r="EM255" i="1" s="1"/>
  <c r="EL56" i="1"/>
  <c r="EL254" i="1" s="1"/>
  <c r="EL255" i="1" s="1"/>
  <c r="EK56" i="1"/>
  <c r="EK254" i="1" s="1"/>
  <c r="EK255" i="1" s="1"/>
  <c r="EJ56" i="1"/>
  <c r="EJ254" i="1" s="1"/>
  <c r="EJ255" i="1" s="1"/>
  <c r="EI56" i="1"/>
  <c r="EI254" i="1" s="1"/>
  <c r="EI255" i="1" s="1"/>
  <c r="EH56" i="1"/>
  <c r="EH254" i="1" s="1"/>
  <c r="EH255" i="1" s="1"/>
  <c r="EG56" i="1"/>
  <c r="EG254" i="1" s="1"/>
  <c r="EG255" i="1" s="1"/>
  <c r="EF56" i="1"/>
  <c r="EF254" i="1" s="1"/>
  <c r="EF255" i="1" s="1"/>
  <c r="EE56" i="1"/>
  <c r="EE254" i="1" s="1"/>
  <c r="EE255" i="1" s="1"/>
  <c r="ED56" i="1"/>
  <c r="ED254" i="1" s="1"/>
  <c r="ED255" i="1" s="1"/>
  <c r="EC56" i="1"/>
  <c r="EC254" i="1" s="1"/>
  <c r="EC255" i="1" s="1"/>
  <c r="EB56" i="1"/>
  <c r="EB254" i="1" s="1"/>
  <c r="EB255" i="1" s="1"/>
  <c r="EA56" i="1"/>
  <c r="EA254" i="1" s="1"/>
  <c r="EA255" i="1" s="1"/>
  <c r="DZ56" i="1"/>
  <c r="DZ254" i="1" s="1"/>
  <c r="DZ255" i="1" s="1"/>
  <c r="DY56" i="1"/>
  <c r="DY254" i="1" s="1"/>
  <c r="DY255" i="1" s="1"/>
  <c r="DX56" i="1"/>
  <c r="DX254" i="1" s="1"/>
  <c r="DX255" i="1" s="1"/>
  <c r="DW56" i="1"/>
  <c r="DW254" i="1" s="1"/>
  <c r="DW255" i="1" s="1"/>
  <c r="DV56" i="1"/>
  <c r="DV254" i="1" s="1"/>
  <c r="DV255" i="1" s="1"/>
  <c r="DU56" i="1"/>
  <c r="DU254" i="1" s="1"/>
  <c r="DU255" i="1" s="1"/>
  <c r="DT56" i="1"/>
  <c r="DT254" i="1" s="1"/>
  <c r="DT255" i="1" s="1"/>
  <c r="DS56" i="1"/>
  <c r="DS254" i="1" s="1"/>
  <c r="DS255" i="1" s="1"/>
  <c r="DR56" i="1"/>
  <c r="DR254" i="1" s="1"/>
  <c r="DR255" i="1" s="1"/>
  <c r="DQ56" i="1"/>
  <c r="DQ254" i="1" s="1"/>
  <c r="DQ255" i="1" s="1"/>
  <c r="DP56" i="1"/>
  <c r="DP254" i="1" s="1"/>
  <c r="DP255" i="1" s="1"/>
  <c r="DO56" i="1"/>
  <c r="DO254" i="1" s="1"/>
  <c r="DO255" i="1" s="1"/>
  <c r="DN56" i="1"/>
  <c r="DN254" i="1" s="1"/>
  <c r="DN255" i="1" s="1"/>
  <c r="DM56" i="1"/>
  <c r="DM254" i="1" s="1"/>
  <c r="DM255" i="1" s="1"/>
  <c r="DL56" i="1"/>
  <c r="DL254" i="1" s="1"/>
  <c r="DL255" i="1" s="1"/>
  <c r="DK56" i="1"/>
  <c r="DK254" i="1" s="1"/>
  <c r="DK255" i="1" s="1"/>
  <c r="DJ56" i="1"/>
  <c r="DJ254" i="1" s="1"/>
  <c r="DJ255" i="1" s="1"/>
  <c r="DI56" i="1"/>
  <c r="DI254" i="1" s="1"/>
  <c r="DI255" i="1" s="1"/>
  <c r="DH56" i="1"/>
  <c r="DH254" i="1" s="1"/>
  <c r="DH255" i="1" s="1"/>
  <c r="DG56" i="1"/>
  <c r="DG254" i="1" s="1"/>
  <c r="DG255" i="1" s="1"/>
  <c r="DF56" i="1"/>
  <c r="DF254" i="1" s="1"/>
  <c r="DF255" i="1" s="1"/>
  <c r="DE56" i="1"/>
  <c r="DE254" i="1" s="1"/>
  <c r="DE255" i="1" s="1"/>
  <c r="DD56" i="1"/>
  <c r="DD254" i="1" s="1"/>
  <c r="DD255" i="1" s="1"/>
  <c r="DC56" i="1"/>
  <c r="DC254" i="1" s="1"/>
  <c r="DC255" i="1" s="1"/>
  <c r="DB56" i="1"/>
  <c r="DB254" i="1" s="1"/>
  <c r="DB255" i="1" s="1"/>
  <c r="DA56" i="1"/>
  <c r="DA254" i="1" s="1"/>
  <c r="DA255" i="1" s="1"/>
  <c r="CZ56" i="1"/>
  <c r="CZ254" i="1" s="1"/>
  <c r="CZ255" i="1" s="1"/>
  <c r="CY56" i="1"/>
  <c r="CY254" i="1" s="1"/>
  <c r="CY255" i="1" s="1"/>
  <c r="CX56" i="1"/>
  <c r="CX254" i="1" s="1"/>
  <c r="CX255" i="1" s="1"/>
  <c r="CW56" i="1"/>
  <c r="CW254" i="1" s="1"/>
  <c r="CW255" i="1" s="1"/>
  <c r="CV56" i="1"/>
  <c r="CV254" i="1" s="1"/>
  <c r="CV255" i="1" s="1"/>
  <c r="CU56" i="1"/>
  <c r="CU254" i="1" s="1"/>
  <c r="CU255" i="1" s="1"/>
  <c r="CT56" i="1"/>
  <c r="CT254" i="1" s="1"/>
  <c r="CT255" i="1" s="1"/>
  <c r="CS56" i="1"/>
  <c r="CS254" i="1" s="1"/>
  <c r="CS255" i="1" s="1"/>
  <c r="CR56" i="1"/>
  <c r="CR254" i="1" s="1"/>
  <c r="CR255" i="1" s="1"/>
  <c r="CQ56" i="1"/>
  <c r="CQ254" i="1" s="1"/>
  <c r="CQ255" i="1" s="1"/>
  <c r="CP56" i="1"/>
  <c r="CP254" i="1" s="1"/>
  <c r="CP255" i="1" s="1"/>
  <c r="CO56" i="1"/>
  <c r="CO254" i="1" s="1"/>
  <c r="CO255" i="1" s="1"/>
  <c r="CN56" i="1"/>
  <c r="CN254" i="1" s="1"/>
  <c r="CN255" i="1" s="1"/>
  <c r="CM56" i="1"/>
  <c r="CM254" i="1" s="1"/>
  <c r="CM255" i="1" s="1"/>
  <c r="CL56" i="1"/>
  <c r="CL254" i="1" s="1"/>
  <c r="CL255" i="1" s="1"/>
  <c r="CK56" i="1"/>
  <c r="CK254" i="1" s="1"/>
  <c r="CK255" i="1" s="1"/>
  <c r="CJ56" i="1"/>
  <c r="CJ254" i="1" s="1"/>
  <c r="CJ255" i="1" s="1"/>
  <c r="CI56" i="1"/>
  <c r="CI254" i="1" s="1"/>
  <c r="CI255" i="1" s="1"/>
  <c r="CH56" i="1"/>
  <c r="CH254" i="1" s="1"/>
  <c r="CH255" i="1" s="1"/>
  <c r="CG56" i="1"/>
  <c r="CG254" i="1" s="1"/>
  <c r="CG255" i="1" s="1"/>
  <c r="CF56" i="1"/>
  <c r="CF254" i="1" s="1"/>
  <c r="CF255" i="1" s="1"/>
  <c r="CE56" i="1"/>
  <c r="CE254" i="1" s="1"/>
  <c r="CE255" i="1" s="1"/>
  <c r="CD56" i="1"/>
  <c r="CD254" i="1" s="1"/>
  <c r="CD255" i="1" s="1"/>
  <c r="CC56" i="1"/>
  <c r="CC254" i="1" s="1"/>
  <c r="CC255" i="1" s="1"/>
  <c r="CB56" i="1"/>
  <c r="CB254" i="1" s="1"/>
  <c r="CB255" i="1" s="1"/>
  <c r="CA56" i="1"/>
  <c r="CA254" i="1" s="1"/>
  <c r="CA255" i="1" s="1"/>
  <c r="BZ56" i="1"/>
  <c r="BZ254" i="1" s="1"/>
  <c r="BZ255" i="1" s="1"/>
  <c r="BY56" i="1"/>
  <c r="BY254" i="1" s="1"/>
  <c r="BY255" i="1" s="1"/>
  <c r="BX56" i="1"/>
  <c r="BX254" i="1" s="1"/>
  <c r="BX255" i="1" s="1"/>
  <c r="BW56" i="1"/>
  <c r="BW254" i="1" s="1"/>
  <c r="BW255" i="1" s="1"/>
  <c r="BV56" i="1"/>
  <c r="BV254" i="1" s="1"/>
  <c r="BV255" i="1" s="1"/>
  <c r="BU56" i="1"/>
  <c r="BU254" i="1" s="1"/>
  <c r="BU255" i="1" s="1"/>
  <c r="BT56" i="1"/>
  <c r="BT254" i="1" s="1"/>
  <c r="BT255" i="1" s="1"/>
  <c r="BS56" i="1"/>
  <c r="BS254" i="1" s="1"/>
  <c r="BS255" i="1" s="1"/>
  <c r="BR56" i="1"/>
  <c r="BR254" i="1" s="1"/>
  <c r="BR255" i="1" s="1"/>
  <c r="BQ56" i="1"/>
  <c r="BQ254" i="1" s="1"/>
  <c r="BQ255" i="1" s="1"/>
  <c r="BP56" i="1"/>
  <c r="BP254" i="1" s="1"/>
  <c r="BP255" i="1" s="1"/>
  <c r="BO56" i="1"/>
  <c r="BO254" i="1" s="1"/>
  <c r="BO255" i="1" s="1"/>
  <c r="BN56" i="1"/>
  <c r="BN254" i="1" s="1"/>
  <c r="BN255" i="1" s="1"/>
  <c r="BM56" i="1"/>
  <c r="BM254" i="1" s="1"/>
  <c r="BM255" i="1" s="1"/>
  <c r="BL56" i="1"/>
  <c r="BL254" i="1" s="1"/>
  <c r="BL255" i="1" s="1"/>
  <c r="BK56" i="1"/>
  <c r="BK254" i="1" s="1"/>
  <c r="BK255" i="1" s="1"/>
  <c r="BJ56" i="1"/>
  <c r="BJ254" i="1" s="1"/>
  <c r="BJ255" i="1" s="1"/>
  <c r="BI56" i="1"/>
  <c r="BI254" i="1" s="1"/>
  <c r="BI255" i="1" s="1"/>
  <c r="BH56" i="1"/>
  <c r="BH254" i="1" s="1"/>
  <c r="BH255" i="1" s="1"/>
  <c r="BG56" i="1"/>
  <c r="BG254" i="1" s="1"/>
  <c r="BG255" i="1" s="1"/>
  <c r="BF56" i="1"/>
  <c r="BF254" i="1" s="1"/>
  <c r="BF255" i="1" s="1"/>
  <c r="BE56" i="1"/>
  <c r="BE254" i="1" s="1"/>
  <c r="BE255" i="1" s="1"/>
  <c r="BD56" i="1"/>
  <c r="BD254" i="1" s="1"/>
  <c r="BD255" i="1" s="1"/>
  <c r="BC56" i="1"/>
  <c r="BC254" i="1" s="1"/>
  <c r="BC255" i="1" s="1"/>
  <c r="BB56" i="1"/>
  <c r="BB254" i="1" s="1"/>
  <c r="BB255" i="1" s="1"/>
  <c r="BA56" i="1"/>
  <c r="BA254" i="1" s="1"/>
  <c r="BA255" i="1" s="1"/>
  <c r="AZ56" i="1"/>
  <c r="AZ254" i="1" s="1"/>
  <c r="AZ255" i="1" s="1"/>
  <c r="AY56" i="1"/>
  <c r="AY254" i="1" s="1"/>
  <c r="AY255" i="1" s="1"/>
  <c r="AX56" i="1"/>
  <c r="AX254" i="1" s="1"/>
  <c r="AX255" i="1" s="1"/>
  <c r="AW56" i="1"/>
  <c r="AW254" i="1" s="1"/>
  <c r="AW255" i="1" s="1"/>
  <c r="AV56" i="1"/>
  <c r="AV254" i="1" s="1"/>
  <c r="AV255" i="1" s="1"/>
  <c r="AU56" i="1"/>
  <c r="AU254" i="1" s="1"/>
  <c r="AU255" i="1" s="1"/>
  <c r="AT56" i="1"/>
  <c r="AT254" i="1" s="1"/>
  <c r="AT255" i="1" s="1"/>
  <c r="AS56" i="1"/>
  <c r="AS254" i="1" s="1"/>
  <c r="AS255" i="1" s="1"/>
  <c r="AR56" i="1"/>
  <c r="AR254" i="1" s="1"/>
  <c r="AR255" i="1" s="1"/>
  <c r="AQ56" i="1"/>
  <c r="AQ254" i="1" s="1"/>
  <c r="AQ255" i="1" s="1"/>
  <c r="AP56" i="1"/>
  <c r="AP254" i="1" s="1"/>
  <c r="AP255" i="1" s="1"/>
  <c r="AO56" i="1"/>
  <c r="AO254" i="1" s="1"/>
  <c r="AO255" i="1" s="1"/>
  <c r="AN56" i="1"/>
  <c r="AN254" i="1" s="1"/>
  <c r="AN255" i="1" s="1"/>
  <c r="AM56" i="1"/>
  <c r="AM254" i="1" s="1"/>
  <c r="AM255" i="1" s="1"/>
  <c r="AL56" i="1"/>
  <c r="AL254" i="1" s="1"/>
  <c r="AL255" i="1" s="1"/>
  <c r="AK56" i="1"/>
  <c r="AK254" i="1" s="1"/>
  <c r="AK255" i="1" s="1"/>
  <c r="AJ56" i="1"/>
  <c r="AJ254" i="1" s="1"/>
  <c r="AJ255" i="1" s="1"/>
  <c r="AI56" i="1"/>
  <c r="AI254" i="1" s="1"/>
  <c r="AI255" i="1" s="1"/>
  <c r="AH56" i="1"/>
  <c r="AH254" i="1" s="1"/>
  <c r="AH255" i="1" s="1"/>
  <c r="AG56" i="1"/>
  <c r="AG254" i="1" s="1"/>
  <c r="AG255" i="1" s="1"/>
  <c r="AF56" i="1"/>
  <c r="AF254" i="1" s="1"/>
  <c r="AF255" i="1" s="1"/>
  <c r="AE56" i="1"/>
  <c r="AE254" i="1" s="1"/>
  <c r="AE255" i="1" s="1"/>
  <c r="AD56" i="1"/>
  <c r="AD254" i="1" s="1"/>
  <c r="AD255" i="1" s="1"/>
  <c r="AC56" i="1"/>
  <c r="AC254" i="1" s="1"/>
  <c r="AC255" i="1" s="1"/>
  <c r="AB56" i="1"/>
  <c r="AB254" i="1" s="1"/>
  <c r="AB255" i="1" s="1"/>
  <c r="AA56" i="1"/>
  <c r="AA254" i="1" s="1"/>
  <c r="AA255" i="1" s="1"/>
  <c r="Z56" i="1"/>
  <c r="Z254" i="1" s="1"/>
  <c r="Z255" i="1" s="1"/>
  <c r="Y56" i="1"/>
  <c r="Y254" i="1" s="1"/>
  <c r="Y255" i="1" s="1"/>
  <c r="X56" i="1"/>
  <c r="X254" i="1" s="1"/>
  <c r="X255" i="1" s="1"/>
  <c r="W56" i="1"/>
  <c r="W254" i="1" s="1"/>
  <c r="W255" i="1" s="1"/>
  <c r="V56" i="1"/>
  <c r="V254" i="1" s="1"/>
  <c r="V255" i="1" s="1"/>
  <c r="U56" i="1"/>
  <c r="U254" i="1" s="1"/>
  <c r="U255" i="1" s="1"/>
  <c r="T56" i="1"/>
  <c r="T254" i="1" s="1"/>
  <c r="T255" i="1" s="1"/>
  <c r="S56" i="1"/>
  <c r="S254" i="1" s="1"/>
  <c r="S255" i="1" s="1"/>
  <c r="R56" i="1"/>
  <c r="R254" i="1" s="1"/>
  <c r="R255" i="1" s="1"/>
  <c r="Q56" i="1"/>
  <c r="Q254" i="1" s="1"/>
  <c r="Q255" i="1" s="1"/>
  <c r="P56" i="1"/>
  <c r="P254" i="1" s="1"/>
  <c r="P255" i="1" s="1"/>
  <c r="O56" i="1"/>
  <c r="O254" i="1" s="1"/>
  <c r="O255" i="1" s="1"/>
  <c r="N56" i="1"/>
  <c r="N254" i="1" s="1"/>
  <c r="N255" i="1" s="1"/>
  <c r="M56" i="1"/>
  <c r="M254" i="1" s="1"/>
  <c r="M255" i="1" s="1"/>
  <c r="L56" i="1"/>
  <c r="L254" i="1" s="1"/>
  <c r="L255" i="1" s="1"/>
  <c r="K56" i="1"/>
  <c r="K254" i="1" s="1"/>
  <c r="K255" i="1" s="1"/>
  <c r="J56" i="1"/>
  <c r="J254" i="1" s="1"/>
  <c r="J255" i="1" s="1"/>
  <c r="I56" i="1"/>
  <c r="I254" i="1" s="1"/>
  <c r="I255" i="1" s="1"/>
  <c r="H56" i="1"/>
  <c r="H254" i="1" s="1"/>
  <c r="H255" i="1" s="1"/>
  <c r="G56" i="1"/>
  <c r="G254" i="1" s="1"/>
  <c r="G255" i="1" s="1"/>
  <c r="F56" i="1"/>
  <c r="F254" i="1" s="1"/>
  <c r="F255" i="1" s="1"/>
  <c r="E56" i="1"/>
  <c r="E254" i="1" s="1"/>
  <c r="E255" i="1" s="1"/>
  <c r="D56" i="1"/>
  <c r="D254" i="1" s="1"/>
  <c r="D255" i="1" s="1"/>
  <c r="C56" i="1"/>
  <c r="C254" i="1" s="1"/>
  <c r="C255" i="1" s="1"/>
  <c r="FZ55" i="1"/>
  <c r="FZ54" i="1"/>
  <c r="FZ52" i="1"/>
  <c r="FZ51" i="1"/>
  <c r="FZ50" i="1"/>
  <c r="FZ49" i="1"/>
  <c r="FZ46" i="1"/>
  <c r="FX46" i="1"/>
  <c r="FW46" i="1"/>
  <c r="FV46" i="1"/>
  <c r="FU46" i="1"/>
  <c r="FT46" i="1"/>
  <c r="FS46" i="1"/>
  <c r="FR46" i="1"/>
  <c r="FQ46" i="1"/>
  <c r="FP46" i="1"/>
  <c r="FO46" i="1"/>
  <c r="FN46" i="1"/>
  <c r="FM46" i="1"/>
  <c r="FL46" i="1"/>
  <c r="FK46" i="1"/>
  <c r="FJ46" i="1"/>
  <c r="FI46" i="1"/>
  <c r="FH46" i="1"/>
  <c r="FG46" i="1"/>
  <c r="FF46" i="1"/>
  <c r="FE46" i="1"/>
  <c r="FD46" i="1"/>
  <c r="FC46" i="1"/>
  <c r="FB46" i="1"/>
  <c r="FA46" i="1"/>
  <c r="EZ46" i="1"/>
  <c r="EY46" i="1"/>
  <c r="EX46" i="1"/>
  <c r="EW46" i="1"/>
  <c r="EV46" i="1"/>
  <c r="EU46" i="1"/>
  <c r="ET46" i="1"/>
  <c r="ES46" i="1"/>
  <c r="ER46" i="1"/>
  <c r="EQ46" i="1"/>
  <c r="EP46" i="1"/>
  <c r="EO46" i="1"/>
  <c r="EN46" i="1"/>
  <c r="EM46" i="1"/>
  <c r="EL46" i="1"/>
  <c r="EK46" i="1"/>
  <c r="EJ46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FZ45" i="1"/>
  <c r="FZ42" i="1"/>
  <c r="FZ40" i="1"/>
  <c r="FZ39" i="1"/>
  <c r="FX33" i="1"/>
  <c r="FW33" i="1"/>
  <c r="FV33" i="1"/>
  <c r="FU33" i="1"/>
  <c r="FT33" i="1"/>
  <c r="FS33" i="1"/>
  <c r="FR33" i="1"/>
  <c r="FQ33" i="1"/>
  <c r="FP33" i="1"/>
  <c r="FO33" i="1"/>
  <c r="FN33" i="1"/>
  <c r="FM33" i="1"/>
  <c r="FL33" i="1"/>
  <c r="FK33" i="1"/>
  <c r="FJ33" i="1"/>
  <c r="FI33" i="1"/>
  <c r="FH33" i="1"/>
  <c r="FG33" i="1"/>
  <c r="FF33" i="1"/>
  <c r="FE33" i="1"/>
  <c r="FD33" i="1"/>
  <c r="FC33" i="1"/>
  <c r="FB33" i="1"/>
  <c r="FA33" i="1"/>
  <c r="EZ33" i="1"/>
  <c r="EY33" i="1"/>
  <c r="EX33" i="1"/>
  <c r="EW33" i="1"/>
  <c r="EV33" i="1"/>
  <c r="EU33" i="1"/>
  <c r="ET33" i="1"/>
  <c r="ES33" i="1"/>
  <c r="ER33" i="1"/>
  <c r="EQ33" i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FX32" i="1"/>
  <c r="FX193" i="1" s="1"/>
  <c r="FW32" i="1"/>
  <c r="FW193" i="1" s="1"/>
  <c r="FV32" i="1"/>
  <c r="FV193" i="1" s="1"/>
  <c r="FU32" i="1"/>
  <c r="FU193" i="1" s="1"/>
  <c r="FT32" i="1"/>
  <c r="FT193" i="1" s="1"/>
  <c r="FS32" i="1"/>
  <c r="FS193" i="1" s="1"/>
  <c r="FR32" i="1"/>
  <c r="FR193" i="1" s="1"/>
  <c r="FQ32" i="1"/>
  <c r="FQ193" i="1" s="1"/>
  <c r="FP32" i="1"/>
  <c r="FP193" i="1" s="1"/>
  <c r="FO32" i="1"/>
  <c r="FO193" i="1" s="1"/>
  <c r="FN32" i="1"/>
  <c r="FN193" i="1" s="1"/>
  <c r="FM32" i="1"/>
  <c r="FM193" i="1" s="1"/>
  <c r="FL32" i="1"/>
  <c r="FL193" i="1" s="1"/>
  <c r="FK32" i="1"/>
  <c r="FK193" i="1" s="1"/>
  <c r="FJ32" i="1"/>
  <c r="FJ193" i="1" s="1"/>
  <c r="FI32" i="1"/>
  <c r="FI193" i="1" s="1"/>
  <c r="FH32" i="1"/>
  <c r="FH193" i="1" s="1"/>
  <c r="FG32" i="1"/>
  <c r="FG193" i="1" s="1"/>
  <c r="FF32" i="1"/>
  <c r="FF193" i="1" s="1"/>
  <c r="FE32" i="1"/>
  <c r="FE193" i="1" s="1"/>
  <c r="FD32" i="1"/>
  <c r="FD193" i="1" s="1"/>
  <c r="FC32" i="1"/>
  <c r="FC193" i="1" s="1"/>
  <c r="FB32" i="1"/>
  <c r="FB193" i="1" s="1"/>
  <c r="FA32" i="1"/>
  <c r="FA193" i="1" s="1"/>
  <c r="EZ32" i="1"/>
  <c r="EZ193" i="1" s="1"/>
  <c r="EY32" i="1"/>
  <c r="EY193" i="1" s="1"/>
  <c r="EX32" i="1"/>
  <c r="EX193" i="1" s="1"/>
  <c r="EW32" i="1"/>
  <c r="EW193" i="1" s="1"/>
  <c r="EV32" i="1"/>
  <c r="EV193" i="1" s="1"/>
  <c r="EU32" i="1"/>
  <c r="EU193" i="1" s="1"/>
  <c r="ET32" i="1"/>
  <c r="ET193" i="1" s="1"/>
  <c r="ES32" i="1"/>
  <c r="ES193" i="1" s="1"/>
  <c r="ER32" i="1"/>
  <c r="ER193" i="1" s="1"/>
  <c r="EQ32" i="1"/>
  <c r="EQ193" i="1" s="1"/>
  <c r="EP32" i="1"/>
  <c r="EP193" i="1" s="1"/>
  <c r="EO32" i="1"/>
  <c r="EO193" i="1" s="1"/>
  <c r="EN32" i="1"/>
  <c r="EN193" i="1" s="1"/>
  <c r="EM32" i="1"/>
  <c r="EM193" i="1" s="1"/>
  <c r="EL32" i="1"/>
  <c r="EL193" i="1" s="1"/>
  <c r="EK32" i="1"/>
  <c r="EK193" i="1" s="1"/>
  <c r="EJ32" i="1"/>
  <c r="EJ193" i="1" s="1"/>
  <c r="EI32" i="1"/>
  <c r="EI193" i="1" s="1"/>
  <c r="EH32" i="1"/>
  <c r="EH193" i="1" s="1"/>
  <c r="EG32" i="1"/>
  <c r="EG193" i="1" s="1"/>
  <c r="EF32" i="1"/>
  <c r="EF193" i="1" s="1"/>
  <c r="EE32" i="1"/>
  <c r="EE193" i="1" s="1"/>
  <c r="ED32" i="1"/>
  <c r="ED193" i="1" s="1"/>
  <c r="EC32" i="1"/>
  <c r="EC193" i="1" s="1"/>
  <c r="EB32" i="1"/>
  <c r="EB193" i="1" s="1"/>
  <c r="EA32" i="1"/>
  <c r="EA193" i="1" s="1"/>
  <c r="DZ32" i="1"/>
  <c r="DZ193" i="1" s="1"/>
  <c r="DY32" i="1"/>
  <c r="DY193" i="1" s="1"/>
  <c r="DX32" i="1"/>
  <c r="DX193" i="1" s="1"/>
  <c r="DW32" i="1"/>
  <c r="DW193" i="1" s="1"/>
  <c r="DV32" i="1"/>
  <c r="DV193" i="1" s="1"/>
  <c r="DU32" i="1"/>
  <c r="DU193" i="1" s="1"/>
  <c r="DT32" i="1"/>
  <c r="DT193" i="1" s="1"/>
  <c r="DS32" i="1"/>
  <c r="DS193" i="1" s="1"/>
  <c r="DR32" i="1"/>
  <c r="DR193" i="1" s="1"/>
  <c r="DQ32" i="1"/>
  <c r="DQ193" i="1" s="1"/>
  <c r="DP32" i="1"/>
  <c r="DP193" i="1" s="1"/>
  <c r="DO32" i="1"/>
  <c r="DO193" i="1" s="1"/>
  <c r="DN32" i="1"/>
  <c r="DN193" i="1" s="1"/>
  <c r="DM32" i="1"/>
  <c r="DM193" i="1" s="1"/>
  <c r="DL32" i="1"/>
  <c r="DL193" i="1" s="1"/>
  <c r="DK32" i="1"/>
  <c r="DK193" i="1" s="1"/>
  <c r="DJ32" i="1"/>
  <c r="DJ193" i="1" s="1"/>
  <c r="DI32" i="1"/>
  <c r="DI193" i="1" s="1"/>
  <c r="DH32" i="1"/>
  <c r="DH193" i="1" s="1"/>
  <c r="DG32" i="1"/>
  <c r="DG193" i="1" s="1"/>
  <c r="DF32" i="1"/>
  <c r="DF193" i="1" s="1"/>
  <c r="DE32" i="1"/>
  <c r="DE193" i="1" s="1"/>
  <c r="DD32" i="1"/>
  <c r="DD193" i="1" s="1"/>
  <c r="DC32" i="1"/>
  <c r="DC193" i="1" s="1"/>
  <c r="DB32" i="1"/>
  <c r="DB193" i="1" s="1"/>
  <c r="DA32" i="1"/>
  <c r="DA193" i="1" s="1"/>
  <c r="CZ32" i="1"/>
  <c r="CZ193" i="1" s="1"/>
  <c r="CY32" i="1"/>
  <c r="CY193" i="1" s="1"/>
  <c r="CX32" i="1"/>
  <c r="CX193" i="1" s="1"/>
  <c r="CW32" i="1"/>
  <c r="CW193" i="1" s="1"/>
  <c r="CV32" i="1"/>
  <c r="CV193" i="1" s="1"/>
  <c r="CU32" i="1"/>
  <c r="CU193" i="1" s="1"/>
  <c r="CT32" i="1"/>
  <c r="CT193" i="1" s="1"/>
  <c r="CS32" i="1"/>
  <c r="CS193" i="1" s="1"/>
  <c r="CR32" i="1"/>
  <c r="CR193" i="1" s="1"/>
  <c r="CQ32" i="1"/>
  <c r="CQ193" i="1" s="1"/>
  <c r="CP32" i="1"/>
  <c r="CP193" i="1" s="1"/>
  <c r="CO32" i="1"/>
  <c r="CO193" i="1" s="1"/>
  <c r="CN32" i="1"/>
  <c r="CN193" i="1" s="1"/>
  <c r="CM32" i="1"/>
  <c r="CM193" i="1" s="1"/>
  <c r="CL32" i="1"/>
  <c r="CL193" i="1" s="1"/>
  <c r="CK32" i="1"/>
  <c r="CK193" i="1" s="1"/>
  <c r="CJ32" i="1"/>
  <c r="CJ193" i="1" s="1"/>
  <c r="CI32" i="1"/>
  <c r="CI193" i="1" s="1"/>
  <c r="CH32" i="1"/>
  <c r="CH193" i="1" s="1"/>
  <c r="CG32" i="1"/>
  <c r="CG193" i="1" s="1"/>
  <c r="CF32" i="1"/>
  <c r="CF193" i="1" s="1"/>
  <c r="CE32" i="1"/>
  <c r="CE193" i="1" s="1"/>
  <c r="CD32" i="1"/>
  <c r="CD193" i="1" s="1"/>
  <c r="CC32" i="1"/>
  <c r="CC193" i="1" s="1"/>
  <c r="CB32" i="1"/>
  <c r="CB193" i="1" s="1"/>
  <c r="CA32" i="1"/>
  <c r="CA193" i="1" s="1"/>
  <c r="BZ32" i="1"/>
  <c r="BZ193" i="1" s="1"/>
  <c r="BY32" i="1"/>
  <c r="BY193" i="1" s="1"/>
  <c r="BX32" i="1"/>
  <c r="BX193" i="1" s="1"/>
  <c r="BW32" i="1"/>
  <c r="BW193" i="1" s="1"/>
  <c r="BV32" i="1"/>
  <c r="BV193" i="1" s="1"/>
  <c r="BU32" i="1"/>
  <c r="BU193" i="1" s="1"/>
  <c r="BT32" i="1"/>
  <c r="BT193" i="1" s="1"/>
  <c r="BS32" i="1"/>
  <c r="BS193" i="1" s="1"/>
  <c r="BR32" i="1"/>
  <c r="BR193" i="1" s="1"/>
  <c r="BQ32" i="1"/>
  <c r="BQ193" i="1" s="1"/>
  <c r="BP32" i="1"/>
  <c r="BP193" i="1" s="1"/>
  <c r="BO32" i="1"/>
  <c r="BO193" i="1" s="1"/>
  <c r="BN32" i="1"/>
  <c r="BN193" i="1" s="1"/>
  <c r="BM32" i="1"/>
  <c r="BM193" i="1" s="1"/>
  <c r="BL32" i="1"/>
  <c r="BL193" i="1" s="1"/>
  <c r="BK32" i="1"/>
  <c r="BK193" i="1" s="1"/>
  <c r="BJ32" i="1"/>
  <c r="BJ193" i="1" s="1"/>
  <c r="BI32" i="1"/>
  <c r="BI193" i="1" s="1"/>
  <c r="BH32" i="1"/>
  <c r="BH193" i="1" s="1"/>
  <c r="BG32" i="1"/>
  <c r="BG193" i="1" s="1"/>
  <c r="BF32" i="1"/>
  <c r="BF193" i="1" s="1"/>
  <c r="BE32" i="1"/>
  <c r="BE193" i="1" s="1"/>
  <c r="BD32" i="1"/>
  <c r="BD193" i="1" s="1"/>
  <c r="BC32" i="1"/>
  <c r="BC193" i="1" s="1"/>
  <c r="BB32" i="1"/>
  <c r="BB193" i="1" s="1"/>
  <c r="BA32" i="1"/>
  <c r="BA193" i="1" s="1"/>
  <c r="AZ32" i="1"/>
  <c r="AZ193" i="1" s="1"/>
  <c r="AY32" i="1"/>
  <c r="AY193" i="1" s="1"/>
  <c r="AX32" i="1"/>
  <c r="AX193" i="1" s="1"/>
  <c r="AW32" i="1"/>
  <c r="AW193" i="1" s="1"/>
  <c r="AV32" i="1"/>
  <c r="AV193" i="1" s="1"/>
  <c r="AU32" i="1"/>
  <c r="AU193" i="1" s="1"/>
  <c r="AT32" i="1"/>
  <c r="AT193" i="1" s="1"/>
  <c r="AS32" i="1"/>
  <c r="AS193" i="1" s="1"/>
  <c r="AR32" i="1"/>
  <c r="AR193" i="1" s="1"/>
  <c r="AQ32" i="1"/>
  <c r="AQ193" i="1" s="1"/>
  <c r="AP32" i="1"/>
  <c r="AP193" i="1" s="1"/>
  <c r="AO32" i="1"/>
  <c r="AO193" i="1" s="1"/>
  <c r="AN32" i="1"/>
  <c r="AN193" i="1" s="1"/>
  <c r="AM32" i="1"/>
  <c r="AM193" i="1" s="1"/>
  <c r="AL32" i="1"/>
  <c r="AL193" i="1" s="1"/>
  <c r="AK32" i="1"/>
  <c r="AK193" i="1" s="1"/>
  <c r="AJ32" i="1"/>
  <c r="AJ193" i="1" s="1"/>
  <c r="AI32" i="1"/>
  <c r="AI193" i="1" s="1"/>
  <c r="AH32" i="1"/>
  <c r="AH193" i="1" s="1"/>
  <c r="AG32" i="1"/>
  <c r="AG193" i="1" s="1"/>
  <c r="AF32" i="1"/>
  <c r="AF193" i="1" s="1"/>
  <c r="AE32" i="1"/>
  <c r="AE193" i="1" s="1"/>
  <c r="AD32" i="1"/>
  <c r="AD193" i="1" s="1"/>
  <c r="AC32" i="1"/>
  <c r="AC193" i="1" s="1"/>
  <c r="AB32" i="1"/>
  <c r="AB193" i="1" s="1"/>
  <c r="AA32" i="1"/>
  <c r="AA193" i="1" s="1"/>
  <c r="Z32" i="1"/>
  <c r="Z193" i="1" s="1"/>
  <c r="Y32" i="1"/>
  <c r="Y193" i="1" s="1"/>
  <c r="X32" i="1"/>
  <c r="X193" i="1" s="1"/>
  <c r="W32" i="1"/>
  <c r="W193" i="1" s="1"/>
  <c r="V32" i="1"/>
  <c r="V193" i="1" s="1"/>
  <c r="U32" i="1"/>
  <c r="U193" i="1" s="1"/>
  <c r="T32" i="1"/>
  <c r="T193" i="1" s="1"/>
  <c r="S32" i="1"/>
  <c r="S193" i="1" s="1"/>
  <c r="R32" i="1"/>
  <c r="R193" i="1" s="1"/>
  <c r="Q32" i="1"/>
  <c r="Q193" i="1" s="1"/>
  <c r="P32" i="1"/>
  <c r="P193" i="1" s="1"/>
  <c r="O32" i="1"/>
  <c r="O193" i="1" s="1"/>
  <c r="N32" i="1"/>
  <c r="N193" i="1" s="1"/>
  <c r="M32" i="1"/>
  <c r="M193" i="1" s="1"/>
  <c r="L32" i="1"/>
  <c r="L193" i="1" s="1"/>
  <c r="K32" i="1"/>
  <c r="K193" i="1" s="1"/>
  <c r="J32" i="1"/>
  <c r="J193" i="1" s="1"/>
  <c r="I32" i="1"/>
  <c r="I193" i="1" s="1"/>
  <c r="H32" i="1"/>
  <c r="H193" i="1" s="1"/>
  <c r="G32" i="1"/>
  <c r="G193" i="1" s="1"/>
  <c r="F32" i="1"/>
  <c r="F193" i="1" s="1"/>
  <c r="E32" i="1"/>
  <c r="E193" i="1" s="1"/>
  <c r="D32" i="1"/>
  <c r="D193" i="1" s="1"/>
  <c r="FX31" i="1"/>
  <c r="FW31" i="1"/>
  <c r="FV31" i="1"/>
  <c r="FU31" i="1"/>
  <c r="FT31" i="1"/>
  <c r="FS31" i="1"/>
  <c r="FR31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W114" i="1" s="1"/>
  <c r="EV31" i="1"/>
  <c r="EU31" i="1"/>
  <c r="ET31" i="1"/>
  <c r="ES31" i="1"/>
  <c r="ER31" i="1"/>
  <c r="EQ31" i="1"/>
  <c r="EP31" i="1"/>
  <c r="EO31" i="1"/>
  <c r="EN31" i="1"/>
  <c r="EM31" i="1"/>
  <c r="EL31" i="1"/>
  <c r="EK31" i="1"/>
  <c r="EJ31" i="1"/>
  <c r="EI31" i="1"/>
  <c r="EH31" i="1"/>
  <c r="EG31" i="1"/>
  <c r="EG111" i="1" s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K114" i="1" s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U111" i="1" s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Y114" i="1" s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I111" i="1" s="1"/>
  <c r="H31" i="1"/>
  <c r="G31" i="1"/>
  <c r="F31" i="1"/>
  <c r="E31" i="1"/>
  <c r="D31" i="1"/>
  <c r="FZ28" i="1"/>
  <c r="FY28" i="1"/>
  <c r="FZ27" i="1"/>
  <c r="FY27" i="1"/>
  <c r="FZ26" i="1"/>
  <c r="FY26" i="1"/>
  <c r="FZ25" i="1"/>
  <c r="FZ24" i="1"/>
  <c r="FZ23" i="1"/>
  <c r="FZ22" i="1"/>
  <c r="FZ21" i="1"/>
  <c r="FZ20" i="1"/>
  <c r="FZ19" i="1"/>
  <c r="FZ18" i="1"/>
  <c r="FZ17" i="1"/>
  <c r="FZ16" i="1"/>
  <c r="FZ15" i="1"/>
  <c r="FZ14" i="1"/>
  <c r="FZ13" i="1"/>
  <c r="FZ12" i="1"/>
  <c r="FZ11" i="1"/>
  <c r="FZ10" i="1"/>
  <c r="D10" i="1"/>
  <c r="D125" i="1" s="1"/>
  <c r="D127" i="1" s="1"/>
  <c r="D128" i="1" s="1"/>
  <c r="D131" i="1" s="1"/>
  <c r="D133" i="1" s="1"/>
  <c r="FX9" i="1"/>
  <c r="FX78" i="1" s="1"/>
  <c r="FX83" i="1" s="1"/>
  <c r="FX91" i="1" s="1"/>
  <c r="FX96" i="1" s="1"/>
  <c r="FT9" i="1"/>
  <c r="FT78" i="1" s="1"/>
  <c r="FT83" i="1" s="1"/>
  <c r="FT91" i="1" s="1"/>
  <c r="FP9" i="1"/>
  <c r="FP78" i="1" s="1"/>
  <c r="FP83" i="1" s="1"/>
  <c r="FP91" i="1" s="1"/>
  <c r="FL9" i="1"/>
  <c r="FL78" i="1" s="1"/>
  <c r="FL83" i="1" s="1"/>
  <c r="FL91" i="1" s="1"/>
  <c r="FH9" i="1"/>
  <c r="FH78" i="1" s="1"/>
  <c r="FH83" i="1" s="1"/>
  <c r="FH91" i="1" s="1"/>
  <c r="FD9" i="1"/>
  <c r="FD78" i="1" s="1"/>
  <c r="FD83" i="1" s="1"/>
  <c r="FD91" i="1" s="1"/>
  <c r="EZ9" i="1"/>
  <c r="EZ78" i="1" s="1"/>
  <c r="EZ83" i="1" s="1"/>
  <c r="EZ91" i="1" s="1"/>
  <c r="EV9" i="1"/>
  <c r="EV78" i="1" s="1"/>
  <c r="EV83" i="1" s="1"/>
  <c r="EV91" i="1" s="1"/>
  <c r="ER9" i="1"/>
  <c r="ER78" i="1" s="1"/>
  <c r="ER83" i="1" s="1"/>
  <c r="ER91" i="1" s="1"/>
  <c r="EN9" i="1"/>
  <c r="EN78" i="1" s="1"/>
  <c r="EN83" i="1" s="1"/>
  <c r="EN91" i="1" s="1"/>
  <c r="EJ9" i="1"/>
  <c r="EJ78" i="1" s="1"/>
  <c r="EJ83" i="1" s="1"/>
  <c r="EJ91" i="1" s="1"/>
  <c r="EF9" i="1"/>
  <c r="EF78" i="1" s="1"/>
  <c r="EF83" i="1" s="1"/>
  <c r="EF91" i="1" s="1"/>
  <c r="EB9" i="1"/>
  <c r="EB78" i="1" s="1"/>
  <c r="EB83" i="1" s="1"/>
  <c r="EB91" i="1" s="1"/>
  <c r="DX9" i="1"/>
  <c r="DX78" i="1" s="1"/>
  <c r="DX83" i="1" s="1"/>
  <c r="DX91" i="1" s="1"/>
  <c r="DT9" i="1"/>
  <c r="DT78" i="1" s="1"/>
  <c r="DT83" i="1" s="1"/>
  <c r="DT91" i="1" s="1"/>
  <c r="DP9" i="1"/>
  <c r="DP78" i="1" s="1"/>
  <c r="DP83" i="1" s="1"/>
  <c r="DP91" i="1" s="1"/>
  <c r="DL9" i="1"/>
  <c r="DL78" i="1" s="1"/>
  <c r="DL83" i="1" s="1"/>
  <c r="DL91" i="1" s="1"/>
  <c r="DL96" i="1" s="1"/>
  <c r="DH9" i="1"/>
  <c r="DH78" i="1" s="1"/>
  <c r="DH83" i="1" s="1"/>
  <c r="DH91" i="1" s="1"/>
  <c r="DD9" i="1"/>
  <c r="DD78" i="1" s="1"/>
  <c r="DD83" i="1" s="1"/>
  <c r="DD91" i="1" s="1"/>
  <c r="CZ9" i="1"/>
  <c r="CZ78" i="1" s="1"/>
  <c r="CZ83" i="1" s="1"/>
  <c r="CZ91" i="1" s="1"/>
  <c r="CV9" i="1"/>
  <c r="CV78" i="1" s="1"/>
  <c r="CV83" i="1" s="1"/>
  <c r="CV91" i="1" s="1"/>
  <c r="CR9" i="1"/>
  <c r="CR78" i="1" s="1"/>
  <c r="CR83" i="1" s="1"/>
  <c r="CR91" i="1" s="1"/>
  <c r="CN9" i="1"/>
  <c r="CN78" i="1" s="1"/>
  <c r="CN83" i="1" s="1"/>
  <c r="CN91" i="1" s="1"/>
  <c r="CJ9" i="1"/>
  <c r="CJ78" i="1" s="1"/>
  <c r="CJ83" i="1" s="1"/>
  <c r="CJ91" i="1" s="1"/>
  <c r="CF9" i="1"/>
  <c r="CF78" i="1" s="1"/>
  <c r="CF83" i="1" s="1"/>
  <c r="CF91" i="1" s="1"/>
  <c r="CB9" i="1"/>
  <c r="CB78" i="1" s="1"/>
  <c r="CB83" i="1" s="1"/>
  <c r="CB91" i="1" s="1"/>
  <c r="BX9" i="1"/>
  <c r="BX78" i="1" s="1"/>
  <c r="BX83" i="1" s="1"/>
  <c r="BX91" i="1" s="1"/>
  <c r="BT9" i="1"/>
  <c r="BT78" i="1" s="1"/>
  <c r="BT83" i="1" s="1"/>
  <c r="BT91" i="1" s="1"/>
  <c r="BP9" i="1"/>
  <c r="BP78" i="1" s="1"/>
  <c r="BP83" i="1" s="1"/>
  <c r="BP91" i="1" s="1"/>
  <c r="BP96" i="1" s="1"/>
  <c r="BL9" i="1"/>
  <c r="BL78" i="1" s="1"/>
  <c r="BL83" i="1" s="1"/>
  <c r="BL91" i="1" s="1"/>
  <c r="BH9" i="1"/>
  <c r="BH78" i="1" s="1"/>
  <c r="BH83" i="1" s="1"/>
  <c r="BH91" i="1" s="1"/>
  <c r="BD9" i="1"/>
  <c r="BD78" i="1" s="1"/>
  <c r="BD83" i="1" s="1"/>
  <c r="BD91" i="1" s="1"/>
  <c r="AZ9" i="1"/>
  <c r="AZ78" i="1" s="1"/>
  <c r="AZ83" i="1" s="1"/>
  <c r="AZ91" i="1" s="1"/>
  <c r="AV9" i="1"/>
  <c r="AV78" i="1" s="1"/>
  <c r="AV83" i="1" s="1"/>
  <c r="AV91" i="1" s="1"/>
  <c r="AR9" i="1"/>
  <c r="AR78" i="1" s="1"/>
  <c r="AR83" i="1" s="1"/>
  <c r="AR91" i="1" s="1"/>
  <c r="AN9" i="1"/>
  <c r="AN78" i="1" s="1"/>
  <c r="AN83" i="1" s="1"/>
  <c r="AN91" i="1" s="1"/>
  <c r="AJ9" i="1"/>
  <c r="AJ78" i="1" s="1"/>
  <c r="AJ83" i="1" s="1"/>
  <c r="AJ91" i="1" s="1"/>
  <c r="AF9" i="1"/>
  <c r="AF78" i="1" s="1"/>
  <c r="AF83" i="1" s="1"/>
  <c r="AF91" i="1" s="1"/>
  <c r="AB9" i="1"/>
  <c r="AB78" i="1" s="1"/>
  <c r="AB83" i="1" s="1"/>
  <c r="AB91" i="1" s="1"/>
  <c r="X9" i="1"/>
  <c r="X78" i="1" s="1"/>
  <c r="X83" i="1" s="1"/>
  <c r="T9" i="1"/>
  <c r="T78" i="1" s="1"/>
  <c r="T83" i="1" s="1"/>
  <c r="T91" i="1" s="1"/>
  <c r="P9" i="1"/>
  <c r="P78" i="1" s="1"/>
  <c r="P83" i="1" s="1"/>
  <c r="P91" i="1" s="1"/>
  <c r="L9" i="1"/>
  <c r="L78" i="1" s="1"/>
  <c r="L83" i="1" s="1"/>
  <c r="L91" i="1" s="1"/>
  <c r="H9" i="1"/>
  <c r="H78" i="1" s="1"/>
  <c r="H83" i="1" s="1"/>
  <c r="H91" i="1" s="1"/>
  <c r="D9" i="1"/>
  <c r="D78" i="1" s="1"/>
  <c r="D83" i="1" s="1"/>
  <c r="D91" i="1" s="1"/>
  <c r="D96" i="1" s="1"/>
  <c r="FZ8" i="1"/>
  <c r="FZ7" i="1"/>
  <c r="FX6" i="1"/>
  <c r="FW6" i="1"/>
  <c r="FW9" i="1" s="1"/>
  <c r="FW78" i="1" s="1"/>
  <c r="FW83" i="1" s="1"/>
  <c r="FW91" i="1" s="1"/>
  <c r="FV6" i="1"/>
  <c r="FV9" i="1" s="1"/>
  <c r="FV78" i="1" s="1"/>
  <c r="FV83" i="1" s="1"/>
  <c r="FV91" i="1" s="1"/>
  <c r="FU6" i="1"/>
  <c r="FU9" i="1" s="1"/>
  <c r="FU78" i="1" s="1"/>
  <c r="FU83" i="1" s="1"/>
  <c r="FU91" i="1" s="1"/>
  <c r="FT6" i="1"/>
  <c r="FS6" i="1"/>
  <c r="FS9" i="1" s="1"/>
  <c r="FS78" i="1" s="1"/>
  <c r="FS83" i="1" s="1"/>
  <c r="FS91" i="1" s="1"/>
  <c r="FR6" i="1"/>
  <c r="FR9" i="1" s="1"/>
  <c r="FR78" i="1" s="1"/>
  <c r="FR83" i="1" s="1"/>
  <c r="FR91" i="1" s="1"/>
  <c r="FQ6" i="1"/>
  <c r="FQ9" i="1" s="1"/>
  <c r="FQ78" i="1" s="1"/>
  <c r="FQ83" i="1" s="1"/>
  <c r="FQ91" i="1" s="1"/>
  <c r="FP6" i="1"/>
  <c r="FO6" i="1"/>
  <c r="FO9" i="1" s="1"/>
  <c r="FO78" i="1" s="1"/>
  <c r="FO83" i="1" s="1"/>
  <c r="FO91" i="1" s="1"/>
  <c r="FN6" i="1"/>
  <c r="FN9" i="1" s="1"/>
  <c r="FN78" i="1" s="1"/>
  <c r="FN83" i="1" s="1"/>
  <c r="FN91" i="1" s="1"/>
  <c r="FM6" i="1"/>
  <c r="FM9" i="1" s="1"/>
  <c r="FM78" i="1" s="1"/>
  <c r="FM83" i="1" s="1"/>
  <c r="FM91" i="1" s="1"/>
  <c r="FL6" i="1"/>
  <c r="FK6" i="1"/>
  <c r="FK9" i="1" s="1"/>
  <c r="FK78" i="1" s="1"/>
  <c r="FK83" i="1" s="1"/>
  <c r="FK91" i="1" s="1"/>
  <c r="FJ6" i="1"/>
  <c r="FJ9" i="1" s="1"/>
  <c r="FJ78" i="1" s="1"/>
  <c r="FJ83" i="1" s="1"/>
  <c r="FJ91" i="1" s="1"/>
  <c r="FI6" i="1"/>
  <c r="FI9" i="1" s="1"/>
  <c r="FI78" i="1" s="1"/>
  <c r="FI83" i="1" s="1"/>
  <c r="FI91" i="1" s="1"/>
  <c r="FH6" i="1"/>
  <c r="FG6" i="1"/>
  <c r="FG9" i="1" s="1"/>
  <c r="FG78" i="1" s="1"/>
  <c r="FG83" i="1" s="1"/>
  <c r="FG91" i="1" s="1"/>
  <c r="FF6" i="1"/>
  <c r="FF9" i="1" s="1"/>
  <c r="FF78" i="1" s="1"/>
  <c r="FF83" i="1" s="1"/>
  <c r="FF91" i="1" s="1"/>
  <c r="FE6" i="1"/>
  <c r="FE9" i="1" s="1"/>
  <c r="FE78" i="1" s="1"/>
  <c r="FE83" i="1" s="1"/>
  <c r="FE91" i="1" s="1"/>
  <c r="FD6" i="1"/>
  <c r="FC6" i="1"/>
  <c r="FC9" i="1" s="1"/>
  <c r="FC78" i="1" s="1"/>
  <c r="FC83" i="1" s="1"/>
  <c r="FC91" i="1" s="1"/>
  <c r="FB6" i="1"/>
  <c r="FB9" i="1" s="1"/>
  <c r="FB78" i="1" s="1"/>
  <c r="FB83" i="1" s="1"/>
  <c r="FB91" i="1" s="1"/>
  <c r="FA6" i="1"/>
  <c r="FA9" i="1" s="1"/>
  <c r="FA78" i="1" s="1"/>
  <c r="FA83" i="1" s="1"/>
  <c r="FA91" i="1" s="1"/>
  <c r="EZ6" i="1"/>
  <c r="EY6" i="1"/>
  <c r="EY9" i="1" s="1"/>
  <c r="EY78" i="1" s="1"/>
  <c r="EY83" i="1" s="1"/>
  <c r="EY91" i="1" s="1"/>
  <c r="EX6" i="1"/>
  <c r="EX9" i="1" s="1"/>
  <c r="EX78" i="1" s="1"/>
  <c r="EX83" i="1" s="1"/>
  <c r="EX91" i="1" s="1"/>
  <c r="EW6" i="1"/>
  <c r="EW9" i="1" s="1"/>
  <c r="EW78" i="1" s="1"/>
  <c r="EW83" i="1" s="1"/>
  <c r="EW91" i="1" s="1"/>
  <c r="EV6" i="1"/>
  <c r="EU6" i="1"/>
  <c r="EU9" i="1" s="1"/>
  <c r="EU78" i="1" s="1"/>
  <c r="EU83" i="1" s="1"/>
  <c r="EU91" i="1" s="1"/>
  <c r="ET6" i="1"/>
  <c r="ET9" i="1" s="1"/>
  <c r="ET78" i="1" s="1"/>
  <c r="ET83" i="1" s="1"/>
  <c r="ET91" i="1" s="1"/>
  <c r="ES6" i="1"/>
  <c r="ES9" i="1" s="1"/>
  <c r="ES78" i="1" s="1"/>
  <c r="ES83" i="1" s="1"/>
  <c r="ES91" i="1" s="1"/>
  <c r="ER6" i="1"/>
  <c r="EQ6" i="1"/>
  <c r="EQ9" i="1" s="1"/>
  <c r="EQ78" i="1" s="1"/>
  <c r="EQ83" i="1" s="1"/>
  <c r="EQ91" i="1" s="1"/>
  <c r="EP6" i="1"/>
  <c r="EP9" i="1" s="1"/>
  <c r="EP78" i="1" s="1"/>
  <c r="EP83" i="1" s="1"/>
  <c r="EP91" i="1" s="1"/>
  <c r="EO6" i="1"/>
  <c r="EO9" i="1" s="1"/>
  <c r="EO78" i="1" s="1"/>
  <c r="EO83" i="1" s="1"/>
  <c r="EO91" i="1" s="1"/>
  <c r="EN6" i="1"/>
  <c r="EM6" i="1"/>
  <c r="EM9" i="1" s="1"/>
  <c r="EM78" i="1" s="1"/>
  <c r="EM83" i="1" s="1"/>
  <c r="EM91" i="1" s="1"/>
  <c r="EL6" i="1"/>
  <c r="EL9" i="1" s="1"/>
  <c r="EL78" i="1" s="1"/>
  <c r="EL83" i="1" s="1"/>
  <c r="EL91" i="1" s="1"/>
  <c r="EK6" i="1"/>
  <c r="EK9" i="1" s="1"/>
  <c r="EK78" i="1" s="1"/>
  <c r="EK83" i="1" s="1"/>
  <c r="EK91" i="1" s="1"/>
  <c r="EJ6" i="1"/>
  <c r="EI6" i="1"/>
  <c r="EI9" i="1" s="1"/>
  <c r="EI78" i="1" s="1"/>
  <c r="EI83" i="1" s="1"/>
  <c r="EI91" i="1" s="1"/>
  <c r="EH6" i="1"/>
  <c r="EH9" i="1" s="1"/>
  <c r="EH78" i="1" s="1"/>
  <c r="EH83" i="1" s="1"/>
  <c r="EH91" i="1" s="1"/>
  <c r="EG6" i="1"/>
  <c r="EG9" i="1" s="1"/>
  <c r="EG78" i="1" s="1"/>
  <c r="EG83" i="1" s="1"/>
  <c r="EG91" i="1" s="1"/>
  <c r="EF6" i="1"/>
  <c r="EE6" i="1"/>
  <c r="EE9" i="1" s="1"/>
  <c r="EE78" i="1" s="1"/>
  <c r="EE83" i="1" s="1"/>
  <c r="EE91" i="1" s="1"/>
  <c r="ED6" i="1"/>
  <c r="ED9" i="1" s="1"/>
  <c r="ED78" i="1" s="1"/>
  <c r="ED83" i="1" s="1"/>
  <c r="ED91" i="1" s="1"/>
  <c r="EC6" i="1"/>
  <c r="EC9" i="1" s="1"/>
  <c r="EC78" i="1" s="1"/>
  <c r="EC83" i="1" s="1"/>
  <c r="EC91" i="1" s="1"/>
  <c r="EB6" i="1"/>
  <c r="EA6" i="1"/>
  <c r="EA9" i="1" s="1"/>
  <c r="EA78" i="1" s="1"/>
  <c r="EA83" i="1" s="1"/>
  <c r="EA91" i="1" s="1"/>
  <c r="DZ6" i="1"/>
  <c r="DZ9" i="1" s="1"/>
  <c r="DZ78" i="1" s="1"/>
  <c r="DZ83" i="1" s="1"/>
  <c r="DZ91" i="1" s="1"/>
  <c r="DY6" i="1"/>
  <c r="DY9" i="1" s="1"/>
  <c r="DY78" i="1" s="1"/>
  <c r="DY83" i="1" s="1"/>
  <c r="DY91" i="1" s="1"/>
  <c r="DX6" i="1"/>
  <c r="DW6" i="1"/>
  <c r="DW9" i="1" s="1"/>
  <c r="DW78" i="1" s="1"/>
  <c r="DW83" i="1" s="1"/>
  <c r="DW91" i="1" s="1"/>
  <c r="DV6" i="1"/>
  <c r="DV9" i="1" s="1"/>
  <c r="DV78" i="1" s="1"/>
  <c r="DV83" i="1" s="1"/>
  <c r="DV91" i="1" s="1"/>
  <c r="DU6" i="1"/>
  <c r="DU9" i="1" s="1"/>
  <c r="DU78" i="1" s="1"/>
  <c r="DU83" i="1" s="1"/>
  <c r="DU91" i="1" s="1"/>
  <c r="DT6" i="1"/>
  <c r="DS6" i="1"/>
  <c r="DS9" i="1" s="1"/>
  <c r="DS78" i="1" s="1"/>
  <c r="DS83" i="1" s="1"/>
  <c r="DS91" i="1" s="1"/>
  <c r="DR6" i="1"/>
  <c r="DR9" i="1" s="1"/>
  <c r="DR78" i="1" s="1"/>
  <c r="DR83" i="1" s="1"/>
  <c r="DR91" i="1" s="1"/>
  <c r="DQ6" i="1"/>
  <c r="DQ9" i="1" s="1"/>
  <c r="DQ78" i="1" s="1"/>
  <c r="DQ83" i="1" s="1"/>
  <c r="DQ91" i="1" s="1"/>
  <c r="DP6" i="1"/>
  <c r="DO6" i="1"/>
  <c r="DO9" i="1" s="1"/>
  <c r="DO78" i="1" s="1"/>
  <c r="DO83" i="1" s="1"/>
  <c r="DO91" i="1" s="1"/>
  <c r="DN6" i="1"/>
  <c r="DN9" i="1" s="1"/>
  <c r="DN78" i="1" s="1"/>
  <c r="DN83" i="1" s="1"/>
  <c r="DN91" i="1" s="1"/>
  <c r="DM6" i="1"/>
  <c r="DM9" i="1" s="1"/>
  <c r="DM78" i="1" s="1"/>
  <c r="DM83" i="1" s="1"/>
  <c r="DM91" i="1" s="1"/>
  <c r="DL6" i="1"/>
  <c r="DK6" i="1"/>
  <c r="DK9" i="1" s="1"/>
  <c r="DK78" i="1" s="1"/>
  <c r="DK83" i="1" s="1"/>
  <c r="DK91" i="1" s="1"/>
  <c r="DJ6" i="1"/>
  <c r="DJ9" i="1" s="1"/>
  <c r="DJ78" i="1" s="1"/>
  <c r="DJ83" i="1" s="1"/>
  <c r="DJ91" i="1" s="1"/>
  <c r="DI6" i="1"/>
  <c r="DI9" i="1" s="1"/>
  <c r="DI78" i="1" s="1"/>
  <c r="DI83" i="1" s="1"/>
  <c r="DI91" i="1" s="1"/>
  <c r="DH6" i="1"/>
  <c r="DG6" i="1"/>
  <c r="DG9" i="1" s="1"/>
  <c r="DG78" i="1" s="1"/>
  <c r="DG83" i="1" s="1"/>
  <c r="DG91" i="1" s="1"/>
  <c r="DF6" i="1"/>
  <c r="DF9" i="1" s="1"/>
  <c r="DF78" i="1" s="1"/>
  <c r="DF83" i="1" s="1"/>
  <c r="DF91" i="1" s="1"/>
  <c r="DE6" i="1"/>
  <c r="DE9" i="1" s="1"/>
  <c r="DE78" i="1" s="1"/>
  <c r="DE83" i="1" s="1"/>
  <c r="DE91" i="1" s="1"/>
  <c r="DD6" i="1"/>
  <c r="DC6" i="1"/>
  <c r="DC9" i="1" s="1"/>
  <c r="DC78" i="1" s="1"/>
  <c r="DC83" i="1" s="1"/>
  <c r="DC91" i="1" s="1"/>
  <c r="DB6" i="1"/>
  <c r="DB9" i="1" s="1"/>
  <c r="DB78" i="1" s="1"/>
  <c r="DB83" i="1" s="1"/>
  <c r="DB91" i="1" s="1"/>
  <c r="DA6" i="1"/>
  <c r="DA9" i="1" s="1"/>
  <c r="DA78" i="1" s="1"/>
  <c r="DA83" i="1" s="1"/>
  <c r="DA91" i="1" s="1"/>
  <c r="CZ6" i="1"/>
  <c r="CY6" i="1"/>
  <c r="CY9" i="1" s="1"/>
  <c r="CY78" i="1" s="1"/>
  <c r="CY83" i="1" s="1"/>
  <c r="CY91" i="1" s="1"/>
  <c r="CX6" i="1"/>
  <c r="CX9" i="1" s="1"/>
  <c r="CX78" i="1" s="1"/>
  <c r="CX83" i="1" s="1"/>
  <c r="CX91" i="1" s="1"/>
  <c r="CW6" i="1"/>
  <c r="CW9" i="1" s="1"/>
  <c r="CW78" i="1" s="1"/>
  <c r="CW83" i="1" s="1"/>
  <c r="CW91" i="1" s="1"/>
  <c r="CV6" i="1"/>
  <c r="CU6" i="1"/>
  <c r="CU9" i="1" s="1"/>
  <c r="CU78" i="1" s="1"/>
  <c r="CU83" i="1" s="1"/>
  <c r="CU91" i="1" s="1"/>
  <c r="CT6" i="1"/>
  <c r="CT9" i="1" s="1"/>
  <c r="CT78" i="1" s="1"/>
  <c r="CT83" i="1" s="1"/>
  <c r="CT91" i="1" s="1"/>
  <c r="CS6" i="1"/>
  <c r="CS9" i="1" s="1"/>
  <c r="CS78" i="1" s="1"/>
  <c r="CS83" i="1" s="1"/>
  <c r="CS91" i="1" s="1"/>
  <c r="CR6" i="1"/>
  <c r="CQ6" i="1"/>
  <c r="CQ9" i="1" s="1"/>
  <c r="CQ78" i="1" s="1"/>
  <c r="CQ83" i="1" s="1"/>
  <c r="CQ91" i="1" s="1"/>
  <c r="CP6" i="1"/>
  <c r="CP9" i="1" s="1"/>
  <c r="CP78" i="1" s="1"/>
  <c r="CP83" i="1" s="1"/>
  <c r="CP91" i="1" s="1"/>
  <c r="CO6" i="1"/>
  <c r="CO9" i="1" s="1"/>
  <c r="CO78" i="1" s="1"/>
  <c r="CO83" i="1" s="1"/>
  <c r="CO91" i="1" s="1"/>
  <c r="CN6" i="1"/>
  <c r="CM6" i="1"/>
  <c r="CM9" i="1" s="1"/>
  <c r="CM78" i="1" s="1"/>
  <c r="CM83" i="1" s="1"/>
  <c r="CM91" i="1" s="1"/>
  <c r="CL6" i="1"/>
  <c r="CL9" i="1" s="1"/>
  <c r="CL78" i="1" s="1"/>
  <c r="CL83" i="1" s="1"/>
  <c r="CL91" i="1" s="1"/>
  <c r="CK6" i="1"/>
  <c r="CK9" i="1" s="1"/>
  <c r="CK78" i="1" s="1"/>
  <c r="CK83" i="1" s="1"/>
  <c r="CK91" i="1" s="1"/>
  <c r="CJ6" i="1"/>
  <c r="CI6" i="1"/>
  <c r="CI9" i="1" s="1"/>
  <c r="CI78" i="1" s="1"/>
  <c r="CI83" i="1" s="1"/>
  <c r="CI91" i="1" s="1"/>
  <c r="CH6" i="1"/>
  <c r="CH9" i="1" s="1"/>
  <c r="CH78" i="1" s="1"/>
  <c r="CH83" i="1" s="1"/>
  <c r="CH91" i="1" s="1"/>
  <c r="CG6" i="1"/>
  <c r="CG9" i="1" s="1"/>
  <c r="CG78" i="1" s="1"/>
  <c r="CG83" i="1" s="1"/>
  <c r="CG91" i="1" s="1"/>
  <c r="CF6" i="1"/>
  <c r="CE6" i="1"/>
  <c r="CE9" i="1" s="1"/>
  <c r="CE78" i="1" s="1"/>
  <c r="CE83" i="1" s="1"/>
  <c r="CE91" i="1" s="1"/>
  <c r="CD6" i="1"/>
  <c r="CD9" i="1" s="1"/>
  <c r="CD78" i="1" s="1"/>
  <c r="CD83" i="1" s="1"/>
  <c r="CD91" i="1" s="1"/>
  <c r="CC6" i="1"/>
  <c r="CC9" i="1" s="1"/>
  <c r="CC78" i="1" s="1"/>
  <c r="CC83" i="1" s="1"/>
  <c r="CC91" i="1" s="1"/>
  <c r="CB6" i="1"/>
  <c r="CA6" i="1"/>
  <c r="CA9" i="1" s="1"/>
  <c r="CA78" i="1" s="1"/>
  <c r="CA83" i="1" s="1"/>
  <c r="CA91" i="1" s="1"/>
  <c r="BZ6" i="1"/>
  <c r="BZ9" i="1" s="1"/>
  <c r="BZ78" i="1" s="1"/>
  <c r="BZ83" i="1" s="1"/>
  <c r="BZ91" i="1" s="1"/>
  <c r="BY6" i="1"/>
  <c r="BY9" i="1" s="1"/>
  <c r="BY78" i="1" s="1"/>
  <c r="BY83" i="1" s="1"/>
  <c r="BY91" i="1" s="1"/>
  <c r="BX6" i="1"/>
  <c r="BW6" i="1"/>
  <c r="BW9" i="1" s="1"/>
  <c r="BW78" i="1" s="1"/>
  <c r="BW83" i="1" s="1"/>
  <c r="BW91" i="1" s="1"/>
  <c r="BV6" i="1"/>
  <c r="BV9" i="1" s="1"/>
  <c r="BV78" i="1" s="1"/>
  <c r="BV83" i="1" s="1"/>
  <c r="BV91" i="1" s="1"/>
  <c r="BU6" i="1"/>
  <c r="BU9" i="1" s="1"/>
  <c r="BU78" i="1" s="1"/>
  <c r="BU83" i="1" s="1"/>
  <c r="BU91" i="1" s="1"/>
  <c r="BT6" i="1"/>
  <c r="BS6" i="1"/>
  <c r="BS9" i="1" s="1"/>
  <c r="BS78" i="1" s="1"/>
  <c r="BS83" i="1" s="1"/>
  <c r="BS91" i="1" s="1"/>
  <c r="BR6" i="1"/>
  <c r="BR9" i="1" s="1"/>
  <c r="BR78" i="1" s="1"/>
  <c r="BR83" i="1" s="1"/>
  <c r="BR91" i="1" s="1"/>
  <c r="BQ6" i="1"/>
  <c r="BQ9" i="1" s="1"/>
  <c r="BQ78" i="1" s="1"/>
  <c r="BQ83" i="1" s="1"/>
  <c r="BQ91" i="1" s="1"/>
  <c r="BP6" i="1"/>
  <c r="BO6" i="1"/>
  <c r="BO9" i="1" s="1"/>
  <c r="BO78" i="1" s="1"/>
  <c r="BO83" i="1" s="1"/>
  <c r="BO91" i="1" s="1"/>
  <c r="BN6" i="1"/>
  <c r="BN9" i="1" s="1"/>
  <c r="BN78" i="1" s="1"/>
  <c r="BN83" i="1" s="1"/>
  <c r="BN91" i="1" s="1"/>
  <c r="BM6" i="1"/>
  <c r="BM9" i="1" s="1"/>
  <c r="BM78" i="1" s="1"/>
  <c r="BM83" i="1" s="1"/>
  <c r="BM91" i="1" s="1"/>
  <c r="BL6" i="1"/>
  <c r="BK6" i="1"/>
  <c r="BK9" i="1" s="1"/>
  <c r="BK78" i="1" s="1"/>
  <c r="BK83" i="1" s="1"/>
  <c r="BK91" i="1" s="1"/>
  <c r="BJ6" i="1"/>
  <c r="BJ9" i="1" s="1"/>
  <c r="BJ78" i="1" s="1"/>
  <c r="BJ83" i="1" s="1"/>
  <c r="BJ91" i="1" s="1"/>
  <c r="BI6" i="1"/>
  <c r="BI9" i="1" s="1"/>
  <c r="BI78" i="1" s="1"/>
  <c r="BI83" i="1" s="1"/>
  <c r="BI91" i="1" s="1"/>
  <c r="BH6" i="1"/>
  <c r="BG6" i="1"/>
  <c r="BG9" i="1" s="1"/>
  <c r="BG78" i="1" s="1"/>
  <c r="BG83" i="1" s="1"/>
  <c r="BG91" i="1" s="1"/>
  <c r="BF6" i="1"/>
  <c r="BF9" i="1" s="1"/>
  <c r="BF78" i="1" s="1"/>
  <c r="BF83" i="1" s="1"/>
  <c r="BF91" i="1" s="1"/>
  <c r="BE6" i="1"/>
  <c r="BE9" i="1" s="1"/>
  <c r="BE78" i="1" s="1"/>
  <c r="BE83" i="1" s="1"/>
  <c r="BE91" i="1" s="1"/>
  <c r="BD6" i="1"/>
  <c r="BC6" i="1"/>
  <c r="BC9" i="1" s="1"/>
  <c r="BC78" i="1" s="1"/>
  <c r="BC83" i="1" s="1"/>
  <c r="BC91" i="1" s="1"/>
  <c r="BB6" i="1"/>
  <c r="BB9" i="1" s="1"/>
  <c r="BB78" i="1" s="1"/>
  <c r="BB83" i="1" s="1"/>
  <c r="BB91" i="1" s="1"/>
  <c r="BA6" i="1"/>
  <c r="BA9" i="1" s="1"/>
  <c r="BA78" i="1" s="1"/>
  <c r="BA83" i="1" s="1"/>
  <c r="BA91" i="1" s="1"/>
  <c r="AZ6" i="1"/>
  <c r="AY6" i="1"/>
  <c r="AY9" i="1" s="1"/>
  <c r="AY78" i="1" s="1"/>
  <c r="AY83" i="1" s="1"/>
  <c r="AY91" i="1" s="1"/>
  <c r="AX6" i="1"/>
  <c r="AX9" i="1" s="1"/>
  <c r="AX78" i="1" s="1"/>
  <c r="AX83" i="1" s="1"/>
  <c r="AX91" i="1" s="1"/>
  <c r="AW6" i="1"/>
  <c r="AW9" i="1" s="1"/>
  <c r="AW78" i="1" s="1"/>
  <c r="AW83" i="1" s="1"/>
  <c r="AW91" i="1" s="1"/>
  <c r="AV6" i="1"/>
  <c r="AU6" i="1"/>
  <c r="AU9" i="1" s="1"/>
  <c r="AU78" i="1" s="1"/>
  <c r="AU83" i="1" s="1"/>
  <c r="AU91" i="1" s="1"/>
  <c r="AT6" i="1"/>
  <c r="AT9" i="1" s="1"/>
  <c r="AT78" i="1" s="1"/>
  <c r="AT83" i="1" s="1"/>
  <c r="AT91" i="1" s="1"/>
  <c r="AS6" i="1"/>
  <c r="AS9" i="1" s="1"/>
  <c r="AS78" i="1" s="1"/>
  <c r="AS83" i="1" s="1"/>
  <c r="AS91" i="1" s="1"/>
  <c r="AR6" i="1"/>
  <c r="AQ6" i="1"/>
  <c r="AQ9" i="1" s="1"/>
  <c r="AQ78" i="1" s="1"/>
  <c r="AQ83" i="1" s="1"/>
  <c r="AQ91" i="1" s="1"/>
  <c r="AP6" i="1"/>
  <c r="AP9" i="1" s="1"/>
  <c r="AP78" i="1" s="1"/>
  <c r="AP83" i="1" s="1"/>
  <c r="AP91" i="1" s="1"/>
  <c r="AO6" i="1"/>
  <c r="AO9" i="1" s="1"/>
  <c r="AO78" i="1" s="1"/>
  <c r="AO83" i="1" s="1"/>
  <c r="AO91" i="1" s="1"/>
  <c r="AN6" i="1"/>
  <c r="AM6" i="1"/>
  <c r="AM9" i="1" s="1"/>
  <c r="AM78" i="1" s="1"/>
  <c r="AM83" i="1" s="1"/>
  <c r="AM91" i="1" s="1"/>
  <c r="AL6" i="1"/>
  <c r="AL9" i="1" s="1"/>
  <c r="AL78" i="1" s="1"/>
  <c r="AL83" i="1" s="1"/>
  <c r="AL91" i="1" s="1"/>
  <c r="AK6" i="1"/>
  <c r="AK9" i="1" s="1"/>
  <c r="AK78" i="1" s="1"/>
  <c r="AK83" i="1" s="1"/>
  <c r="AK91" i="1" s="1"/>
  <c r="AJ6" i="1"/>
  <c r="AI6" i="1"/>
  <c r="AI9" i="1" s="1"/>
  <c r="AI78" i="1" s="1"/>
  <c r="AI83" i="1" s="1"/>
  <c r="AI91" i="1" s="1"/>
  <c r="AH6" i="1"/>
  <c r="AH9" i="1" s="1"/>
  <c r="AH78" i="1" s="1"/>
  <c r="AH83" i="1" s="1"/>
  <c r="AH91" i="1" s="1"/>
  <c r="AG6" i="1"/>
  <c r="AG9" i="1" s="1"/>
  <c r="AG78" i="1" s="1"/>
  <c r="AG83" i="1" s="1"/>
  <c r="AG91" i="1" s="1"/>
  <c r="AF6" i="1"/>
  <c r="AE6" i="1"/>
  <c r="AE9" i="1" s="1"/>
  <c r="AE78" i="1" s="1"/>
  <c r="AE83" i="1" s="1"/>
  <c r="AE91" i="1" s="1"/>
  <c r="AD6" i="1"/>
  <c r="AD9" i="1" s="1"/>
  <c r="AD78" i="1" s="1"/>
  <c r="AD83" i="1" s="1"/>
  <c r="AD91" i="1" s="1"/>
  <c r="AC6" i="1"/>
  <c r="AC9" i="1" s="1"/>
  <c r="AC78" i="1" s="1"/>
  <c r="AC83" i="1" s="1"/>
  <c r="AC91" i="1" s="1"/>
  <c r="AB6" i="1"/>
  <c r="AA6" i="1"/>
  <c r="AA9" i="1" s="1"/>
  <c r="AA78" i="1" s="1"/>
  <c r="AA83" i="1" s="1"/>
  <c r="AA91" i="1" s="1"/>
  <c r="Z6" i="1"/>
  <c r="Z9" i="1" s="1"/>
  <c r="Z78" i="1" s="1"/>
  <c r="Z83" i="1" s="1"/>
  <c r="Z91" i="1" s="1"/>
  <c r="Y6" i="1"/>
  <c r="Y9" i="1" s="1"/>
  <c r="Y78" i="1" s="1"/>
  <c r="Y83" i="1" s="1"/>
  <c r="Y91" i="1" s="1"/>
  <c r="X6" i="1"/>
  <c r="W6" i="1"/>
  <c r="W9" i="1" s="1"/>
  <c r="W78" i="1" s="1"/>
  <c r="W83" i="1" s="1"/>
  <c r="W91" i="1" s="1"/>
  <c r="V6" i="1"/>
  <c r="V9" i="1" s="1"/>
  <c r="V78" i="1" s="1"/>
  <c r="V83" i="1" s="1"/>
  <c r="V91" i="1" s="1"/>
  <c r="U6" i="1"/>
  <c r="U9" i="1" s="1"/>
  <c r="U78" i="1" s="1"/>
  <c r="U83" i="1" s="1"/>
  <c r="U91" i="1" s="1"/>
  <c r="T6" i="1"/>
  <c r="S6" i="1"/>
  <c r="S9" i="1" s="1"/>
  <c r="S78" i="1" s="1"/>
  <c r="S83" i="1" s="1"/>
  <c r="S91" i="1" s="1"/>
  <c r="R6" i="1"/>
  <c r="R9" i="1" s="1"/>
  <c r="R78" i="1" s="1"/>
  <c r="R83" i="1" s="1"/>
  <c r="R91" i="1" s="1"/>
  <c r="Q6" i="1"/>
  <c r="Q9" i="1" s="1"/>
  <c r="Q78" i="1" s="1"/>
  <c r="Q83" i="1" s="1"/>
  <c r="Q91" i="1" s="1"/>
  <c r="P6" i="1"/>
  <c r="O6" i="1"/>
  <c r="O9" i="1" s="1"/>
  <c r="O78" i="1" s="1"/>
  <c r="O83" i="1" s="1"/>
  <c r="O91" i="1" s="1"/>
  <c r="N6" i="1"/>
  <c r="N9" i="1" s="1"/>
  <c r="N78" i="1" s="1"/>
  <c r="N83" i="1" s="1"/>
  <c r="N91" i="1" s="1"/>
  <c r="M6" i="1"/>
  <c r="M9" i="1" s="1"/>
  <c r="M78" i="1" s="1"/>
  <c r="M83" i="1" s="1"/>
  <c r="M91" i="1" s="1"/>
  <c r="L6" i="1"/>
  <c r="K6" i="1"/>
  <c r="K9" i="1" s="1"/>
  <c r="K78" i="1" s="1"/>
  <c r="K83" i="1" s="1"/>
  <c r="K91" i="1" s="1"/>
  <c r="J6" i="1"/>
  <c r="J9" i="1" s="1"/>
  <c r="J78" i="1" s="1"/>
  <c r="J83" i="1" s="1"/>
  <c r="J91" i="1" s="1"/>
  <c r="I6" i="1"/>
  <c r="I9" i="1" s="1"/>
  <c r="I78" i="1" s="1"/>
  <c r="I83" i="1" s="1"/>
  <c r="I91" i="1" s="1"/>
  <c r="H6" i="1"/>
  <c r="G6" i="1"/>
  <c r="G9" i="1" s="1"/>
  <c r="G78" i="1" s="1"/>
  <c r="G83" i="1" s="1"/>
  <c r="G91" i="1" s="1"/>
  <c r="F6" i="1"/>
  <c r="F9" i="1" s="1"/>
  <c r="F78" i="1" s="1"/>
  <c r="F83" i="1" s="1"/>
  <c r="F91" i="1" s="1"/>
  <c r="E6" i="1"/>
  <c r="E9" i="1" s="1"/>
  <c r="E78" i="1" s="1"/>
  <c r="E83" i="1" s="1"/>
  <c r="E91" i="1" s="1"/>
  <c r="D6" i="1"/>
  <c r="C6" i="1"/>
  <c r="C9" i="1" s="1"/>
  <c r="FZ5" i="1"/>
  <c r="FZ4" i="1"/>
  <c r="FZ3" i="1"/>
  <c r="R194" i="1" l="1"/>
  <c r="R120" i="1"/>
  <c r="R96" i="1"/>
  <c r="AH194" i="1"/>
  <c r="AH120" i="1"/>
  <c r="AH96" i="1"/>
  <c r="G194" i="1"/>
  <c r="G96" i="1"/>
  <c r="G120" i="1"/>
  <c r="O194" i="1"/>
  <c r="O96" i="1"/>
  <c r="O120" i="1"/>
  <c r="DG194" i="1"/>
  <c r="DG96" i="1"/>
  <c r="DG120" i="1"/>
  <c r="DO194" i="1"/>
  <c r="DO120" i="1"/>
  <c r="DO96" i="1"/>
  <c r="DW194" i="1"/>
  <c r="DW96" i="1"/>
  <c r="DW120" i="1"/>
  <c r="EE194" i="1"/>
  <c r="EE120" i="1"/>
  <c r="EE96" i="1"/>
  <c r="EI194" i="1"/>
  <c r="EI96" i="1"/>
  <c r="EI120" i="1"/>
  <c r="EM194" i="1"/>
  <c r="EM96" i="1"/>
  <c r="EM120" i="1"/>
  <c r="EQ194" i="1"/>
  <c r="EQ96" i="1"/>
  <c r="EQ120" i="1"/>
  <c r="EU194" i="1"/>
  <c r="EU120" i="1"/>
  <c r="EU96" i="1"/>
  <c r="EY194" i="1"/>
  <c r="EY96" i="1"/>
  <c r="EY120" i="1"/>
  <c r="FC194" i="1"/>
  <c r="FC96" i="1"/>
  <c r="FC120" i="1"/>
  <c r="FG194" i="1"/>
  <c r="FG96" i="1"/>
  <c r="FG120" i="1"/>
  <c r="FK194" i="1"/>
  <c r="FK120" i="1"/>
  <c r="FK96" i="1"/>
  <c r="FO194" i="1"/>
  <c r="FO96" i="1"/>
  <c r="FO120" i="1"/>
  <c r="FS194" i="1"/>
  <c r="FS96" i="1"/>
  <c r="FS120" i="1"/>
  <c r="FW194" i="1"/>
  <c r="FW96" i="1"/>
  <c r="FW120" i="1"/>
  <c r="D144" i="1"/>
  <c r="D187" i="1"/>
  <c r="D170" i="1"/>
  <c r="D108" i="1"/>
  <c r="D105" i="1"/>
  <c r="D102" i="1"/>
  <c r="D104" i="1" s="1"/>
  <c r="D106" i="1" s="1"/>
  <c r="D116" i="1" s="1"/>
  <c r="D97" i="1"/>
  <c r="BP187" i="1"/>
  <c r="BP146" i="1"/>
  <c r="BP170" i="1"/>
  <c r="BP108" i="1"/>
  <c r="BP105" i="1"/>
  <c r="BP102" i="1"/>
  <c r="BP104" i="1" s="1"/>
  <c r="BP106" i="1" s="1"/>
  <c r="BP116" i="1" s="1"/>
  <c r="BP97" i="1"/>
  <c r="DL144" i="1"/>
  <c r="DL187" i="1"/>
  <c r="DL146" i="1"/>
  <c r="DL170" i="1"/>
  <c r="DL108" i="1"/>
  <c r="DL105" i="1"/>
  <c r="DL102" i="1"/>
  <c r="DL104" i="1" s="1"/>
  <c r="DL106" i="1" s="1"/>
  <c r="DL116" i="1" s="1"/>
  <c r="DL97" i="1"/>
  <c r="FX152" i="1"/>
  <c r="FX148" i="1"/>
  <c r="FX187" i="1"/>
  <c r="FX154" i="1"/>
  <c r="FX150" i="1"/>
  <c r="FX146" i="1"/>
  <c r="FX170" i="1"/>
  <c r="FX108" i="1"/>
  <c r="FX105" i="1"/>
  <c r="FX102" i="1"/>
  <c r="FX104" i="1" s="1"/>
  <c r="FX97" i="1"/>
  <c r="J194" i="1"/>
  <c r="J120" i="1"/>
  <c r="J96" i="1"/>
  <c r="Z194" i="1"/>
  <c r="Z120" i="1"/>
  <c r="Z96" i="1"/>
  <c r="AP194" i="1"/>
  <c r="AP120" i="1"/>
  <c r="AP96" i="1"/>
  <c r="C78" i="1"/>
  <c r="FZ9" i="1"/>
  <c r="K194" i="1"/>
  <c r="K120" i="1"/>
  <c r="K96" i="1"/>
  <c r="S194" i="1"/>
  <c r="S96" i="1"/>
  <c r="S120" i="1"/>
  <c r="W194" i="1"/>
  <c r="W96" i="1"/>
  <c r="W120" i="1"/>
  <c r="AA194" i="1"/>
  <c r="AA96" i="1"/>
  <c r="AA120" i="1"/>
  <c r="AE194" i="1"/>
  <c r="AE96" i="1"/>
  <c r="AE120" i="1"/>
  <c r="AI194" i="1"/>
  <c r="AI96" i="1"/>
  <c r="AI120" i="1"/>
  <c r="AM194" i="1"/>
  <c r="AM120" i="1"/>
  <c r="AM96" i="1"/>
  <c r="AQ194" i="1"/>
  <c r="AQ96" i="1"/>
  <c r="AQ120" i="1"/>
  <c r="AU194" i="1"/>
  <c r="AU96" i="1"/>
  <c r="AU120" i="1"/>
  <c r="AY194" i="1"/>
  <c r="AY96" i="1"/>
  <c r="AY120" i="1"/>
  <c r="BC194" i="1"/>
  <c r="BC120" i="1"/>
  <c r="BC96" i="1"/>
  <c r="BG194" i="1"/>
  <c r="BG96" i="1"/>
  <c r="BG120" i="1"/>
  <c r="BK194" i="1"/>
  <c r="BK96" i="1"/>
  <c r="BK120" i="1"/>
  <c r="BO194" i="1"/>
  <c r="BO96" i="1"/>
  <c r="BO120" i="1"/>
  <c r="BS194" i="1"/>
  <c r="BS120" i="1"/>
  <c r="BS96" i="1"/>
  <c r="BW194" i="1"/>
  <c r="BW96" i="1"/>
  <c r="BW120" i="1"/>
  <c r="CA194" i="1"/>
  <c r="CA96" i="1"/>
  <c r="CA120" i="1"/>
  <c r="CE194" i="1"/>
  <c r="CE96" i="1"/>
  <c r="CE120" i="1"/>
  <c r="CI194" i="1"/>
  <c r="CI120" i="1"/>
  <c r="CI96" i="1"/>
  <c r="CM194" i="1"/>
  <c r="CM96" i="1"/>
  <c r="CM120" i="1"/>
  <c r="CQ194" i="1"/>
  <c r="CQ96" i="1"/>
  <c r="CQ120" i="1"/>
  <c r="CU194" i="1"/>
  <c r="CU96" i="1"/>
  <c r="CU120" i="1"/>
  <c r="CY194" i="1"/>
  <c r="CY120" i="1"/>
  <c r="CY96" i="1"/>
  <c r="DC194" i="1"/>
  <c r="DC96" i="1"/>
  <c r="DC120" i="1"/>
  <c r="DK194" i="1"/>
  <c r="DK96" i="1"/>
  <c r="DK120" i="1"/>
  <c r="DS194" i="1"/>
  <c r="DS96" i="1"/>
  <c r="DS120" i="1"/>
  <c r="EA194" i="1"/>
  <c r="EA96" i="1"/>
  <c r="EA120" i="1"/>
  <c r="H194" i="1"/>
  <c r="H120" i="1"/>
  <c r="H96" i="1"/>
  <c r="AN194" i="1"/>
  <c r="AN120" i="1"/>
  <c r="AN96" i="1"/>
  <c r="BD194" i="1"/>
  <c r="BD120" i="1"/>
  <c r="BD96" i="1"/>
  <c r="BT194" i="1"/>
  <c r="BT120" i="1"/>
  <c r="BT96" i="1"/>
  <c r="CJ194" i="1"/>
  <c r="CJ120" i="1"/>
  <c r="CJ96" i="1"/>
  <c r="CZ194" i="1"/>
  <c r="CZ120" i="1"/>
  <c r="CZ96" i="1"/>
  <c r="DP194" i="1"/>
  <c r="DP120" i="1"/>
  <c r="DP96" i="1"/>
  <c r="EF194" i="1"/>
  <c r="EF120" i="1"/>
  <c r="EF96" i="1"/>
  <c r="EV194" i="1"/>
  <c r="EV120" i="1"/>
  <c r="EV96" i="1"/>
  <c r="FL194" i="1"/>
  <c r="FL120" i="1"/>
  <c r="FL96" i="1"/>
  <c r="F194" i="1"/>
  <c r="F120" i="1"/>
  <c r="F96" i="1"/>
  <c r="V194" i="1"/>
  <c r="V120" i="1"/>
  <c r="V96" i="1"/>
  <c r="AL194" i="1"/>
  <c r="AL120" i="1"/>
  <c r="AL96" i="1"/>
  <c r="E194" i="1"/>
  <c r="E120" i="1"/>
  <c r="E96" i="1"/>
  <c r="I194" i="1"/>
  <c r="I120" i="1"/>
  <c r="I96" i="1"/>
  <c r="M194" i="1"/>
  <c r="M120" i="1"/>
  <c r="M96" i="1"/>
  <c r="Q194" i="1"/>
  <c r="Q120" i="1"/>
  <c r="Q96" i="1"/>
  <c r="U194" i="1"/>
  <c r="U120" i="1"/>
  <c r="U96" i="1"/>
  <c r="Y194" i="1"/>
  <c r="Y120" i="1"/>
  <c r="Y96" i="1"/>
  <c r="AC194" i="1"/>
  <c r="AC120" i="1"/>
  <c r="AC96" i="1"/>
  <c r="AG194" i="1"/>
  <c r="AG120" i="1"/>
  <c r="AG96" i="1"/>
  <c r="AK194" i="1"/>
  <c r="AK120" i="1"/>
  <c r="AK96" i="1"/>
  <c r="AO194" i="1"/>
  <c r="AO120" i="1"/>
  <c r="AO96" i="1"/>
  <c r="AS194" i="1"/>
  <c r="AS120" i="1"/>
  <c r="AS96" i="1"/>
  <c r="AW194" i="1"/>
  <c r="AW120" i="1"/>
  <c r="AW96" i="1"/>
  <c r="BA194" i="1"/>
  <c r="BA120" i="1"/>
  <c r="BA96" i="1"/>
  <c r="BE194" i="1"/>
  <c r="BE120" i="1"/>
  <c r="BE96" i="1"/>
  <c r="BI194" i="1"/>
  <c r="BI120" i="1"/>
  <c r="BI96" i="1"/>
  <c r="BM194" i="1"/>
  <c r="BM120" i="1"/>
  <c r="BM96" i="1"/>
  <c r="BQ194" i="1"/>
  <c r="BQ120" i="1"/>
  <c r="BQ96" i="1"/>
  <c r="BU194" i="1"/>
  <c r="BU120" i="1"/>
  <c r="BU96" i="1"/>
  <c r="BY194" i="1"/>
  <c r="BY120" i="1"/>
  <c r="BY96" i="1"/>
  <c r="CC194" i="1"/>
  <c r="CC120" i="1"/>
  <c r="CC96" i="1"/>
  <c r="CG194" i="1"/>
  <c r="CG120" i="1"/>
  <c r="CG96" i="1"/>
  <c r="CK194" i="1"/>
  <c r="CK120" i="1"/>
  <c r="CK96" i="1"/>
  <c r="CO194" i="1"/>
  <c r="CO120" i="1"/>
  <c r="CO96" i="1"/>
  <c r="CS194" i="1"/>
  <c r="CS120" i="1"/>
  <c r="CS96" i="1"/>
  <c r="CW194" i="1"/>
  <c r="CW120" i="1"/>
  <c r="CW96" i="1"/>
  <c r="DA194" i="1"/>
  <c r="DA120" i="1"/>
  <c r="DA96" i="1"/>
  <c r="DE194" i="1"/>
  <c r="DE120" i="1"/>
  <c r="DE96" i="1"/>
  <c r="DI194" i="1"/>
  <c r="DI120" i="1"/>
  <c r="DI96" i="1"/>
  <c r="DM120" i="1"/>
  <c r="DM194" i="1"/>
  <c r="DM96" i="1"/>
  <c r="DQ194" i="1"/>
  <c r="DQ120" i="1"/>
  <c r="DQ96" i="1"/>
  <c r="DU120" i="1"/>
  <c r="DU194" i="1"/>
  <c r="DU96" i="1"/>
  <c r="DY194" i="1"/>
  <c r="DY120" i="1"/>
  <c r="DY96" i="1"/>
  <c r="EC194" i="1"/>
  <c r="EC120" i="1"/>
  <c r="EC96" i="1"/>
  <c r="EG194" i="1"/>
  <c r="EG120" i="1"/>
  <c r="EG96" i="1"/>
  <c r="EK194" i="1"/>
  <c r="EK120" i="1"/>
  <c r="EK96" i="1"/>
  <c r="EO194" i="1"/>
  <c r="EO120" i="1"/>
  <c r="EO96" i="1"/>
  <c r="ES120" i="1"/>
  <c r="ES194" i="1"/>
  <c r="ES96" i="1"/>
  <c r="EW194" i="1"/>
  <c r="EW120" i="1"/>
  <c r="EW96" i="1"/>
  <c r="FA120" i="1"/>
  <c r="FA194" i="1"/>
  <c r="FA96" i="1"/>
  <c r="FE194" i="1"/>
  <c r="FE120" i="1"/>
  <c r="FE96" i="1"/>
  <c r="FI194" i="1"/>
  <c r="FI120" i="1"/>
  <c r="FI96" i="1"/>
  <c r="FM194" i="1"/>
  <c r="FM120" i="1"/>
  <c r="FM96" i="1"/>
  <c r="FQ194" i="1"/>
  <c r="FQ120" i="1"/>
  <c r="FQ96" i="1"/>
  <c r="FU194" i="1"/>
  <c r="FU120" i="1"/>
  <c r="FU96" i="1"/>
  <c r="L194" i="1"/>
  <c r="L120" i="1"/>
  <c r="L96" i="1"/>
  <c r="N194" i="1"/>
  <c r="N120" i="1"/>
  <c r="N96" i="1"/>
  <c r="AD194" i="1"/>
  <c r="AD120" i="1"/>
  <c r="AD96" i="1"/>
  <c r="AT194" i="1"/>
  <c r="AT120" i="1"/>
  <c r="AT96" i="1"/>
  <c r="AX194" i="1"/>
  <c r="AX120" i="1"/>
  <c r="AX96" i="1"/>
  <c r="BB194" i="1"/>
  <c r="BB120" i="1"/>
  <c r="BB96" i="1"/>
  <c r="BF194" i="1"/>
  <c r="BF120" i="1"/>
  <c r="BF96" i="1"/>
  <c r="BJ194" i="1"/>
  <c r="BJ120" i="1"/>
  <c r="BJ96" i="1"/>
  <c r="BN194" i="1"/>
  <c r="BN120" i="1"/>
  <c r="BN96" i="1"/>
  <c r="BR194" i="1"/>
  <c r="BR120" i="1"/>
  <c r="BR96" i="1"/>
  <c r="BV194" i="1"/>
  <c r="BV120" i="1"/>
  <c r="BV96" i="1"/>
  <c r="BZ194" i="1"/>
  <c r="BZ120" i="1"/>
  <c r="BZ96" i="1"/>
  <c r="CD194" i="1"/>
  <c r="CD120" i="1"/>
  <c r="CD96" i="1"/>
  <c r="CH194" i="1"/>
  <c r="CH120" i="1"/>
  <c r="CH96" i="1"/>
  <c r="CL194" i="1"/>
  <c r="CL120" i="1"/>
  <c r="CL96" i="1"/>
  <c r="CP194" i="1"/>
  <c r="CP120" i="1"/>
  <c r="CP96" i="1"/>
  <c r="CT194" i="1"/>
  <c r="CT120" i="1"/>
  <c r="CT96" i="1"/>
  <c r="CX194" i="1"/>
  <c r="CX120" i="1"/>
  <c r="CX96" i="1"/>
  <c r="DB194" i="1"/>
  <c r="DB120" i="1"/>
  <c r="DB96" i="1"/>
  <c r="DF194" i="1"/>
  <c r="DF120" i="1"/>
  <c r="DF96" i="1"/>
  <c r="DJ194" i="1"/>
  <c r="DJ120" i="1"/>
  <c r="DJ96" i="1"/>
  <c r="DN194" i="1"/>
  <c r="DN120" i="1"/>
  <c r="DN96" i="1"/>
  <c r="DR194" i="1"/>
  <c r="DR120" i="1"/>
  <c r="DR96" i="1"/>
  <c r="DV194" i="1"/>
  <c r="DV120" i="1"/>
  <c r="DV96" i="1"/>
  <c r="DZ194" i="1"/>
  <c r="DZ120" i="1"/>
  <c r="DZ96" i="1"/>
  <c r="ED194" i="1"/>
  <c r="ED120" i="1"/>
  <c r="ED96" i="1"/>
  <c r="EH194" i="1"/>
  <c r="EH120" i="1"/>
  <c r="EH96" i="1"/>
  <c r="EL194" i="1"/>
  <c r="EL120" i="1"/>
  <c r="EL96" i="1"/>
  <c r="EP194" i="1"/>
  <c r="EP120" i="1"/>
  <c r="EP96" i="1"/>
  <c r="ET194" i="1"/>
  <c r="ET120" i="1"/>
  <c r="ET96" i="1"/>
  <c r="EX194" i="1"/>
  <c r="EX120" i="1"/>
  <c r="EX96" i="1"/>
  <c r="FB194" i="1"/>
  <c r="FB120" i="1"/>
  <c r="FB96" i="1"/>
  <c r="FF194" i="1"/>
  <c r="FF120" i="1"/>
  <c r="FF96" i="1"/>
  <c r="FJ194" i="1"/>
  <c r="FJ120" i="1"/>
  <c r="FJ96" i="1"/>
  <c r="FN194" i="1"/>
  <c r="FN120" i="1"/>
  <c r="FN96" i="1"/>
  <c r="FR194" i="1"/>
  <c r="FR120" i="1"/>
  <c r="FR96" i="1"/>
  <c r="FV194" i="1"/>
  <c r="FV120" i="1"/>
  <c r="FV96" i="1"/>
  <c r="P194" i="1"/>
  <c r="P120" i="1"/>
  <c r="P96" i="1"/>
  <c r="AF194" i="1"/>
  <c r="AF120" i="1"/>
  <c r="AF96" i="1"/>
  <c r="AV194" i="1"/>
  <c r="AV120" i="1"/>
  <c r="AV96" i="1"/>
  <c r="BL194" i="1"/>
  <c r="BL197" i="1" s="1"/>
  <c r="BL205" i="1" s="1"/>
  <c r="BL120" i="1"/>
  <c r="BL96" i="1"/>
  <c r="CB194" i="1"/>
  <c r="CB120" i="1"/>
  <c r="CB96" i="1"/>
  <c r="CR194" i="1"/>
  <c r="CR120" i="1"/>
  <c r="CR96" i="1"/>
  <c r="DH194" i="1"/>
  <c r="DH120" i="1"/>
  <c r="DH96" i="1"/>
  <c r="DX194" i="1"/>
  <c r="DX197" i="1" s="1"/>
  <c r="DX205" i="1" s="1"/>
  <c r="DX120" i="1"/>
  <c r="DX96" i="1"/>
  <c r="EN194" i="1"/>
  <c r="EN120" i="1"/>
  <c r="EN96" i="1"/>
  <c r="FD194" i="1"/>
  <c r="FD120" i="1"/>
  <c r="FD96" i="1"/>
  <c r="FT194" i="1"/>
  <c r="FT120" i="1"/>
  <c r="FT96" i="1"/>
  <c r="T120" i="1"/>
  <c r="T194" i="1"/>
  <c r="T197" i="1" s="1"/>
  <c r="T205" i="1" s="1"/>
  <c r="AZ120" i="1"/>
  <c r="AZ194" i="1"/>
  <c r="BX194" i="1"/>
  <c r="BX120" i="1"/>
  <c r="BX96" i="1"/>
  <c r="DD194" i="1"/>
  <c r="DD120" i="1"/>
  <c r="DD96" i="1"/>
  <c r="EB194" i="1"/>
  <c r="EB120" i="1"/>
  <c r="EZ194" i="1"/>
  <c r="EZ120" i="1"/>
  <c r="EZ96" i="1"/>
  <c r="Q114" i="1"/>
  <c r="Q111" i="1"/>
  <c r="AC114" i="1"/>
  <c r="AC111" i="1"/>
  <c r="AW114" i="1"/>
  <c r="AW111" i="1"/>
  <c r="BI114" i="1"/>
  <c r="BI111" i="1"/>
  <c r="BY114" i="1"/>
  <c r="BY111" i="1"/>
  <c r="CO114" i="1"/>
  <c r="CO111" i="1"/>
  <c r="DA114" i="1"/>
  <c r="DA111" i="1"/>
  <c r="DI114" i="1"/>
  <c r="DI111" i="1"/>
  <c r="DU114" i="1"/>
  <c r="DU111" i="1"/>
  <c r="EC114" i="1"/>
  <c r="EC111" i="1"/>
  <c r="EK114" i="1"/>
  <c r="EK111" i="1"/>
  <c r="FA114" i="1"/>
  <c r="FA111" i="1"/>
  <c r="FM114" i="1"/>
  <c r="FM111" i="1"/>
  <c r="FU114" i="1"/>
  <c r="FU111" i="1"/>
  <c r="K161" i="1"/>
  <c r="K195" i="1"/>
  <c r="AA161" i="1"/>
  <c r="AA195" i="1"/>
  <c r="AU195" i="1"/>
  <c r="AU161" i="1"/>
  <c r="BS161" i="1"/>
  <c r="BS195" i="1"/>
  <c r="CI161" i="1"/>
  <c r="CI195" i="1"/>
  <c r="CY161" i="1"/>
  <c r="CY195" i="1"/>
  <c r="DS195" i="1"/>
  <c r="DS161" i="1"/>
  <c r="EE161" i="1"/>
  <c r="EE195" i="1"/>
  <c r="EU161" i="1"/>
  <c r="EU195" i="1"/>
  <c r="FC195" i="1"/>
  <c r="FC161" i="1"/>
  <c r="FO195" i="1"/>
  <c r="FO161" i="1"/>
  <c r="FZ86" i="1"/>
  <c r="AZ96" i="1"/>
  <c r="CK111" i="1"/>
  <c r="I114" i="1"/>
  <c r="FZ6" i="1"/>
  <c r="AB194" i="1"/>
  <c r="AB120" i="1"/>
  <c r="AB96" i="1"/>
  <c r="BH194" i="1"/>
  <c r="BH120" i="1"/>
  <c r="BH96" i="1"/>
  <c r="CN194" i="1"/>
  <c r="CN197" i="1" s="1"/>
  <c r="CN205" i="1" s="1"/>
  <c r="CN120" i="1"/>
  <c r="CN96" i="1"/>
  <c r="EJ194" i="1"/>
  <c r="EJ120" i="1"/>
  <c r="EJ96" i="1"/>
  <c r="FX194" i="1"/>
  <c r="FX120" i="1"/>
  <c r="E114" i="1"/>
  <c r="E111" i="1"/>
  <c r="M114" i="1"/>
  <c r="M111" i="1"/>
  <c r="AK114" i="1"/>
  <c r="AK111" i="1"/>
  <c r="CS114" i="1"/>
  <c r="CS111" i="1"/>
  <c r="ES114" i="1"/>
  <c r="ES111" i="1"/>
  <c r="FI114" i="1"/>
  <c r="FI111" i="1"/>
  <c r="S161" i="1"/>
  <c r="S195" i="1"/>
  <c r="AI161" i="1"/>
  <c r="AI195" i="1"/>
  <c r="AQ161" i="1"/>
  <c r="AQ195" i="1"/>
  <c r="BC195" i="1"/>
  <c r="BC161" i="1"/>
  <c r="BO161" i="1"/>
  <c r="BO195" i="1"/>
  <c r="BW195" i="1"/>
  <c r="BW161" i="1"/>
  <c r="CM195" i="1"/>
  <c r="CM161" i="1"/>
  <c r="CU161" i="1"/>
  <c r="CU195" i="1"/>
  <c r="DC195" i="1"/>
  <c r="DC161" i="1"/>
  <c r="DO161" i="1"/>
  <c r="DO195" i="1"/>
  <c r="EA161" i="1"/>
  <c r="EA195" i="1"/>
  <c r="EM195" i="1"/>
  <c r="EM161" i="1"/>
  <c r="FG161" i="1"/>
  <c r="FG195" i="1"/>
  <c r="FS195" i="1"/>
  <c r="FS161" i="1"/>
  <c r="F114" i="1"/>
  <c r="F111" i="1"/>
  <c r="J114" i="1"/>
  <c r="J111" i="1"/>
  <c r="N114" i="1"/>
  <c r="N111" i="1"/>
  <c r="R114" i="1"/>
  <c r="R111" i="1"/>
  <c r="V114" i="1"/>
  <c r="V111" i="1"/>
  <c r="Z114" i="1"/>
  <c r="Z111" i="1"/>
  <c r="AD114" i="1"/>
  <c r="AD111" i="1"/>
  <c r="AH114" i="1"/>
  <c r="AH111" i="1"/>
  <c r="AL114" i="1"/>
  <c r="AL111" i="1"/>
  <c r="AP114" i="1"/>
  <c r="AP111" i="1"/>
  <c r="AT114" i="1"/>
  <c r="AT111" i="1"/>
  <c r="AX114" i="1"/>
  <c r="AX111" i="1"/>
  <c r="BB114" i="1"/>
  <c r="BB111" i="1"/>
  <c r="BF114" i="1"/>
  <c r="BF111" i="1"/>
  <c r="BJ114" i="1"/>
  <c r="BJ111" i="1"/>
  <c r="BN114" i="1"/>
  <c r="BN111" i="1"/>
  <c r="BR114" i="1"/>
  <c r="BR111" i="1"/>
  <c r="BV114" i="1"/>
  <c r="BV111" i="1"/>
  <c r="BZ114" i="1"/>
  <c r="BZ111" i="1"/>
  <c r="CD114" i="1"/>
  <c r="CD111" i="1"/>
  <c r="CH114" i="1"/>
  <c r="CH111" i="1"/>
  <c r="CL114" i="1"/>
  <c r="CL111" i="1"/>
  <c r="CP114" i="1"/>
  <c r="CP111" i="1"/>
  <c r="CT114" i="1"/>
  <c r="CT111" i="1"/>
  <c r="CX114" i="1"/>
  <c r="CX111" i="1"/>
  <c r="DB114" i="1"/>
  <c r="DB111" i="1"/>
  <c r="DF114" i="1"/>
  <c r="DF111" i="1"/>
  <c r="DJ114" i="1"/>
  <c r="DJ111" i="1"/>
  <c r="DN114" i="1"/>
  <c r="DN111" i="1"/>
  <c r="DR114" i="1"/>
  <c r="DR111" i="1"/>
  <c r="DV114" i="1"/>
  <c r="DV111" i="1"/>
  <c r="DZ114" i="1"/>
  <c r="DZ111" i="1"/>
  <c r="ED114" i="1"/>
  <c r="ED111" i="1"/>
  <c r="EH114" i="1"/>
  <c r="EH111" i="1"/>
  <c r="EL114" i="1"/>
  <c r="EL111" i="1"/>
  <c r="EP114" i="1"/>
  <c r="EP111" i="1"/>
  <c r="ET114" i="1"/>
  <c r="ET111" i="1"/>
  <c r="EX114" i="1"/>
  <c r="EX111" i="1"/>
  <c r="FB114" i="1"/>
  <c r="FB111" i="1"/>
  <c r="FF114" i="1"/>
  <c r="FF111" i="1"/>
  <c r="FJ114" i="1"/>
  <c r="FJ111" i="1"/>
  <c r="FN114" i="1"/>
  <c r="FN111" i="1"/>
  <c r="FR114" i="1"/>
  <c r="FR111" i="1"/>
  <c r="FV114" i="1"/>
  <c r="FV111" i="1"/>
  <c r="D195" i="1"/>
  <c r="D161" i="1"/>
  <c r="H195" i="1"/>
  <c r="H197" i="1" s="1"/>
  <c r="H205" i="1" s="1"/>
  <c r="H161" i="1"/>
  <c r="L195" i="1"/>
  <c r="L161" i="1"/>
  <c r="P195" i="1"/>
  <c r="P197" i="1" s="1"/>
  <c r="P205" i="1" s="1"/>
  <c r="P161" i="1"/>
  <c r="T195" i="1"/>
  <c r="T161" i="1"/>
  <c r="X195" i="1"/>
  <c r="X197" i="1" s="1"/>
  <c r="X205" i="1" s="1"/>
  <c r="X161" i="1"/>
  <c r="AB195" i="1"/>
  <c r="AB161" i="1"/>
  <c r="AF195" i="1"/>
  <c r="AF197" i="1" s="1"/>
  <c r="AF205" i="1" s="1"/>
  <c r="AF161" i="1"/>
  <c r="AJ195" i="1"/>
  <c r="AJ161" i="1"/>
  <c r="AN195" i="1"/>
  <c r="AN197" i="1" s="1"/>
  <c r="AN205" i="1" s="1"/>
  <c r="AN161" i="1"/>
  <c r="AR195" i="1"/>
  <c r="AR161" i="1"/>
  <c r="AV195" i="1"/>
  <c r="AV197" i="1" s="1"/>
  <c r="AV205" i="1" s="1"/>
  <c r="AV161" i="1"/>
  <c r="AZ195" i="1"/>
  <c r="AZ161" i="1"/>
  <c r="BD195" i="1"/>
  <c r="BD161" i="1"/>
  <c r="BH195" i="1"/>
  <c r="BH161" i="1"/>
  <c r="BL195" i="1"/>
  <c r="BL161" i="1"/>
  <c r="BP195" i="1"/>
  <c r="BP161" i="1"/>
  <c r="BT195" i="1"/>
  <c r="BT161" i="1"/>
  <c r="BX195" i="1"/>
  <c r="BX161" i="1"/>
  <c r="CB195" i="1"/>
  <c r="CB197" i="1" s="1"/>
  <c r="CB205" i="1" s="1"/>
  <c r="CB161" i="1"/>
  <c r="CF195" i="1"/>
  <c r="CF161" i="1"/>
  <c r="CJ195" i="1"/>
  <c r="CJ161" i="1"/>
  <c r="CN195" i="1"/>
  <c r="CN161" i="1"/>
  <c r="CR195" i="1"/>
  <c r="CR197" i="1" s="1"/>
  <c r="CR205" i="1" s="1"/>
  <c r="CR161" i="1"/>
  <c r="CV195" i="1"/>
  <c r="CV161" i="1"/>
  <c r="CZ195" i="1"/>
  <c r="CZ197" i="1" s="1"/>
  <c r="CZ205" i="1" s="1"/>
  <c r="CZ161" i="1"/>
  <c r="DD195" i="1"/>
  <c r="DD161" i="1"/>
  <c r="DH195" i="1"/>
  <c r="DH197" i="1" s="1"/>
  <c r="DH205" i="1" s="1"/>
  <c r="DH161" i="1"/>
  <c r="DL195" i="1"/>
  <c r="DL161" i="1"/>
  <c r="DP195" i="1"/>
  <c r="DP161" i="1"/>
  <c r="DT195" i="1"/>
  <c r="DT161" i="1"/>
  <c r="DX195" i="1"/>
  <c r="DX161" i="1"/>
  <c r="EB195" i="1"/>
  <c r="EB197" i="1" s="1"/>
  <c r="EB205" i="1" s="1"/>
  <c r="EB161" i="1"/>
  <c r="EF195" i="1"/>
  <c r="EF161" i="1"/>
  <c r="EJ195" i="1"/>
  <c r="EJ161" i="1"/>
  <c r="EN195" i="1"/>
  <c r="EN197" i="1" s="1"/>
  <c r="EN205" i="1" s="1"/>
  <c r="EN161" i="1"/>
  <c r="ER195" i="1"/>
  <c r="ER161" i="1"/>
  <c r="EV195" i="1"/>
  <c r="EV161" i="1"/>
  <c r="EZ195" i="1"/>
  <c r="EZ161" i="1"/>
  <c r="FD195" i="1"/>
  <c r="FD197" i="1" s="1"/>
  <c r="FD205" i="1" s="1"/>
  <c r="FD161" i="1"/>
  <c r="FH195" i="1"/>
  <c r="FH161" i="1"/>
  <c r="FL195" i="1"/>
  <c r="FL197" i="1" s="1"/>
  <c r="FL205" i="1" s="1"/>
  <c r="FL161" i="1"/>
  <c r="FP195" i="1"/>
  <c r="FP161" i="1"/>
  <c r="FT195" i="1"/>
  <c r="FT161" i="1"/>
  <c r="FX195" i="1"/>
  <c r="FX161" i="1"/>
  <c r="T96" i="1"/>
  <c r="EB96" i="1"/>
  <c r="EW111" i="1"/>
  <c r="BU114" i="1"/>
  <c r="AE138" i="1"/>
  <c r="CQ138" i="1"/>
  <c r="AR194" i="1"/>
  <c r="AR120" i="1"/>
  <c r="AR96" i="1"/>
  <c r="CF120" i="1"/>
  <c r="CF194" i="1"/>
  <c r="CF197" i="1" s="1"/>
  <c r="CF205" i="1" s="1"/>
  <c r="DL194" i="1"/>
  <c r="DL120" i="1"/>
  <c r="ER194" i="1"/>
  <c r="ER197" i="1" s="1"/>
  <c r="ER205" i="1" s="1"/>
  <c r="ER120" i="1"/>
  <c r="FH194" i="1"/>
  <c r="FH120" i="1"/>
  <c r="AO114" i="1"/>
  <c r="AO111" i="1"/>
  <c r="BA114" i="1"/>
  <c r="BA111" i="1"/>
  <c r="BM114" i="1"/>
  <c r="BM111" i="1"/>
  <c r="DE114" i="1"/>
  <c r="DE111" i="1"/>
  <c r="DM114" i="1"/>
  <c r="DM111" i="1"/>
  <c r="DY114" i="1"/>
  <c r="DY111" i="1"/>
  <c r="EO114" i="1"/>
  <c r="EO111" i="1"/>
  <c r="FE114" i="1"/>
  <c r="FE111" i="1"/>
  <c r="G195" i="1"/>
  <c r="G161" i="1"/>
  <c r="W195" i="1"/>
  <c r="W161" i="1"/>
  <c r="AM195" i="1"/>
  <c r="AM161" i="1"/>
  <c r="BG161" i="1"/>
  <c r="BG195" i="1"/>
  <c r="CE161" i="1"/>
  <c r="CE195" i="1"/>
  <c r="DG195" i="1"/>
  <c r="DG161" i="1"/>
  <c r="D171" i="1"/>
  <c r="D136" i="1"/>
  <c r="D140" i="1" s="1"/>
  <c r="D138" i="1"/>
  <c r="G114" i="1"/>
  <c r="G111" i="1"/>
  <c r="K114" i="1"/>
  <c r="K111" i="1"/>
  <c r="O114" i="1"/>
  <c r="O111" i="1"/>
  <c r="S114" i="1"/>
  <c r="S111" i="1"/>
  <c r="W114" i="1"/>
  <c r="W111" i="1"/>
  <c r="AA114" i="1"/>
  <c r="AA111" i="1"/>
  <c r="AE114" i="1"/>
  <c r="AE111" i="1"/>
  <c r="AI114" i="1"/>
  <c r="AI111" i="1"/>
  <c r="AM114" i="1"/>
  <c r="AM111" i="1"/>
  <c r="AQ114" i="1"/>
  <c r="AQ111" i="1"/>
  <c r="AU114" i="1"/>
  <c r="AU111" i="1"/>
  <c r="AY114" i="1"/>
  <c r="AY111" i="1"/>
  <c r="BC114" i="1"/>
  <c r="BC111" i="1"/>
  <c r="BG114" i="1"/>
  <c r="BG111" i="1"/>
  <c r="BK114" i="1"/>
  <c r="BK111" i="1"/>
  <c r="BO114" i="1"/>
  <c r="BO111" i="1"/>
  <c r="BS114" i="1"/>
  <c r="BS111" i="1"/>
  <c r="BW114" i="1"/>
  <c r="BW111" i="1"/>
  <c r="CA114" i="1"/>
  <c r="CA111" i="1"/>
  <c r="CE114" i="1"/>
  <c r="CE111" i="1"/>
  <c r="CI114" i="1"/>
  <c r="CI111" i="1"/>
  <c r="CM114" i="1"/>
  <c r="CM111" i="1"/>
  <c r="CQ114" i="1"/>
  <c r="CQ111" i="1"/>
  <c r="CU114" i="1"/>
  <c r="CU111" i="1"/>
  <c r="CY114" i="1"/>
  <c r="CY111" i="1"/>
  <c r="DC114" i="1"/>
  <c r="DC111" i="1"/>
  <c r="DG114" i="1"/>
  <c r="DG111" i="1"/>
  <c r="DK114" i="1"/>
  <c r="DK111" i="1"/>
  <c r="DO114" i="1"/>
  <c r="DO111" i="1"/>
  <c r="DS114" i="1"/>
  <c r="DS111" i="1"/>
  <c r="DW114" i="1"/>
  <c r="DW111" i="1"/>
  <c r="EA114" i="1"/>
  <c r="EA111" i="1"/>
  <c r="EE114" i="1"/>
  <c r="EE111" i="1"/>
  <c r="EI114" i="1"/>
  <c r="EI111" i="1"/>
  <c r="EM114" i="1"/>
  <c r="EM111" i="1"/>
  <c r="EQ114" i="1"/>
  <c r="EQ111" i="1"/>
  <c r="EU114" i="1"/>
  <c r="EU111" i="1"/>
  <c r="EY114" i="1"/>
  <c r="EY111" i="1"/>
  <c r="FC114" i="1"/>
  <c r="FC111" i="1"/>
  <c r="FG114" i="1"/>
  <c r="FG111" i="1"/>
  <c r="FK114" i="1"/>
  <c r="FK111" i="1"/>
  <c r="FO114" i="1"/>
  <c r="FO111" i="1"/>
  <c r="FS114" i="1"/>
  <c r="FS111" i="1"/>
  <c r="FW114" i="1"/>
  <c r="FW111" i="1"/>
  <c r="E195" i="1"/>
  <c r="E197" i="1" s="1"/>
  <c r="E205" i="1" s="1"/>
  <c r="E161" i="1"/>
  <c r="I195" i="1"/>
  <c r="I197" i="1" s="1"/>
  <c r="I205" i="1" s="1"/>
  <c r="I161" i="1"/>
  <c r="M195" i="1"/>
  <c r="M161" i="1"/>
  <c r="Q195" i="1"/>
  <c r="Q197" i="1" s="1"/>
  <c r="Q205" i="1" s="1"/>
  <c r="Q161" i="1"/>
  <c r="U195" i="1"/>
  <c r="U197" i="1" s="1"/>
  <c r="U205" i="1" s="1"/>
  <c r="U161" i="1"/>
  <c r="Y195" i="1"/>
  <c r="Y197" i="1" s="1"/>
  <c r="Y205" i="1" s="1"/>
  <c r="Y161" i="1"/>
  <c r="AC195" i="1"/>
  <c r="AC161" i="1"/>
  <c r="AG195" i="1"/>
  <c r="AG197" i="1" s="1"/>
  <c r="AG205" i="1" s="1"/>
  <c r="AG161" i="1"/>
  <c r="AK195" i="1"/>
  <c r="AK197" i="1" s="1"/>
  <c r="AK205" i="1" s="1"/>
  <c r="AK161" i="1"/>
  <c r="AO195" i="1"/>
  <c r="AO197" i="1" s="1"/>
  <c r="AO205" i="1" s="1"/>
  <c r="AO161" i="1"/>
  <c r="AS195" i="1"/>
  <c r="AS161" i="1"/>
  <c r="AW195" i="1"/>
  <c r="AW197" i="1" s="1"/>
  <c r="AW205" i="1" s="1"/>
  <c r="AW161" i="1"/>
  <c r="BA195" i="1"/>
  <c r="BA197" i="1" s="1"/>
  <c r="BA205" i="1" s="1"/>
  <c r="BA161" i="1"/>
  <c r="BE195" i="1"/>
  <c r="BE197" i="1" s="1"/>
  <c r="BE205" i="1" s="1"/>
  <c r="BE161" i="1"/>
  <c r="BI195" i="1"/>
  <c r="BI161" i="1"/>
  <c r="BM195" i="1"/>
  <c r="BM197" i="1" s="1"/>
  <c r="BM205" i="1" s="1"/>
  <c r="BM161" i="1"/>
  <c r="BQ195" i="1"/>
  <c r="BQ197" i="1" s="1"/>
  <c r="BQ205" i="1" s="1"/>
  <c r="BQ161" i="1"/>
  <c r="BU195" i="1"/>
  <c r="BU197" i="1" s="1"/>
  <c r="BU205" i="1" s="1"/>
  <c r="BU161" i="1"/>
  <c r="BY195" i="1"/>
  <c r="BY161" i="1"/>
  <c r="CC195" i="1"/>
  <c r="CC197" i="1" s="1"/>
  <c r="CC205" i="1" s="1"/>
  <c r="CC161" i="1"/>
  <c r="CG195" i="1"/>
  <c r="CG197" i="1" s="1"/>
  <c r="CG205" i="1" s="1"/>
  <c r="CG161" i="1"/>
  <c r="CK195" i="1"/>
  <c r="CK197" i="1" s="1"/>
  <c r="CK205" i="1" s="1"/>
  <c r="CK161" i="1"/>
  <c r="CO195" i="1"/>
  <c r="CO161" i="1"/>
  <c r="CS195" i="1"/>
  <c r="CS197" i="1" s="1"/>
  <c r="CS205" i="1" s="1"/>
  <c r="CS161" i="1"/>
  <c r="CW195" i="1"/>
  <c r="CW197" i="1" s="1"/>
  <c r="CW205" i="1" s="1"/>
  <c r="CW161" i="1"/>
  <c r="DA195" i="1"/>
  <c r="DA197" i="1" s="1"/>
  <c r="DA205" i="1" s="1"/>
  <c r="DA161" i="1"/>
  <c r="DE195" i="1"/>
  <c r="DE161" i="1"/>
  <c r="DI195" i="1"/>
  <c r="DI197" i="1" s="1"/>
  <c r="DI205" i="1" s="1"/>
  <c r="DI161" i="1"/>
  <c r="DM195" i="1"/>
  <c r="DM197" i="1" s="1"/>
  <c r="DM205" i="1" s="1"/>
  <c r="DM161" i="1"/>
  <c r="DQ195" i="1"/>
  <c r="DQ197" i="1" s="1"/>
  <c r="DQ205" i="1" s="1"/>
  <c r="DQ161" i="1"/>
  <c r="DU195" i="1"/>
  <c r="DU161" i="1"/>
  <c r="DY195" i="1"/>
  <c r="DY197" i="1" s="1"/>
  <c r="DY205" i="1" s="1"/>
  <c r="DY161" i="1"/>
  <c r="EC195" i="1"/>
  <c r="EC197" i="1" s="1"/>
  <c r="EC205" i="1" s="1"/>
  <c r="EC161" i="1"/>
  <c r="EG195" i="1"/>
  <c r="EG197" i="1" s="1"/>
  <c r="EG205" i="1" s="1"/>
  <c r="EG161" i="1"/>
  <c r="EK195" i="1"/>
  <c r="EK161" i="1"/>
  <c r="EO195" i="1"/>
  <c r="EO197" i="1" s="1"/>
  <c r="EO205" i="1" s="1"/>
  <c r="EO161" i="1"/>
  <c r="ES195" i="1"/>
  <c r="ES197" i="1" s="1"/>
  <c r="ES205" i="1" s="1"/>
  <c r="ES161" i="1"/>
  <c r="EW195" i="1"/>
  <c r="EW197" i="1" s="1"/>
  <c r="EW205" i="1" s="1"/>
  <c r="EW161" i="1"/>
  <c r="FA195" i="1"/>
  <c r="FA161" i="1"/>
  <c r="FE195" i="1"/>
  <c r="FE197" i="1" s="1"/>
  <c r="FE205" i="1" s="1"/>
  <c r="FE161" i="1"/>
  <c r="FI195" i="1"/>
  <c r="FI197" i="1" s="1"/>
  <c r="FI205" i="1" s="1"/>
  <c r="FI161" i="1"/>
  <c r="FM195" i="1"/>
  <c r="FM197" i="1" s="1"/>
  <c r="FM205" i="1" s="1"/>
  <c r="FM161" i="1"/>
  <c r="FQ195" i="1"/>
  <c r="FQ161" i="1"/>
  <c r="FU195" i="1"/>
  <c r="FU197" i="1" s="1"/>
  <c r="FU205" i="1" s="1"/>
  <c r="FU161" i="1"/>
  <c r="FZ56" i="1"/>
  <c r="E98" i="1"/>
  <c r="FZ98" i="1" s="1"/>
  <c r="Q98" i="1"/>
  <c r="U98" i="1"/>
  <c r="AG98" i="1"/>
  <c r="AK98" i="1"/>
  <c r="AW98" i="1"/>
  <c r="BA98" i="1"/>
  <c r="BM98" i="1"/>
  <c r="BQ98" i="1"/>
  <c r="CF96" i="1"/>
  <c r="ER96" i="1"/>
  <c r="EG114" i="1"/>
  <c r="C131" i="1"/>
  <c r="FZ128" i="1"/>
  <c r="H171" i="1"/>
  <c r="H136" i="1"/>
  <c r="H138" i="1"/>
  <c r="L171" i="1"/>
  <c r="L136" i="1"/>
  <c r="L140" i="1" s="1"/>
  <c r="L142" i="1" s="1"/>
  <c r="L138" i="1"/>
  <c r="P171" i="1"/>
  <c r="P136" i="1"/>
  <c r="P140" i="1" s="1"/>
  <c r="P138" i="1"/>
  <c r="T171" i="1"/>
  <c r="T136" i="1"/>
  <c r="T138" i="1"/>
  <c r="X171" i="1"/>
  <c r="X136" i="1"/>
  <c r="X138" i="1"/>
  <c r="AB171" i="1"/>
  <c r="AB136" i="1"/>
  <c r="AB140" i="1" s="1"/>
  <c r="AB142" i="1" s="1"/>
  <c r="AB138" i="1"/>
  <c r="AF171" i="1"/>
  <c r="AF136" i="1"/>
  <c r="AF140" i="1" s="1"/>
  <c r="AF138" i="1"/>
  <c r="AJ171" i="1"/>
  <c r="AJ136" i="1"/>
  <c r="AJ138" i="1"/>
  <c r="AN171" i="1"/>
  <c r="AN136" i="1"/>
  <c r="AN138" i="1"/>
  <c r="D120" i="1"/>
  <c r="D194" i="1"/>
  <c r="D197" i="1" s="1"/>
  <c r="D205" i="1" s="1"/>
  <c r="AJ120" i="1"/>
  <c r="AJ194" i="1"/>
  <c r="AJ197" i="1" s="1"/>
  <c r="AJ205" i="1" s="1"/>
  <c r="BP120" i="1"/>
  <c r="BP194" i="1"/>
  <c r="BP197" i="1" s="1"/>
  <c r="BP205" i="1" s="1"/>
  <c r="CV120" i="1"/>
  <c r="CV194" i="1"/>
  <c r="CV197" i="1" s="1"/>
  <c r="CV205" i="1" s="1"/>
  <c r="DT194" i="1"/>
  <c r="DT197" i="1" s="1"/>
  <c r="DT205" i="1" s="1"/>
  <c r="DT120" i="1"/>
  <c r="DT96" i="1"/>
  <c r="FP194" i="1"/>
  <c r="FP197" i="1" s="1"/>
  <c r="FP205" i="1" s="1"/>
  <c r="FP120" i="1"/>
  <c r="FP96" i="1"/>
  <c r="U114" i="1"/>
  <c r="U111" i="1"/>
  <c r="AG114" i="1"/>
  <c r="AG111" i="1"/>
  <c r="AS114" i="1"/>
  <c r="AS111" i="1"/>
  <c r="BE114" i="1"/>
  <c r="BE111" i="1"/>
  <c r="BQ114" i="1"/>
  <c r="BQ111" i="1"/>
  <c r="CC114" i="1"/>
  <c r="CC111" i="1"/>
  <c r="CG114" i="1"/>
  <c r="CG111" i="1"/>
  <c r="CW114" i="1"/>
  <c r="CW111" i="1"/>
  <c r="DQ114" i="1"/>
  <c r="DQ111" i="1"/>
  <c r="FQ114" i="1"/>
  <c r="FQ111" i="1"/>
  <c r="O195" i="1"/>
  <c r="O161" i="1"/>
  <c r="AE195" i="1"/>
  <c r="AE161" i="1"/>
  <c r="AY161" i="1"/>
  <c r="AY195" i="1"/>
  <c r="AY197" i="1" s="1"/>
  <c r="AY205" i="1" s="1"/>
  <c r="BK195" i="1"/>
  <c r="BK161" i="1"/>
  <c r="CA195" i="1"/>
  <c r="CA161" i="1"/>
  <c r="CQ195" i="1"/>
  <c r="CQ161" i="1"/>
  <c r="DK161" i="1"/>
  <c r="DK195" i="1"/>
  <c r="DK197" i="1" s="1"/>
  <c r="DK205" i="1" s="1"/>
  <c r="DW195" i="1"/>
  <c r="DW161" i="1"/>
  <c r="EI195" i="1"/>
  <c r="EI161" i="1"/>
  <c r="EQ161" i="1"/>
  <c r="EQ195" i="1"/>
  <c r="EY195" i="1"/>
  <c r="EY161" i="1"/>
  <c r="FK161" i="1"/>
  <c r="FK195" i="1"/>
  <c r="FW161" i="1"/>
  <c r="FW195" i="1"/>
  <c r="FW197" i="1" s="1"/>
  <c r="FW205" i="1" s="1"/>
  <c r="D114" i="1"/>
  <c r="D111" i="1"/>
  <c r="H114" i="1"/>
  <c r="H111" i="1"/>
  <c r="L114" i="1"/>
  <c r="L111" i="1"/>
  <c r="P114" i="1"/>
  <c r="P111" i="1"/>
  <c r="T114" i="1"/>
  <c r="T111" i="1"/>
  <c r="X114" i="1"/>
  <c r="X111" i="1"/>
  <c r="AB114" i="1"/>
  <c r="AB111" i="1"/>
  <c r="AF114" i="1"/>
  <c r="AF111" i="1"/>
  <c r="AJ114" i="1"/>
  <c r="AJ111" i="1"/>
  <c r="AN114" i="1"/>
  <c r="AN111" i="1"/>
  <c r="AR114" i="1"/>
  <c r="AR111" i="1"/>
  <c r="AV114" i="1"/>
  <c r="AV111" i="1"/>
  <c r="AZ114" i="1"/>
  <c r="AZ111" i="1"/>
  <c r="BD114" i="1"/>
  <c r="BD111" i="1"/>
  <c r="BH114" i="1"/>
  <c r="BH111" i="1"/>
  <c r="BL114" i="1"/>
  <c r="BL111" i="1"/>
  <c r="BP114" i="1"/>
  <c r="BP111" i="1"/>
  <c r="BT114" i="1"/>
  <c r="BT111" i="1"/>
  <c r="BX114" i="1"/>
  <c r="BX111" i="1"/>
  <c r="CB114" i="1"/>
  <c r="CB111" i="1"/>
  <c r="CF114" i="1"/>
  <c r="CF111" i="1"/>
  <c r="CJ114" i="1"/>
  <c r="CJ111" i="1"/>
  <c r="CN114" i="1"/>
  <c r="CN111" i="1"/>
  <c r="CR114" i="1"/>
  <c r="CR111" i="1"/>
  <c r="CV114" i="1"/>
  <c r="CV111" i="1"/>
  <c r="CZ114" i="1"/>
  <c r="CZ111" i="1"/>
  <c r="DD114" i="1"/>
  <c r="DD111" i="1"/>
  <c r="DH114" i="1"/>
  <c r="DH111" i="1"/>
  <c r="DL114" i="1"/>
  <c r="DL111" i="1"/>
  <c r="DP114" i="1"/>
  <c r="DP111" i="1"/>
  <c r="DT114" i="1"/>
  <c r="DT111" i="1"/>
  <c r="DX114" i="1"/>
  <c r="DX111" i="1"/>
  <c r="EB114" i="1"/>
  <c r="EB111" i="1"/>
  <c r="EF114" i="1"/>
  <c r="EF111" i="1"/>
  <c r="EJ114" i="1"/>
  <c r="EJ111" i="1"/>
  <c r="EN114" i="1"/>
  <c r="EN111" i="1"/>
  <c r="ER114" i="1"/>
  <c r="ER111" i="1"/>
  <c r="EV114" i="1"/>
  <c r="EV111" i="1"/>
  <c r="EZ114" i="1"/>
  <c r="EZ111" i="1"/>
  <c r="FD114" i="1"/>
  <c r="FD111" i="1"/>
  <c r="FH114" i="1"/>
  <c r="FH111" i="1"/>
  <c r="FL114" i="1"/>
  <c r="FL111" i="1"/>
  <c r="FP114" i="1"/>
  <c r="FP111" i="1"/>
  <c r="FT114" i="1"/>
  <c r="FT111" i="1"/>
  <c r="FX114" i="1"/>
  <c r="FX111" i="1"/>
  <c r="F195" i="1"/>
  <c r="F197" i="1" s="1"/>
  <c r="F205" i="1" s="1"/>
  <c r="F161" i="1"/>
  <c r="J195" i="1"/>
  <c r="J197" i="1" s="1"/>
  <c r="J205" i="1" s="1"/>
  <c r="J161" i="1"/>
  <c r="N195" i="1"/>
  <c r="N197" i="1" s="1"/>
  <c r="N205" i="1" s="1"/>
  <c r="N161" i="1"/>
  <c r="R195" i="1"/>
  <c r="R197" i="1" s="1"/>
  <c r="R205" i="1" s="1"/>
  <c r="R161" i="1"/>
  <c r="V195" i="1"/>
  <c r="V197" i="1" s="1"/>
  <c r="V205" i="1" s="1"/>
  <c r="V161" i="1"/>
  <c r="Z195" i="1"/>
  <c r="Z197" i="1" s="1"/>
  <c r="Z205" i="1" s="1"/>
  <c r="Z161" i="1"/>
  <c r="AD195" i="1"/>
  <c r="AD197" i="1" s="1"/>
  <c r="AD205" i="1" s="1"/>
  <c r="AD161" i="1"/>
  <c r="AH195" i="1"/>
  <c r="AH197" i="1" s="1"/>
  <c r="AH205" i="1" s="1"/>
  <c r="AH161" i="1"/>
  <c r="AL195" i="1"/>
  <c r="AL197" i="1" s="1"/>
  <c r="AL205" i="1" s="1"/>
  <c r="AL161" i="1"/>
  <c r="AP195" i="1"/>
  <c r="AP197" i="1" s="1"/>
  <c r="AP205" i="1" s="1"/>
  <c r="AP161" i="1"/>
  <c r="AT195" i="1"/>
  <c r="AT197" i="1" s="1"/>
  <c r="AT205" i="1" s="1"/>
  <c r="AT161" i="1"/>
  <c r="AX195" i="1"/>
  <c r="AX197" i="1" s="1"/>
  <c r="AX205" i="1" s="1"/>
  <c r="AX161" i="1"/>
  <c r="BB195" i="1"/>
  <c r="BB197" i="1" s="1"/>
  <c r="BB205" i="1" s="1"/>
  <c r="BB161" i="1"/>
  <c r="BF195" i="1"/>
  <c r="BF197" i="1" s="1"/>
  <c r="BF205" i="1" s="1"/>
  <c r="BF161" i="1"/>
  <c r="BJ195" i="1"/>
  <c r="BJ197" i="1" s="1"/>
  <c r="BJ205" i="1" s="1"/>
  <c r="BJ161" i="1"/>
  <c r="BN195" i="1"/>
  <c r="BN197" i="1" s="1"/>
  <c r="BN205" i="1" s="1"/>
  <c r="BN161" i="1"/>
  <c r="BR195" i="1"/>
  <c r="BR197" i="1" s="1"/>
  <c r="BR205" i="1" s="1"/>
  <c r="BR161" i="1"/>
  <c r="BV195" i="1"/>
  <c r="BV197" i="1" s="1"/>
  <c r="BV205" i="1" s="1"/>
  <c r="BV161" i="1"/>
  <c r="BZ195" i="1"/>
  <c r="BZ197" i="1" s="1"/>
  <c r="BZ205" i="1" s="1"/>
  <c r="BZ161" i="1"/>
  <c r="CD195" i="1"/>
  <c r="CD197" i="1" s="1"/>
  <c r="CD205" i="1" s="1"/>
  <c r="CD161" i="1"/>
  <c r="CH195" i="1"/>
  <c r="CH197" i="1" s="1"/>
  <c r="CH205" i="1" s="1"/>
  <c r="CH161" i="1"/>
  <c r="CL195" i="1"/>
  <c r="CL197" i="1" s="1"/>
  <c r="CL205" i="1" s="1"/>
  <c r="CL161" i="1"/>
  <c r="CP195" i="1"/>
  <c r="CP197" i="1" s="1"/>
  <c r="CP205" i="1" s="1"/>
  <c r="CP161" i="1"/>
  <c r="CT195" i="1"/>
  <c r="CT197" i="1" s="1"/>
  <c r="CT205" i="1" s="1"/>
  <c r="CT161" i="1"/>
  <c r="CX195" i="1"/>
  <c r="CX197" i="1" s="1"/>
  <c r="CX205" i="1" s="1"/>
  <c r="CX161" i="1"/>
  <c r="DB195" i="1"/>
  <c r="DB197" i="1" s="1"/>
  <c r="DB205" i="1" s="1"/>
  <c r="DB161" i="1"/>
  <c r="DF195" i="1"/>
  <c r="DF197" i="1" s="1"/>
  <c r="DF205" i="1" s="1"/>
  <c r="DF161" i="1"/>
  <c r="DJ195" i="1"/>
  <c r="DJ197" i="1" s="1"/>
  <c r="DJ205" i="1" s="1"/>
  <c r="DJ161" i="1"/>
  <c r="DN195" i="1"/>
  <c r="DN197" i="1" s="1"/>
  <c r="DN205" i="1" s="1"/>
  <c r="DN161" i="1"/>
  <c r="DR195" i="1"/>
  <c r="DR197" i="1" s="1"/>
  <c r="DR205" i="1" s="1"/>
  <c r="DR161" i="1"/>
  <c r="DV195" i="1"/>
  <c r="DV197" i="1" s="1"/>
  <c r="DV205" i="1" s="1"/>
  <c r="DV161" i="1"/>
  <c r="DZ195" i="1"/>
  <c r="DZ197" i="1" s="1"/>
  <c r="DZ205" i="1" s="1"/>
  <c r="DZ161" i="1"/>
  <c r="ED195" i="1"/>
  <c r="ED197" i="1" s="1"/>
  <c r="ED205" i="1" s="1"/>
  <c r="ED161" i="1"/>
  <c r="EH195" i="1"/>
  <c r="EH197" i="1" s="1"/>
  <c r="EH205" i="1" s="1"/>
  <c r="EH161" i="1"/>
  <c r="EL195" i="1"/>
  <c r="EL197" i="1" s="1"/>
  <c r="EL205" i="1" s="1"/>
  <c r="EL161" i="1"/>
  <c r="EP195" i="1"/>
  <c r="EP197" i="1" s="1"/>
  <c r="EP205" i="1" s="1"/>
  <c r="EP161" i="1"/>
  <c r="ET195" i="1"/>
  <c r="ET197" i="1" s="1"/>
  <c r="ET205" i="1" s="1"/>
  <c r="ET161" i="1"/>
  <c r="EX195" i="1"/>
  <c r="EX197" i="1" s="1"/>
  <c r="EX205" i="1" s="1"/>
  <c r="EX161" i="1"/>
  <c r="FB195" i="1"/>
  <c r="FB197" i="1" s="1"/>
  <c r="FB205" i="1" s="1"/>
  <c r="FB161" i="1"/>
  <c r="FF195" i="1"/>
  <c r="FF197" i="1" s="1"/>
  <c r="FF205" i="1" s="1"/>
  <c r="FF161" i="1"/>
  <c r="FJ195" i="1"/>
  <c r="FJ197" i="1" s="1"/>
  <c r="FJ205" i="1" s="1"/>
  <c r="FJ161" i="1"/>
  <c r="FN195" i="1"/>
  <c r="FN197" i="1" s="1"/>
  <c r="FN205" i="1" s="1"/>
  <c r="FN161" i="1"/>
  <c r="FR195" i="1"/>
  <c r="FR197" i="1" s="1"/>
  <c r="FR205" i="1" s="1"/>
  <c r="FR161" i="1"/>
  <c r="FV195" i="1"/>
  <c r="FV197" i="1" s="1"/>
  <c r="FV205" i="1" s="1"/>
  <c r="FV161" i="1"/>
  <c r="AJ96" i="1"/>
  <c r="CV96" i="1"/>
  <c r="FH96" i="1"/>
  <c r="Y111" i="1"/>
  <c r="M171" i="1"/>
  <c r="M138" i="1"/>
  <c r="M136" i="1"/>
  <c r="AC171" i="1"/>
  <c r="AC138" i="1"/>
  <c r="AC136" i="1"/>
  <c r="AC140" i="1" s="1"/>
  <c r="AS171" i="1"/>
  <c r="AS138" i="1"/>
  <c r="AS136" i="1"/>
  <c r="BI171" i="1"/>
  <c r="BI138" i="1"/>
  <c r="BI136" i="1"/>
  <c r="BY171" i="1"/>
  <c r="BY138" i="1"/>
  <c r="BY136" i="1"/>
  <c r="DU171" i="1"/>
  <c r="DU138" i="1"/>
  <c r="DU136" i="1"/>
  <c r="DU140" i="1" s="1"/>
  <c r="EK171" i="1"/>
  <c r="EK138" i="1"/>
  <c r="EK136" i="1"/>
  <c r="BU98" i="1"/>
  <c r="BY98" i="1"/>
  <c r="CC98" i="1"/>
  <c r="CG98" i="1"/>
  <c r="CK98" i="1"/>
  <c r="CO98" i="1"/>
  <c r="CS98" i="1"/>
  <c r="CW98" i="1"/>
  <c r="DA98" i="1"/>
  <c r="DE98" i="1"/>
  <c r="DI98" i="1"/>
  <c r="DM98" i="1"/>
  <c r="DQ98" i="1"/>
  <c r="DU98" i="1"/>
  <c r="DY98" i="1"/>
  <c r="EC98" i="1"/>
  <c r="EG98" i="1"/>
  <c r="EK98" i="1"/>
  <c r="EO98" i="1"/>
  <c r="ES98" i="1"/>
  <c r="EW98" i="1"/>
  <c r="FA98" i="1"/>
  <c r="FE98" i="1"/>
  <c r="FI98" i="1"/>
  <c r="FM98" i="1"/>
  <c r="FQ98" i="1"/>
  <c r="FU98" i="1"/>
  <c r="FY88" i="1"/>
  <c r="X187" i="1"/>
  <c r="X146" i="1"/>
  <c r="X170" i="1"/>
  <c r="X108" i="1"/>
  <c r="X105" i="1"/>
  <c r="X102" i="1"/>
  <c r="X104" i="1" s="1"/>
  <c r="X97" i="1"/>
  <c r="Q171" i="1"/>
  <c r="Q138" i="1"/>
  <c r="AG171" i="1"/>
  <c r="AG138" i="1"/>
  <c r="AW171" i="1"/>
  <c r="AW138" i="1"/>
  <c r="BM171" i="1"/>
  <c r="BM138" i="1"/>
  <c r="CC171" i="1"/>
  <c r="CC138" i="1"/>
  <c r="CS171" i="1"/>
  <c r="CS138" i="1"/>
  <c r="DI171" i="1"/>
  <c r="DI138" i="1"/>
  <c r="DY171" i="1"/>
  <c r="DY138" i="1"/>
  <c r="EO171" i="1"/>
  <c r="EO138" i="1"/>
  <c r="FE171" i="1"/>
  <c r="FE138" i="1"/>
  <c r="FU171" i="1"/>
  <c r="FU138" i="1"/>
  <c r="U171" i="1"/>
  <c r="U138" i="1"/>
  <c r="U136" i="1"/>
  <c r="U140" i="1" s="1"/>
  <c r="BA171" i="1"/>
  <c r="BA138" i="1"/>
  <c r="BA136" i="1"/>
  <c r="BA140" i="1" s="1"/>
  <c r="CG171" i="1"/>
  <c r="CG138" i="1"/>
  <c r="CG136" i="1"/>
  <c r="DM171" i="1"/>
  <c r="DM138" i="1"/>
  <c r="DM136" i="1"/>
  <c r="DM140" i="1" s="1"/>
  <c r="ES171" i="1"/>
  <c r="ES138" i="1"/>
  <c r="ES136" i="1"/>
  <c r="ES140" i="1" s="1"/>
  <c r="G171" i="1"/>
  <c r="G136" i="1"/>
  <c r="G140" i="1" s="1"/>
  <c r="G138" i="1"/>
  <c r="BS171" i="1"/>
  <c r="BS136" i="1"/>
  <c r="BS140" i="1" s="1"/>
  <c r="BS138" i="1"/>
  <c r="EE171" i="1"/>
  <c r="EE136" i="1"/>
  <c r="EE140" i="1" s="1"/>
  <c r="EE138" i="1"/>
  <c r="Q136" i="1"/>
  <c r="CC136" i="1"/>
  <c r="EO136" i="1"/>
  <c r="EO140" i="1" s="1"/>
  <c r="AT98" i="1"/>
  <c r="AX98" i="1"/>
  <c r="BB98" i="1"/>
  <c r="BF98" i="1"/>
  <c r="BJ98" i="1"/>
  <c r="BN98" i="1"/>
  <c r="BR98" i="1"/>
  <c r="BZ98" i="1"/>
  <c r="CH98" i="1"/>
  <c r="CP98" i="1"/>
  <c r="CX98" i="1"/>
  <c r="DF98" i="1"/>
  <c r="DN98" i="1"/>
  <c r="DV98" i="1"/>
  <c r="ED98" i="1"/>
  <c r="EL98" i="1"/>
  <c r="ET98" i="1"/>
  <c r="FB98" i="1"/>
  <c r="FJ98" i="1"/>
  <c r="FR98" i="1"/>
  <c r="N138" i="1"/>
  <c r="N136" i="1"/>
  <c r="N171" i="1"/>
  <c r="R138" i="1"/>
  <c r="R171" i="1"/>
  <c r="R136" i="1"/>
  <c r="AD138" i="1"/>
  <c r="AD136" i="1"/>
  <c r="AD140" i="1" s="1"/>
  <c r="AD171" i="1"/>
  <c r="AH138" i="1"/>
  <c r="AH171" i="1"/>
  <c r="AH136" i="1"/>
  <c r="AH140" i="1" s="1"/>
  <c r="AT138" i="1"/>
  <c r="AT136" i="1"/>
  <c r="AT171" i="1"/>
  <c r="AX138" i="1"/>
  <c r="AX171" i="1"/>
  <c r="AX136" i="1"/>
  <c r="BJ138" i="1"/>
  <c r="BJ136" i="1"/>
  <c r="BJ140" i="1" s="1"/>
  <c r="BJ171" i="1"/>
  <c r="BN138" i="1"/>
  <c r="BN171" i="1"/>
  <c r="BN136" i="1"/>
  <c r="BN140" i="1" s="1"/>
  <c r="BZ138" i="1"/>
  <c r="BZ136" i="1"/>
  <c r="BZ171" i="1"/>
  <c r="CD138" i="1"/>
  <c r="CD171" i="1"/>
  <c r="CD136" i="1"/>
  <c r="CP138" i="1"/>
  <c r="CP136" i="1"/>
  <c r="CP140" i="1" s="1"/>
  <c r="CP171" i="1"/>
  <c r="CT138" i="1"/>
  <c r="CT171" i="1"/>
  <c r="CT136" i="1"/>
  <c r="CT140" i="1" s="1"/>
  <c r="DF138" i="1"/>
  <c r="DF136" i="1"/>
  <c r="DF171" i="1"/>
  <c r="DJ138" i="1"/>
  <c r="DJ171" i="1"/>
  <c r="DJ136" i="1"/>
  <c r="DV138" i="1"/>
  <c r="DV136" i="1"/>
  <c r="DV140" i="1" s="1"/>
  <c r="DV171" i="1"/>
  <c r="DZ138" i="1"/>
  <c r="DZ171" i="1"/>
  <c r="DZ136" i="1"/>
  <c r="DZ140" i="1" s="1"/>
  <c r="EL138" i="1"/>
  <c r="EL136" i="1"/>
  <c r="EL171" i="1"/>
  <c r="EP138" i="1"/>
  <c r="EP171" i="1"/>
  <c r="EP136" i="1"/>
  <c r="FB138" i="1"/>
  <c r="FB136" i="1"/>
  <c r="FB140" i="1" s="1"/>
  <c r="FB171" i="1"/>
  <c r="FF138" i="1"/>
  <c r="FF171" i="1"/>
  <c r="FF136" i="1"/>
  <c r="FF140" i="1" s="1"/>
  <c r="FR138" i="1"/>
  <c r="FR136" i="1"/>
  <c r="FR171" i="1"/>
  <c r="FV138" i="1"/>
  <c r="FV171" i="1"/>
  <c r="FV136" i="1"/>
  <c r="Y171" i="1"/>
  <c r="Y138" i="1"/>
  <c r="Y136" i="1"/>
  <c r="BE171" i="1"/>
  <c r="BE138" i="1"/>
  <c r="BE136" i="1"/>
  <c r="BE140" i="1" s="1"/>
  <c r="CK171" i="1"/>
  <c r="CK138" i="1"/>
  <c r="CK136" i="1"/>
  <c r="DQ171" i="1"/>
  <c r="DQ138" i="1"/>
  <c r="DQ136" i="1"/>
  <c r="EW171" i="1"/>
  <c r="EW138" i="1"/>
  <c r="EW136" i="1"/>
  <c r="W171" i="1"/>
  <c r="W136" i="1"/>
  <c r="W138" i="1"/>
  <c r="CI171" i="1"/>
  <c r="CI136" i="1"/>
  <c r="CI140" i="1" s="1"/>
  <c r="CI138" i="1"/>
  <c r="EU171" i="1"/>
  <c r="EU136" i="1"/>
  <c r="EU140" i="1" s="1"/>
  <c r="EU138" i="1"/>
  <c r="J171" i="1"/>
  <c r="J138" i="1"/>
  <c r="J136" i="1"/>
  <c r="AP171" i="1"/>
  <c r="AP138" i="1"/>
  <c r="AP136" i="1"/>
  <c r="AP140" i="1" s="1"/>
  <c r="BV171" i="1"/>
  <c r="BV138" i="1"/>
  <c r="BV136" i="1"/>
  <c r="DB171" i="1"/>
  <c r="DB138" i="1"/>
  <c r="DB136" i="1"/>
  <c r="EH171" i="1"/>
  <c r="EH138" i="1"/>
  <c r="EH136" i="1"/>
  <c r="FN171" i="1"/>
  <c r="FN138" i="1"/>
  <c r="FN136" i="1"/>
  <c r="FN140" i="1" s="1"/>
  <c r="AG136" i="1"/>
  <c r="AG140" i="1" s="1"/>
  <c r="CS136" i="1"/>
  <c r="CS140" i="1" s="1"/>
  <c r="FE136" i="1"/>
  <c r="FE140" i="1" s="1"/>
  <c r="FZ95" i="1"/>
  <c r="FY95" i="1"/>
  <c r="K171" i="1"/>
  <c r="K136" i="1"/>
  <c r="K138" i="1"/>
  <c r="O171" i="1"/>
  <c r="O136" i="1"/>
  <c r="S171" i="1"/>
  <c r="S136" i="1"/>
  <c r="S140" i="1" s="1"/>
  <c r="S138" i="1"/>
  <c r="AA171" i="1"/>
  <c r="AA136" i="1"/>
  <c r="AA138" i="1"/>
  <c r="AE171" i="1"/>
  <c r="AE136" i="1"/>
  <c r="AE140" i="1" s="1"/>
  <c r="AI171" i="1"/>
  <c r="AI136" i="1"/>
  <c r="AI140" i="1" s="1"/>
  <c r="AI138" i="1"/>
  <c r="AQ171" i="1"/>
  <c r="AQ136" i="1"/>
  <c r="AQ138" i="1"/>
  <c r="AU171" i="1"/>
  <c r="AU136" i="1"/>
  <c r="AU140" i="1" s="1"/>
  <c r="AY171" i="1"/>
  <c r="AY136" i="1"/>
  <c r="AY140" i="1" s="1"/>
  <c r="AY138" i="1"/>
  <c r="BG171" i="1"/>
  <c r="BG136" i="1"/>
  <c r="BG138" i="1"/>
  <c r="BK171" i="1"/>
  <c r="BK136" i="1"/>
  <c r="BO171" i="1"/>
  <c r="BO136" i="1"/>
  <c r="BO140" i="1" s="1"/>
  <c r="BO138" i="1"/>
  <c r="BW171" i="1"/>
  <c r="BW136" i="1"/>
  <c r="BW138" i="1"/>
  <c r="CA171" i="1"/>
  <c r="CA136" i="1"/>
  <c r="CE171" i="1"/>
  <c r="CE136" i="1"/>
  <c r="CE140" i="1" s="1"/>
  <c r="CE138" i="1"/>
  <c r="CM171" i="1"/>
  <c r="CM136" i="1"/>
  <c r="CM138" i="1"/>
  <c r="CQ171" i="1"/>
  <c r="CQ136" i="1"/>
  <c r="CQ140" i="1" s="1"/>
  <c r="CU171" i="1"/>
  <c r="CU136" i="1"/>
  <c r="CU140" i="1" s="1"/>
  <c r="CU138" i="1"/>
  <c r="DC171" i="1"/>
  <c r="DC136" i="1"/>
  <c r="DC138" i="1"/>
  <c r="DG171" i="1"/>
  <c r="DG136" i="1"/>
  <c r="DG140" i="1" s="1"/>
  <c r="DK171" i="1"/>
  <c r="DK136" i="1"/>
  <c r="DK140" i="1" s="1"/>
  <c r="DK138" i="1"/>
  <c r="DS171" i="1"/>
  <c r="DS136" i="1"/>
  <c r="DS138" i="1"/>
  <c r="DW171" i="1"/>
  <c r="DW136" i="1"/>
  <c r="EA171" i="1"/>
  <c r="EA136" i="1"/>
  <c r="EA140" i="1" s="1"/>
  <c r="EA138" i="1"/>
  <c r="EI171" i="1"/>
  <c r="EI136" i="1"/>
  <c r="EI138" i="1"/>
  <c r="EM171" i="1"/>
  <c r="EM136" i="1"/>
  <c r="EQ171" i="1"/>
  <c r="EQ136" i="1"/>
  <c r="EQ140" i="1" s="1"/>
  <c r="EQ138" i="1"/>
  <c r="EY171" i="1"/>
  <c r="EY136" i="1"/>
  <c r="EY138" i="1"/>
  <c r="FC171" i="1"/>
  <c r="FC136" i="1"/>
  <c r="FC140" i="1" s="1"/>
  <c r="FG171" i="1"/>
  <c r="FG136" i="1"/>
  <c r="FG140" i="1" s="1"/>
  <c r="FG138" i="1"/>
  <c r="FO171" i="1"/>
  <c r="FO136" i="1"/>
  <c r="FO138" i="1"/>
  <c r="FS171" i="1"/>
  <c r="FS136" i="1"/>
  <c r="FS140" i="1" s="1"/>
  <c r="FW171" i="1"/>
  <c r="FW136" i="1"/>
  <c r="FW140" i="1" s="1"/>
  <c r="FW138" i="1"/>
  <c r="E171" i="1"/>
  <c r="E138" i="1"/>
  <c r="E136" i="1"/>
  <c r="E140" i="1" s="1"/>
  <c r="AK171" i="1"/>
  <c r="AK138" i="1"/>
  <c r="AK136" i="1"/>
  <c r="BQ171" i="1"/>
  <c r="BQ138" i="1"/>
  <c r="BQ136" i="1"/>
  <c r="CW171" i="1"/>
  <c r="CW138" i="1"/>
  <c r="CW136" i="1"/>
  <c r="EC171" i="1"/>
  <c r="EC138" i="1"/>
  <c r="EC136" i="1"/>
  <c r="EC140" i="1" s="1"/>
  <c r="FI171" i="1"/>
  <c r="FI138" i="1"/>
  <c r="FI136" i="1"/>
  <c r="AM171" i="1"/>
  <c r="AM136" i="1"/>
  <c r="AM140" i="1" s="1"/>
  <c r="AM138" i="1"/>
  <c r="CY171" i="1"/>
  <c r="CY136" i="1"/>
  <c r="CY140" i="1" s="1"/>
  <c r="CY138" i="1"/>
  <c r="FK171" i="1"/>
  <c r="FK136" i="1"/>
  <c r="FK138" i="1"/>
  <c r="CO171" i="1"/>
  <c r="CO138" i="1"/>
  <c r="CO136" i="1"/>
  <c r="FA171" i="1"/>
  <c r="FA138" i="1"/>
  <c r="FA136" i="1"/>
  <c r="AW136" i="1"/>
  <c r="AW140" i="1" s="1"/>
  <c r="BK138" i="1"/>
  <c r="DW138" i="1"/>
  <c r="AR171" i="1"/>
  <c r="AR136" i="1"/>
  <c r="AR138" i="1"/>
  <c r="AV171" i="1"/>
  <c r="AV136" i="1"/>
  <c r="AV140" i="1" s="1"/>
  <c r="AV138" i="1"/>
  <c r="AZ171" i="1"/>
  <c r="AZ136" i="1"/>
  <c r="AZ140" i="1" s="1"/>
  <c r="AZ138" i="1"/>
  <c r="BD171" i="1"/>
  <c r="BD136" i="1"/>
  <c r="BD140" i="1" s="1"/>
  <c r="BD138" i="1"/>
  <c r="BH171" i="1"/>
  <c r="BH136" i="1"/>
  <c r="BH138" i="1"/>
  <c r="BL171" i="1"/>
  <c r="BL136" i="1"/>
  <c r="BL140" i="1" s="1"/>
  <c r="BL138" i="1"/>
  <c r="BP171" i="1"/>
  <c r="BP136" i="1"/>
  <c r="BP140" i="1" s="1"/>
  <c r="BP138" i="1"/>
  <c r="BT171" i="1"/>
  <c r="BT136" i="1"/>
  <c r="BT140" i="1" s="1"/>
  <c r="BT138" i="1"/>
  <c r="BX171" i="1"/>
  <c r="BX136" i="1"/>
  <c r="BX138" i="1"/>
  <c r="CB171" i="1"/>
  <c r="CB136" i="1"/>
  <c r="CB140" i="1" s="1"/>
  <c r="CB138" i="1"/>
  <c r="CF171" i="1"/>
  <c r="CF136" i="1"/>
  <c r="CF140" i="1" s="1"/>
  <c r="CF138" i="1"/>
  <c r="CJ171" i="1"/>
  <c r="CJ136" i="1"/>
  <c r="CJ140" i="1" s="1"/>
  <c r="CJ138" i="1"/>
  <c r="CN171" i="1"/>
  <c r="CN136" i="1"/>
  <c r="CN138" i="1"/>
  <c r="CR171" i="1"/>
  <c r="CR136" i="1"/>
  <c r="CR140" i="1" s="1"/>
  <c r="CR138" i="1"/>
  <c r="CV171" i="1"/>
  <c r="CV136" i="1"/>
  <c r="CV140" i="1" s="1"/>
  <c r="CV138" i="1"/>
  <c r="CZ171" i="1"/>
  <c r="CZ136" i="1"/>
  <c r="CZ140" i="1" s="1"/>
  <c r="CZ138" i="1"/>
  <c r="DD171" i="1"/>
  <c r="DD136" i="1"/>
  <c r="DD138" i="1"/>
  <c r="DH171" i="1"/>
  <c r="DH136" i="1"/>
  <c r="DH140" i="1" s="1"/>
  <c r="DH138" i="1"/>
  <c r="DL171" i="1"/>
  <c r="DL136" i="1"/>
  <c r="DL140" i="1" s="1"/>
  <c r="DL138" i="1"/>
  <c r="DP171" i="1"/>
  <c r="DP136" i="1"/>
  <c r="DP140" i="1" s="1"/>
  <c r="DP142" i="1" s="1"/>
  <c r="DP138" i="1"/>
  <c r="DT171" i="1"/>
  <c r="DT136" i="1"/>
  <c r="DT138" i="1"/>
  <c r="DX171" i="1"/>
  <c r="DX136" i="1"/>
  <c r="DX140" i="1" s="1"/>
  <c r="DX138" i="1"/>
  <c r="EB171" i="1"/>
  <c r="EB136" i="1"/>
  <c r="EB140" i="1" s="1"/>
  <c r="EB138" i="1"/>
  <c r="EF171" i="1"/>
  <c r="EF136" i="1"/>
  <c r="EF140" i="1" s="1"/>
  <c r="EF138" i="1"/>
  <c r="EJ171" i="1"/>
  <c r="EJ136" i="1"/>
  <c r="EJ138" i="1"/>
  <c r="EN171" i="1"/>
  <c r="EN136" i="1"/>
  <c r="EN140" i="1" s="1"/>
  <c r="EN138" i="1"/>
  <c r="ER171" i="1"/>
  <c r="ER136" i="1"/>
  <c r="ER140" i="1" s="1"/>
  <c r="ER138" i="1"/>
  <c r="EV171" i="1"/>
  <c r="EV136" i="1"/>
  <c r="EV140" i="1" s="1"/>
  <c r="EV138" i="1"/>
  <c r="EZ171" i="1"/>
  <c r="EZ136" i="1"/>
  <c r="EZ138" i="1"/>
  <c r="FD171" i="1"/>
  <c r="FD136" i="1"/>
  <c r="FD140" i="1" s="1"/>
  <c r="FD138" i="1"/>
  <c r="FH171" i="1"/>
  <c r="FH136" i="1"/>
  <c r="FH140" i="1" s="1"/>
  <c r="FH138" i="1"/>
  <c r="FL171" i="1"/>
  <c r="FL136" i="1"/>
  <c r="FL140" i="1" s="1"/>
  <c r="FL138" i="1"/>
  <c r="FP171" i="1"/>
  <c r="FP136" i="1"/>
  <c r="FP138" i="1"/>
  <c r="FT171" i="1"/>
  <c r="FT136" i="1"/>
  <c r="FT140" i="1" s="1"/>
  <c r="FT138" i="1"/>
  <c r="FX171" i="1"/>
  <c r="FX136" i="1"/>
  <c r="FX140" i="1" s="1"/>
  <c r="FX138" i="1"/>
  <c r="I171" i="1"/>
  <c r="I138" i="1"/>
  <c r="I136" i="1"/>
  <c r="AO171" i="1"/>
  <c r="AO138" i="1"/>
  <c r="AO136" i="1"/>
  <c r="AO140" i="1" s="1"/>
  <c r="BU171" i="1"/>
  <c r="BU138" i="1"/>
  <c r="BU136" i="1"/>
  <c r="BU140" i="1" s="1"/>
  <c r="BU142" i="1" s="1"/>
  <c r="DA171" i="1"/>
  <c r="DA138" i="1"/>
  <c r="DA136" i="1"/>
  <c r="EG171" i="1"/>
  <c r="EG138" i="1"/>
  <c r="EG136" i="1"/>
  <c r="FM171" i="1"/>
  <c r="FM138" i="1"/>
  <c r="FM136" i="1"/>
  <c r="BC171" i="1"/>
  <c r="BC136" i="1"/>
  <c r="BC138" i="1"/>
  <c r="DO171" i="1"/>
  <c r="DO136" i="1"/>
  <c r="DO140" i="1" s="1"/>
  <c r="DO138" i="1"/>
  <c r="DE171" i="1"/>
  <c r="DE138" i="1"/>
  <c r="DE136" i="1"/>
  <c r="FQ171" i="1"/>
  <c r="FQ138" i="1"/>
  <c r="FQ136" i="1"/>
  <c r="Z171" i="1"/>
  <c r="Z138" i="1"/>
  <c r="Z136" i="1"/>
  <c r="Z140" i="1" s="1"/>
  <c r="BF171" i="1"/>
  <c r="BF138" i="1"/>
  <c r="BF136" i="1"/>
  <c r="CL171" i="1"/>
  <c r="CL138" i="1"/>
  <c r="CL136" i="1"/>
  <c r="DR171" i="1"/>
  <c r="DR138" i="1"/>
  <c r="DR136" i="1"/>
  <c r="EX171" i="1"/>
  <c r="EX138" i="1"/>
  <c r="EX136" i="1"/>
  <c r="EX140" i="1" s="1"/>
  <c r="D142" i="1"/>
  <c r="P142" i="1"/>
  <c r="AF142" i="1"/>
  <c r="AV142" i="1"/>
  <c r="AZ142" i="1"/>
  <c r="BD142" i="1"/>
  <c r="BL142" i="1"/>
  <c r="BP142" i="1"/>
  <c r="BT142" i="1"/>
  <c r="CB142" i="1"/>
  <c r="CF142" i="1"/>
  <c r="CJ142" i="1"/>
  <c r="CR142" i="1"/>
  <c r="CV142" i="1"/>
  <c r="CZ142" i="1"/>
  <c r="DH142" i="1"/>
  <c r="DL142" i="1"/>
  <c r="DX142" i="1"/>
  <c r="EB142" i="1"/>
  <c r="EF142" i="1"/>
  <c r="EN142" i="1"/>
  <c r="ER142" i="1"/>
  <c r="EV142" i="1"/>
  <c r="FD142" i="1"/>
  <c r="FH142" i="1"/>
  <c r="FL142" i="1"/>
  <c r="FT142" i="1"/>
  <c r="FX142" i="1"/>
  <c r="BM136" i="1"/>
  <c r="BM140" i="1" s="1"/>
  <c r="DY136" i="1"/>
  <c r="DY140" i="1" s="1"/>
  <c r="O138" i="1"/>
  <c r="CA138" i="1"/>
  <c r="EM138" i="1"/>
  <c r="R165" i="1"/>
  <c r="AH165" i="1"/>
  <c r="AX165" i="1"/>
  <c r="BN165" i="1"/>
  <c r="CD165" i="1"/>
  <c r="CT165" i="1"/>
  <c r="DJ165" i="1"/>
  <c r="DZ165" i="1"/>
  <c r="EP165" i="1"/>
  <c r="FF165" i="1"/>
  <c r="FV165" i="1"/>
  <c r="FZ88" i="1"/>
  <c r="C196" i="1"/>
  <c r="G196" i="1"/>
  <c r="G197" i="1" s="1"/>
  <c r="G205" i="1" s="1"/>
  <c r="K196" i="1"/>
  <c r="K197" i="1" s="1"/>
  <c r="K205" i="1" s="1"/>
  <c r="O196" i="1"/>
  <c r="O197" i="1" s="1"/>
  <c r="O205" i="1" s="1"/>
  <c r="S196" i="1"/>
  <c r="S197" i="1" s="1"/>
  <c r="S205" i="1" s="1"/>
  <c r="W196" i="1"/>
  <c r="W197" i="1" s="1"/>
  <c r="W205" i="1" s="1"/>
  <c r="AA196" i="1"/>
  <c r="AA197" i="1" s="1"/>
  <c r="AA205" i="1" s="1"/>
  <c r="AE196" i="1"/>
  <c r="AE197" i="1" s="1"/>
  <c r="AE205" i="1" s="1"/>
  <c r="AI196" i="1"/>
  <c r="AI197" i="1" s="1"/>
  <c r="AI205" i="1" s="1"/>
  <c r="AM196" i="1"/>
  <c r="AM197" i="1" s="1"/>
  <c r="AM205" i="1" s="1"/>
  <c r="AQ196" i="1"/>
  <c r="AQ197" i="1" s="1"/>
  <c r="AQ205" i="1" s="1"/>
  <c r="AU196" i="1"/>
  <c r="AU197" i="1" s="1"/>
  <c r="AU205" i="1" s="1"/>
  <c r="AY196" i="1"/>
  <c r="BC196" i="1"/>
  <c r="BC197" i="1" s="1"/>
  <c r="BC205" i="1" s="1"/>
  <c r="BG196" i="1"/>
  <c r="BG197" i="1" s="1"/>
  <c r="BG205" i="1" s="1"/>
  <c r="BK196" i="1"/>
  <c r="BK197" i="1" s="1"/>
  <c r="BK205" i="1" s="1"/>
  <c r="BO196" i="1"/>
  <c r="BO197" i="1" s="1"/>
  <c r="BO205" i="1" s="1"/>
  <c r="BS196" i="1"/>
  <c r="BS197" i="1" s="1"/>
  <c r="BS205" i="1" s="1"/>
  <c r="BW196" i="1"/>
  <c r="BW197" i="1" s="1"/>
  <c r="BW205" i="1" s="1"/>
  <c r="CA196" i="1"/>
  <c r="CA197" i="1" s="1"/>
  <c r="CA205" i="1" s="1"/>
  <c r="CE196" i="1"/>
  <c r="CE197" i="1" s="1"/>
  <c r="CE205" i="1" s="1"/>
  <c r="CI196" i="1"/>
  <c r="CI197" i="1" s="1"/>
  <c r="CI205" i="1" s="1"/>
  <c r="CM196" i="1"/>
  <c r="CM197" i="1" s="1"/>
  <c r="CM205" i="1" s="1"/>
  <c r="CQ196" i="1"/>
  <c r="CQ197" i="1" s="1"/>
  <c r="CQ205" i="1" s="1"/>
  <c r="CU196" i="1"/>
  <c r="CU197" i="1" s="1"/>
  <c r="CU205" i="1" s="1"/>
  <c r="CY196" i="1"/>
  <c r="CY197" i="1" s="1"/>
  <c r="CY205" i="1" s="1"/>
  <c r="DC196" i="1"/>
  <c r="DC197" i="1" s="1"/>
  <c r="DC205" i="1" s="1"/>
  <c r="DG196" i="1"/>
  <c r="DG197" i="1" s="1"/>
  <c r="DG205" i="1" s="1"/>
  <c r="DK196" i="1"/>
  <c r="DO196" i="1"/>
  <c r="DO197" i="1" s="1"/>
  <c r="DO205" i="1" s="1"/>
  <c r="DS196" i="1"/>
  <c r="DS197" i="1" s="1"/>
  <c r="DS205" i="1" s="1"/>
  <c r="DW196" i="1"/>
  <c r="DW197" i="1" s="1"/>
  <c r="DW205" i="1" s="1"/>
  <c r="EA196" i="1"/>
  <c r="EA197" i="1" s="1"/>
  <c r="EA205" i="1" s="1"/>
  <c r="EE196" i="1"/>
  <c r="EE197" i="1" s="1"/>
  <c r="EE205" i="1" s="1"/>
  <c r="EI196" i="1"/>
  <c r="EI197" i="1" s="1"/>
  <c r="EI205" i="1" s="1"/>
  <c r="EM196" i="1"/>
  <c r="EM197" i="1" s="1"/>
  <c r="EM205" i="1" s="1"/>
  <c r="EQ196" i="1"/>
  <c r="EQ197" i="1" s="1"/>
  <c r="EQ205" i="1" s="1"/>
  <c r="EU196" i="1"/>
  <c r="EU197" i="1" s="1"/>
  <c r="EU205" i="1" s="1"/>
  <c r="EY196" i="1"/>
  <c r="EY197" i="1" s="1"/>
  <c r="EY205" i="1" s="1"/>
  <c r="FC196" i="1"/>
  <c r="FC197" i="1" s="1"/>
  <c r="FC205" i="1" s="1"/>
  <c r="FG196" i="1"/>
  <c r="FG197" i="1" s="1"/>
  <c r="FG205" i="1" s="1"/>
  <c r="FK196" i="1"/>
  <c r="FK197" i="1" s="1"/>
  <c r="FK205" i="1" s="1"/>
  <c r="FO196" i="1"/>
  <c r="FO197" i="1" s="1"/>
  <c r="FO205" i="1" s="1"/>
  <c r="FS196" i="1"/>
  <c r="FS197" i="1" s="1"/>
  <c r="FS205" i="1" s="1"/>
  <c r="FW196" i="1"/>
  <c r="G165" i="1"/>
  <c r="K165" i="1"/>
  <c r="O165" i="1"/>
  <c r="S165" i="1"/>
  <c r="W165" i="1"/>
  <c r="AA165" i="1"/>
  <c r="AE165" i="1"/>
  <c r="AI165" i="1"/>
  <c r="AM165" i="1"/>
  <c r="AQ165" i="1"/>
  <c r="AU165" i="1"/>
  <c r="AY165" i="1"/>
  <c r="BC165" i="1"/>
  <c r="BG165" i="1"/>
  <c r="BK165" i="1"/>
  <c r="BO165" i="1"/>
  <c r="BS165" i="1"/>
  <c r="BW165" i="1"/>
  <c r="CA165" i="1"/>
  <c r="CE165" i="1"/>
  <c r="CI165" i="1"/>
  <c r="CM165" i="1"/>
  <c r="CQ165" i="1"/>
  <c r="CU165" i="1"/>
  <c r="CY165" i="1"/>
  <c r="DC165" i="1"/>
  <c r="DG165" i="1"/>
  <c r="DK165" i="1"/>
  <c r="DO165" i="1"/>
  <c r="DS165" i="1"/>
  <c r="DW165" i="1"/>
  <c r="EA165" i="1"/>
  <c r="EE165" i="1"/>
  <c r="EI165" i="1"/>
  <c r="EM165" i="1"/>
  <c r="EQ165" i="1"/>
  <c r="EU165" i="1"/>
  <c r="EY165" i="1"/>
  <c r="FC165" i="1"/>
  <c r="FG165" i="1"/>
  <c r="FK165" i="1"/>
  <c r="FO165" i="1"/>
  <c r="FS165" i="1"/>
  <c r="FW165" i="1"/>
  <c r="BW98" i="1"/>
  <c r="CA98" i="1"/>
  <c r="CE98" i="1"/>
  <c r="CI98" i="1"/>
  <c r="CM98" i="1"/>
  <c r="CQ98" i="1"/>
  <c r="CU98" i="1"/>
  <c r="CY98" i="1"/>
  <c r="DC98" i="1"/>
  <c r="DG98" i="1"/>
  <c r="DK98" i="1"/>
  <c r="DO98" i="1"/>
  <c r="DS98" i="1"/>
  <c r="DW98" i="1"/>
  <c r="EA98" i="1"/>
  <c r="EE98" i="1"/>
  <c r="EI98" i="1"/>
  <c r="EM98" i="1"/>
  <c r="EQ98" i="1"/>
  <c r="EU98" i="1"/>
  <c r="EY98" i="1"/>
  <c r="FC98" i="1"/>
  <c r="FG98" i="1"/>
  <c r="FK98" i="1"/>
  <c r="FO98" i="1"/>
  <c r="FS98" i="1"/>
  <c r="FW98" i="1"/>
  <c r="D196" i="1"/>
  <c r="H196" i="1"/>
  <c r="L196" i="1"/>
  <c r="L197" i="1" s="1"/>
  <c r="L205" i="1" s="1"/>
  <c r="P196" i="1"/>
  <c r="T196" i="1"/>
  <c r="X196" i="1"/>
  <c r="AB196" i="1"/>
  <c r="AB197" i="1" s="1"/>
  <c r="AB205" i="1" s="1"/>
  <c r="AF196" i="1"/>
  <c r="AJ196" i="1"/>
  <c r="AN196" i="1"/>
  <c r="AR196" i="1"/>
  <c r="AR197" i="1" s="1"/>
  <c r="AR205" i="1" s="1"/>
  <c r="AV196" i="1"/>
  <c r="AZ196" i="1"/>
  <c r="AZ197" i="1" s="1"/>
  <c r="AZ205" i="1" s="1"/>
  <c r="BD196" i="1"/>
  <c r="BD197" i="1" s="1"/>
  <c r="BD205" i="1" s="1"/>
  <c r="BH196" i="1"/>
  <c r="BH197" i="1" s="1"/>
  <c r="BH205" i="1" s="1"/>
  <c r="BL196" i="1"/>
  <c r="BP196" i="1"/>
  <c r="BT196" i="1"/>
  <c r="BT197" i="1" s="1"/>
  <c r="BT205" i="1" s="1"/>
  <c r="BX196" i="1"/>
  <c r="BX197" i="1" s="1"/>
  <c r="BX205" i="1" s="1"/>
  <c r="CB196" i="1"/>
  <c r="CF196" i="1"/>
  <c r="CJ196" i="1"/>
  <c r="CJ197" i="1" s="1"/>
  <c r="CJ205" i="1" s="1"/>
  <c r="CN196" i="1"/>
  <c r="CR196" i="1"/>
  <c r="CV196" i="1"/>
  <c r="CZ196" i="1"/>
  <c r="DD196" i="1"/>
  <c r="DD197" i="1" s="1"/>
  <c r="DD205" i="1" s="1"/>
  <c r="DH196" i="1"/>
  <c r="DL196" i="1"/>
  <c r="DL197" i="1" s="1"/>
  <c r="DL205" i="1" s="1"/>
  <c r="DP196" i="1"/>
  <c r="DP197" i="1" s="1"/>
  <c r="DP205" i="1" s="1"/>
  <c r="DT196" i="1"/>
  <c r="DX196" i="1"/>
  <c r="EB196" i="1"/>
  <c r="EF196" i="1"/>
  <c r="EF197" i="1" s="1"/>
  <c r="EF205" i="1" s="1"/>
  <c r="EJ196" i="1"/>
  <c r="EJ197" i="1" s="1"/>
  <c r="EJ205" i="1" s="1"/>
  <c r="EN196" i="1"/>
  <c r="ER196" i="1"/>
  <c r="EV196" i="1"/>
  <c r="EV197" i="1" s="1"/>
  <c r="EV205" i="1" s="1"/>
  <c r="EZ196" i="1"/>
  <c r="EZ197" i="1" s="1"/>
  <c r="EZ205" i="1" s="1"/>
  <c r="FD196" i="1"/>
  <c r="FH196" i="1"/>
  <c r="FH197" i="1" s="1"/>
  <c r="FH205" i="1" s="1"/>
  <c r="FL196" i="1"/>
  <c r="FP196" i="1"/>
  <c r="FT196" i="1"/>
  <c r="FT197" i="1" s="1"/>
  <c r="FT205" i="1" s="1"/>
  <c r="FX196" i="1"/>
  <c r="FX197" i="1" s="1"/>
  <c r="FX205" i="1" s="1"/>
  <c r="E196" i="1"/>
  <c r="I196" i="1"/>
  <c r="M196" i="1"/>
  <c r="M197" i="1" s="1"/>
  <c r="M205" i="1" s="1"/>
  <c r="U196" i="1"/>
  <c r="Y196" i="1"/>
  <c r="AC196" i="1"/>
  <c r="AC197" i="1" s="1"/>
  <c r="AC205" i="1" s="1"/>
  <c r="AG196" i="1"/>
  <c r="AK196" i="1"/>
  <c r="AO196" i="1"/>
  <c r="AS196" i="1"/>
  <c r="AS197" i="1" s="1"/>
  <c r="AS205" i="1" s="1"/>
  <c r="AW196" i="1"/>
  <c r="BA196" i="1"/>
  <c r="BE196" i="1"/>
  <c r="BI196" i="1"/>
  <c r="BI197" i="1" s="1"/>
  <c r="BI205" i="1" s="1"/>
  <c r="BM196" i="1"/>
  <c r="BQ196" i="1"/>
  <c r="BU196" i="1"/>
  <c r="BY196" i="1"/>
  <c r="BY197" i="1" s="1"/>
  <c r="BY205" i="1" s="1"/>
  <c r="CG196" i="1"/>
  <c r="CK196" i="1"/>
  <c r="CO196" i="1"/>
  <c r="CO197" i="1" s="1"/>
  <c r="CO205" i="1" s="1"/>
  <c r="CS196" i="1"/>
  <c r="CW196" i="1"/>
  <c r="DA196" i="1"/>
  <c r="DE196" i="1"/>
  <c r="DE197" i="1" s="1"/>
  <c r="DE205" i="1" s="1"/>
  <c r="DI196" i="1"/>
  <c r="DM196" i="1"/>
  <c r="DQ196" i="1"/>
  <c r="DU196" i="1"/>
  <c r="DU197" i="1" s="1"/>
  <c r="DU205" i="1" s="1"/>
  <c r="DY196" i="1"/>
  <c r="EC196" i="1"/>
  <c r="EG196" i="1"/>
  <c r="EK196" i="1"/>
  <c r="EK197" i="1" s="1"/>
  <c r="EK205" i="1" s="1"/>
  <c r="ES196" i="1"/>
  <c r="EW196" i="1"/>
  <c r="FA196" i="1"/>
  <c r="FA197" i="1" s="1"/>
  <c r="FA205" i="1" s="1"/>
  <c r="FE196" i="1"/>
  <c r="FI196" i="1"/>
  <c r="FM196" i="1"/>
  <c r="FQ196" i="1"/>
  <c r="FQ197" i="1" s="1"/>
  <c r="FQ205" i="1" s="1"/>
  <c r="FU196" i="1"/>
  <c r="FZ94" i="1"/>
  <c r="F138" i="1"/>
  <c r="F171" i="1"/>
  <c r="F136" i="1"/>
  <c r="V138" i="1"/>
  <c r="V171" i="1"/>
  <c r="V136" i="1"/>
  <c r="AL138" i="1"/>
  <c r="AL171" i="1"/>
  <c r="AL136" i="1"/>
  <c r="AL140" i="1" s="1"/>
  <c r="AL142" i="1" s="1"/>
  <c r="BB138" i="1"/>
  <c r="BB171" i="1"/>
  <c r="BB136" i="1"/>
  <c r="BB140" i="1" s="1"/>
  <c r="BB142" i="1" s="1"/>
  <c r="BR138" i="1"/>
  <c r="BR171" i="1"/>
  <c r="BR136" i="1"/>
  <c r="CH138" i="1"/>
  <c r="CH171" i="1"/>
  <c r="CH136" i="1"/>
  <c r="CX138" i="1"/>
  <c r="CX171" i="1"/>
  <c r="CX136" i="1"/>
  <c r="CX140" i="1" s="1"/>
  <c r="CX142" i="1" s="1"/>
  <c r="DN138" i="1"/>
  <c r="DN171" i="1"/>
  <c r="DN136" i="1"/>
  <c r="DN140" i="1" s="1"/>
  <c r="DN142" i="1" s="1"/>
  <c r="ED138" i="1"/>
  <c r="ED171" i="1"/>
  <c r="ED136" i="1"/>
  <c r="ET138" i="1"/>
  <c r="ET171" i="1"/>
  <c r="ET136" i="1"/>
  <c r="FJ138" i="1"/>
  <c r="FJ171" i="1"/>
  <c r="FJ136" i="1"/>
  <c r="FJ140" i="1" s="1"/>
  <c r="FJ142" i="1" s="1"/>
  <c r="G142" i="1"/>
  <c r="S142" i="1"/>
  <c r="AE142" i="1"/>
  <c r="AI142" i="1"/>
  <c r="AM142" i="1"/>
  <c r="AU142" i="1"/>
  <c r="AY142" i="1"/>
  <c r="BO142" i="1"/>
  <c r="BS142" i="1"/>
  <c r="CE142" i="1"/>
  <c r="CI142" i="1"/>
  <c r="CQ142" i="1"/>
  <c r="CU142" i="1"/>
  <c r="CY142" i="1"/>
  <c r="DG142" i="1"/>
  <c r="DK142" i="1"/>
  <c r="DO142" i="1"/>
  <c r="EA142" i="1"/>
  <c r="EE142" i="1"/>
  <c r="EQ142" i="1"/>
  <c r="EU142" i="1"/>
  <c r="FC142" i="1"/>
  <c r="FG142" i="1"/>
  <c r="FS142" i="1"/>
  <c r="FW142" i="1"/>
  <c r="D165" i="1"/>
  <c r="H165" i="1"/>
  <c r="L165" i="1"/>
  <c r="P165" i="1"/>
  <c r="T165" i="1"/>
  <c r="X165" i="1"/>
  <c r="AB165" i="1"/>
  <c r="AF165" i="1"/>
  <c r="AJ165" i="1"/>
  <c r="AN165" i="1"/>
  <c r="AR165" i="1"/>
  <c r="AV165" i="1"/>
  <c r="AZ165" i="1"/>
  <c r="BD165" i="1"/>
  <c r="BH165" i="1"/>
  <c r="BL165" i="1"/>
  <c r="BP165" i="1"/>
  <c r="BT165" i="1"/>
  <c r="BX165" i="1"/>
  <c r="CB165" i="1"/>
  <c r="CF165" i="1"/>
  <c r="CJ165" i="1"/>
  <c r="CN165" i="1"/>
  <c r="CR165" i="1"/>
  <c r="CV165" i="1"/>
  <c r="CZ165" i="1"/>
  <c r="DD165" i="1"/>
  <c r="DH165" i="1"/>
  <c r="DL165" i="1"/>
  <c r="DP165" i="1"/>
  <c r="DT165" i="1"/>
  <c r="DX165" i="1"/>
  <c r="EB165" i="1"/>
  <c r="EF165" i="1"/>
  <c r="EJ165" i="1"/>
  <c r="EN165" i="1"/>
  <c r="ER165" i="1"/>
  <c r="EV165" i="1"/>
  <c r="EZ165" i="1"/>
  <c r="FD165" i="1"/>
  <c r="FH165" i="1"/>
  <c r="FL165" i="1"/>
  <c r="FP165" i="1"/>
  <c r="FT165" i="1"/>
  <c r="FX165" i="1"/>
  <c r="E142" i="1"/>
  <c r="U142" i="1"/>
  <c r="AC142" i="1"/>
  <c r="AG142" i="1"/>
  <c r="AO142" i="1"/>
  <c r="AW142" i="1"/>
  <c r="BA142" i="1"/>
  <c r="BE142" i="1"/>
  <c r="BM142" i="1"/>
  <c r="CS142" i="1"/>
  <c r="DM142" i="1"/>
  <c r="DU142" i="1"/>
  <c r="DY142" i="1"/>
  <c r="EC142" i="1"/>
  <c r="EO142" i="1"/>
  <c r="ES142" i="1"/>
  <c r="FE142" i="1"/>
  <c r="E165" i="1"/>
  <c r="I165" i="1"/>
  <c r="M165" i="1"/>
  <c r="Q165" i="1"/>
  <c r="U165" i="1"/>
  <c r="Y165" i="1"/>
  <c r="AC165" i="1"/>
  <c r="AG165" i="1"/>
  <c r="AK165" i="1"/>
  <c r="AO165" i="1"/>
  <c r="AS165" i="1"/>
  <c r="AW165" i="1"/>
  <c r="BA165" i="1"/>
  <c r="BE165" i="1"/>
  <c r="BI165" i="1"/>
  <c r="BM165" i="1"/>
  <c r="BQ165" i="1"/>
  <c r="BU165" i="1"/>
  <c r="BY165" i="1"/>
  <c r="CC165" i="1"/>
  <c r="CG165" i="1"/>
  <c r="CK165" i="1"/>
  <c r="CO165" i="1"/>
  <c r="CS165" i="1"/>
  <c r="CW165" i="1"/>
  <c r="DA165" i="1"/>
  <c r="DE165" i="1"/>
  <c r="DI165" i="1"/>
  <c r="DM165" i="1"/>
  <c r="DQ165" i="1"/>
  <c r="DU165" i="1"/>
  <c r="DY165" i="1"/>
  <c r="EC165" i="1"/>
  <c r="EG165" i="1"/>
  <c r="EK165" i="1"/>
  <c r="EO165" i="1"/>
  <c r="ES165" i="1"/>
  <c r="EW165" i="1"/>
  <c r="FA165" i="1"/>
  <c r="FE165" i="1"/>
  <c r="FI165" i="1"/>
  <c r="FM165" i="1"/>
  <c r="FQ165" i="1"/>
  <c r="FU165" i="1"/>
  <c r="D189" i="1"/>
  <c r="X189" i="1"/>
  <c r="BP189" i="1"/>
  <c r="DL189" i="1"/>
  <c r="FX189" i="1"/>
  <c r="Z142" i="1"/>
  <c r="AD142" i="1"/>
  <c r="AH142" i="1"/>
  <c r="AP142" i="1"/>
  <c r="BJ142" i="1"/>
  <c r="BN142" i="1"/>
  <c r="CP142" i="1"/>
  <c r="CT142" i="1"/>
  <c r="DV142" i="1"/>
  <c r="DZ142" i="1"/>
  <c r="EX142" i="1"/>
  <c r="FB142" i="1"/>
  <c r="FF142" i="1"/>
  <c r="FN142" i="1"/>
  <c r="FZ160" i="1"/>
  <c r="D244" i="1"/>
  <c r="X244" i="1"/>
  <c r="BP244" i="1"/>
  <c r="DL244" i="1"/>
  <c r="FX244" i="1"/>
  <c r="G304" i="1"/>
  <c r="G295" i="1"/>
  <c r="BS304" i="1"/>
  <c r="BS295" i="1"/>
  <c r="EE304" i="1"/>
  <c r="EE295" i="1"/>
  <c r="W304" i="1"/>
  <c r="W295" i="1"/>
  <c r="CI304" i="1"/>
  <c r="CI295" i="1"/>
  <c r="EU304" i="1"/>
  <c r="EU295" i="1"/>
  <c r="D295" i="1"/>
  <c r="C304" i="1"/>
  <c r="C295" i="1"/>
  <c r="FZ280" i="1"/>
  <c r="K304" i="1"/>
  <c r="K295" i="1"/>
  <c r="O304" i="1"/>
  <c r="O295" i="1"/>
  <c r="S304" i="1"/>
  <c r="S295" i="1"/>
  <c r="AA304" i="1"/>
  <c r="AA295" i="1"/>
  <c r="AE304" i="1"/>
  <c r="AE295" i="1"/>
  <c r="AI304" i="1"/>
  <c r="AI295" i="1"/>
  <c r="AQ304" i="1"/>
  <c r="AQ295" i="1"/>
  <c r="AU304" i="1"/>
  <c r="AU295" i="1"/>
  <c r="AY304" i="1"/>
  <c r="AY295" i="1"/>
  <c r="BG304" i="1"/>
  <c r="BG295" i="1"/>
  <c r="BK304" i="1"/>
  <c r="BK295" i="1"/>
  <c r="BO304" i="1"/>
  <c r="BO295" i="1"/>
  <c r="BW304" i="1"/>
  <c r="BW295" i="1"/>
  <c r="CA304" i="1"/>
  <c r="CA295" i="1"/>
  <c r="CE304" i="1"/>
  <c r="CE295" i="1"/>
  <c r="CM304" i="1"/>
  <c r="CM295" i="1"/>
  <c r="CQ304" i="1"/>
  <c r="CQ295" i="1"/>
  <c r="CU304" i="1"/>
  <c r="CU295" i="1"/>
  <c r="DC304" i="1"/>
  <c r="DC295" i="1"/>
  <c r="DG304" i="1"/>
  <c r="DG295" i="1"/>
  <c r="DK304" i="1"/>
  <c r="DK295" i="1"/>
  <c r="DS304" i="1"/>
  <c r="DS295" i="1"/>
  <c r="DW304" i="1"/>
  <c r="DW295" i="1"/>
  <c r="EA304" i="1"/>
  <c r="EA295" i="1"/>
  <c r="EI304" i="1"/>
  <c r="EI295" i="1"/>
  <c r="EM304" i="1"/>
  <c r="EM295" i="1"/>
  <c r="EQ304" i="1"/>
  <c r="EQ295" i="1"/>
  <c r="EY304" i="1"/>
  <c r="EY295" i="1"/>
  <c r="FC304" i="1"/>
  <c r="FC295" i="1"/>
  <c r="FG304" i="1"/>
  <c r="FG295" i="1"/>
  <c r="FO304" i="1"/>
  <c r="FO295" i="1"/>
  <c r="FS304" i="1"/>
  <c r="FS295" i="1"/>
  <c r="FW304" i="1"/>
  <c r="FW295" i="1"/>
  <c r="AM304" i="1"/>
  <c r="AM295" i="1"/>
  <c r="CY304" i="1"/>
  <c r="CY295" i="1"/>
  <c r="FK304" i="1"/>
  <c r="FK295" i="1"/>
  <c r="BP295" i="1"/>
  <c r="H304" i="1"/>
  <c r="H295" i="1"/>
  <c r="L304" i="1"/>
  <c r="L295" i="1"/>
  <c r="P304" i="1"/>
  <c r="P295" i="1"/>
  <c r="T304" i="1"/>
  <c r="T295" i="1"/>
  <c r="X304" i="1"/>
  <c r="X295" i="1"/>
  <c r="AB304" i="1"/>
  <c r="AB295" i="1"/>
  <c r="AF304" i="1"/>
  <c r="AF295" i="1"/>
  <c r="AJ304" i="1"/>
  <c r="AJ295" i="1"/>
  <c r="AN304" i="1"/>
  <c r="AN295" i="1"/>
  <c r="AR304" i="1"/>
  <c r="AR295" i="1"/>
  <c r="AV304" i="1"/>
  <c r="AV295" i="1"/>
  <c r="AZ304" i="1"/>
  <c r="AZ295" i="1"/>
  <c r="BD304" i="1"/>
  <c r="BD295" i="1"/>
  <c r="BH304" i="1"/>
  <c r="BH295" i="1"/>
  <c r="BL304" i="1"/>
  <c r="BL295" i="1"/>
  <c r="BT304" i="1"/>
  <c r="BT295" i="1"/>
  <c r="BX304" i="1"/>
  <c r="BX295" i="1"/>
  <c r="CB304" i="1"/>
  <c r="CB295" i="1"/>
  <c r="CF304" i="1"/>
  <c r="CF295" i="1"/>
  <c r="CJ304" i="1"/>
  <c r="CJ295" i="1"/>
  <c r="CN304" i="1"/>
  <c r="CN295" i="1"/>
  <c r="CR304" i="1"/>
  <c r="CR295" i="1"/>
  <c r="CV304" i="1"/>
  <c r="CV295" i="1"/>
  <c r="CZ304" i="1"/>
  <c r="CZ295" i="1"/>
  <c r="DD304" i="1"/>
  <c r="DD295" i="1"/>
  <c r="DH304" i="1"/>
  <c r="DH295" i="1"/>
  <c r="DL304" i="1"/>
  <c r="DL295" i="1"/>
  <c r="DP304" i="1"/>
  <c r="DP295" i="1"/>
  <c r="DT304" i="1"/>
  <c r="DT295" i="1"/>
  <c r="DX304" i="1"/>
  <c r="DX295" i="1"/>
  <c r="EB304" i="1"/>
  <c r="EB295" i="1"/>
  <c r="EF304" i="1"/>
  <c r="EF295" i="1"/>
  <c r="EJ304" i="1"/>
  <c r="EJ295" i="1"/>
  <c r="EN304" i="1"/>
  <c r="EN295" i="1"/>
  <c r="ER304" i="1"/>
  <c r="ER295" i="1"/>
  <c r="EV304" i="1"/>
  <c r="EV295" i="1"/>
  <c r="EZ304" i="1"/>
  <c r="EZ295" i="1"/>
  <c r="FD304" i="1"/>
  <c r="FD295" i="1"/>
  <c r="FH304" i="1"/>
  <c r="FH295" i="1"/>
  <c r="FL304" i="1"/>
  <c r="FL295" i="1"/>
  <c r="FP304" i="1"/>
  <c r="FP295" i="1"/>
  <c r="FT304" i="1"/>
  <c r="FT295" i="1"/>
  <c r="FX304" i="1"/>
  <c r="FX295" i="1"/>
  <c r="BC304" i="1"/>
  <c r="BC295" i="1"/>
  <c r="DO304" i="1"/>
  <c r="DO295" i="1"/>
  <c r="E304" i="1"/>
  <c r="E295" i="1"/>
  <c r="I295" i="1"/>
  <c r="I304" i="1"/>
  <c r="M304" i="1"/>
  <c r="M295" i="1"/>
  <c r="Q304" i="1"/>
  <c r="Q295" i="1"/>
  <c r="U304" i="1"/>
  <c r="U295" i="1"/>
  <c r="Y304" i="1"/>
  <c r="Y295" i="1"/>
  <c r="AC304" i="1"/>
  <c r="AC295" i="1"/>
  <c r="AG304" i="1"/>
  <c r="AG295" i="1"/>
  <c r="AK304" i="1"/>
  <c r="AK295" i="1"/>
  <c r="AO304" i="1"/>
  <c r="AO295" i="1"/>
  <c r="AS304" i="1"/>
  <c r="AS295" i="1"/>
  <c r="AW295" i="1"/>
  <c r="AW304" i="1"/>
  <c r="BA304" i="1"/>
  <c r="BA295" i="1"/>
  <c r="BE304" i="1"/>
  <c r="BE295" i="1"/>
  <c r="BI304" i="1"/>
  <c r="BI295" i="1"/>
  <c r="BM304" i="1"/>
  <c r="BM295" i="1"/>
  <c r="BQ304" i="1"/>
  <c r="BQ295" i="1"/>
  <c r="BU304" i="1"/>
  <c r="BU295" i="1"/>
  <c r="BY295" i="1"/>
  <c r="BY304" i="1"/>
  <c r="CC304" i="1"/>
  <c r="CC295" i="1"/>
  <c r="CG295" i="1"/>
  <c r="CG304" i="1"/>
  <c r="CK304" i="1"/>
  <c r="CK295" i="1"/>
  <c r="CO295" i="1"/>
  <c r="CO304" i="1"/>
  <c r="CS304" i="1"/>
  <c r="CS295" i="1"/>
  <c r="CW295" i="1"/>
  <c r="CW304" i="1"/>
  <c r="DA304" i="1"/>
  <c r="DA295" i="1"/>
  <c r="DE295" i="1"/>
  <c r="DE304" i="1"/>
  <c r="DI304" i="1"/>
  <c r="DI295" i="1"/>
  <c r="DM295" i="1"/>
  <c r="DM304" i="1"/>
  <c r="DQ304" i="1"/>
  <c r="DQ295" i="1"/>
  <c r="DU295" i="1"/>
  <c r="DU304" i="1"/>
  <c r="DY304" i="1"/>
  <c r="DY295" i="1"/>
  <c r="EC295" i="1"/>
  <c r="EC304" i="1"/>
  <c r="EG304" i="1"/>
  <c r="EG295" i="1"/>
  <c r="EK295" i="1"/>
  <c r="EK304" i="1"/>
  <c r="EO304" i="1"/>
  <c r="EO295" i="1"/>
  <c r="ES295" i="1"/>
  <c r="ES304" i="1"/>
  <c r="EW304" i="1"/>
  <c r="EW295" i="1"/>
  <c r="FA295" i="1"/>
  <c r="FA304" i="1"/>
  <c r="FE304" i="1"/>
  <c r="FE295" i="1"/>
  <c r="FI295" i="1"/>
  <c r="FI304" i="1"/>
  <c r="FM304" i="1"/>
  <c r="FM295" i="1"/>
  <c r="FQ295" i="1"/>
  <c r="FQ304" i="1"/>
  <c r="FU304" i="1"/>
  <c r="FU295" i="1"/>
  <c r="FZ267" i="1"/>
  <c r="CP295" i="1"/>
  <c r="F304" i="1"/>
  <c r="F295" i="1"/>
  <c r="J304" i="1"/>
  <c r="J295" i="1"/>
  <c r="N304" i="1"/>
  <c r="N295" i="1"/>
  <c r="R304" i="1"/>
  <c r="R295" i="1"/>
  <c r="V304" i="1"/>
  <c r="V295" i="1"/>
  <c r="Z304" i="1"/>
  <c r="Z295" i="1"/>
  <c r="AD304" i="1"/>
  <c r="AD295" i="1"/>
  <c r="AH304" i="1"/>
  <c r="AH295" i="1"/>
  <c r="AL304" i="1"/>
  <c r="AL295" i="1"/>
  <c r="AP304" i="1"/>
  <c r="AP295" i="1"/>
  <c r="AT304" i="1"/>
  <c r="AT295" i="1"/>
  <c r="AX304" i="1"/>
  <c r="AX295" i="1"/>
  <c r="BB295" i="1"/>
  <c r="BB304" i="1"/>
  <c r="BF304" i="1"/>
  <c r="BF295" i="1"/>
  <c r="BJ304" i="1"/>
  <c r="BJ295" i="1"/>
  <c r="BN304" i="1"/>
  <c r="BN295" i="1"/>
  <c r="BV304" i="1"/>
  <c r="BV295" i="1"/>
  <c r="BZ304" i="1"/>
  <c r="BZ295" i="1"/>
  <c r="CD304" i="1"/>
  <c r="CD295" i="1"/>
  <c r="CH304" i="1"/>
  <c r="CH295" i="1"/>
  <c r="CL304" i="1"/>
  <c r="CL295" i="1"/>
  <c r="CT304" i="1"/>
  <c r="CT295" i="1"/>
  <c r="CX304" i="1"/>
  <c r="CX295" i="1"/>
  <c r="DB304" i="1"/>
  <c r="DB295" i="1"/>
  <c r="DF304" i="1"/>
  <c r="DF295" i="1"/>
  <c r="DJ304" i="1"/>
  <c r="DJ295" i="1"/>
  <c r="DN304" i="1"/>
  <c r="DN295" i="1"/>
  <c r="DR304" i="1"/>
  <c r="DR295" i="1"/>
  <c r="DZ304" i="1"/>
  <c r="DZ295" i="1"/>
  <c r="ED304" i="1"/>
  <c r="ED295" i="1"/>
  <c r="EH304" i="1"/>
  <c r="EH295" i="1"/>
  <c r="EL304" i="1"/>
  <c r="EL295" i="1"/>
  <c r="EP304" i="1"/>
  <c r="EP295" i="1"/>
  <c r="ET304" i="1"/>
  <c r="ET295" i="1"/>
  <c r="EX304" i="1"/>
  <c r="EX295" i="1"/>
  <c r="FF304" i="1"/>
  <c r="FF295" i="1"/>
  <c r="FJ304" i="1"/>
  <c r="FJ295" i="1"/>
  <c r="FN304" i="1"/>
  <c r="FN295" i="1"/>
  <c r="FR304" i="1"/>
  <c r="FR295" i="1"/>
  <c r="FV304" i="1"/>
  <c r="FV295" i="1"/>
  <c r="DV295" i="1"/>
  <c r="FB295" i="1"/>
  <c r="BR304" i="1"/>
  <c r="FY303" i="1"/>
  <c r="FY294" i="1"/>
  <c r="FY295" i="1"/>
  <c r="FY304" i="1"/>
  <c r="FY281" i="1"/>
  <c r="FP140" i="1" l="1"/>
  <c r="FP142" i="1" s="1"/>
  <c r="EZ140" i="1"/>
  <c r="EZ142" i="1" s="1"/>
  <c r="EJ140" i="1"/>
  <c r="EJ142" i="1" s="1"/>
  <c r="DT140" i="1"/>
  <c r="DT142" i="1" s="1"/>
  <c r="DD140" i="1"/>
  <c r="DD142" i="1" s="1"/>
  <c r="CN140" i="1"/>
  <c r="CN142" i="1" s="1"/>
  <c r="BX140" i="1"/>
  <c r="BX142" i="1" s="1"/>
  <c r="BH140" i="1"/>
  <c r="BH142" i="1" s="1"/>
  <c r="AR140" i="1"/>
  <c r="AR142" i="1" s="1"/>
  <c r="CO140" i="1"/>
  <c r="CO142" i="1" s="1"/>
  <c r="FK140" i="1"/>
  <c r="FK142" i="1" s="1"/>
  <c r="FI140" i="1"/>
  <c r="FI142" i="1" s="1"/>
  <c r="AK140" i="1"/>
  <c r="AK142" i="1" s="1"/>
  <c r="FO140" i="1"/>
  <c r="FO142" i="1" s="1"/>
  <c r="EY140" i="1"/>
  <c r="EY142" i="1" s="1"/>
  <c r="EI140" i="1"/>
  <c r="EI142" i="1" s="1"/>
  <c r="DS140" i="1"/>
  <c r="DS142" i="1" s="1"/>
  <c r="DC140" i="1"/>
  <c r="DC142" i="1" s="1"/>
  <c r="CM140" i="1"/>
  <c r="CM142" i="1" s="1"/>
  <c r="BW140" i="1"/>
  <c r="BW142" i="1" s="1"/>
  <c r="BG140" i="1"/>
  <c r="BG142" i="1" s="1"/>
  <c r="AQ140" i="1"/>
  <c r="AQ142" i="1" s="1"/>
  <c r="AA140" i="1"/>
  <c r="AA142" i="1" s="1"/>
  <c r="K140" i="1"/>
  <c r="K142" i="1" s="1"/>
  <c r="BV140" i="1"/>
  <c r="BV142" i="1" s="1"/>
  <c r="W140" i="1"/>
  <c r="W142" i="1" s="1"/>
  <c r="CK140" i="1"/>
  <c r="CK142" i="1" s="1"/>
  <c r="CC140" i="1"/>
  <c r="CC142" i="1" s="1"/>
  <c r="X181" i="1"/>
  <c r="X206" i="1" s="1"/>
  <c r="X178" i="1"/>
  <c r="X174" i="1"/>
  <c r="X172" i="1"/>
  <c r="X180" i="1"/>
  <c r="X176" i="1"/>
  <c r="EK140" i="1"/>
  <c r="EK142" i="1" s="1"/>
  <c r="AS140" i="1"/>
  <c r="AS142" i="1" s="1"/>
  <c r="AJ187" i="1"/>
  <c r="AJ146" i="1"/>
  <c r="AJ170" i="1"/>
  <c r="AJ108" i="1"/>
  <c r="AJ105" i="1"/>
  <c r="AJ102" i="1"/>
  <c r="AJ104" i="1" s="1"/>
  <c r="AJ106" i="1" s="1"/>
  <c r="AJ116" i="1" s="1"/>
  <c r="AJ97" i="1"/>
  <c r="FW162" i="1"/>
  <c r="FW167" i="1" s="1"/>
  <c r="FW203" i="1" s="1"/>
  <c r="DK162" i="1"/>
  <c r="DK167" i="1" s="1"/>
  <c r="DK203" i="1" s="1"/>
  <c r="AY162" i="1"/>
  <c r="AY167" i="1" s="1"/>
  <c r="AY203" i="1" s="1"/>
  <c r="DT187" i="1"/>
  <c r="DT146" i="1"/>
  <c r="DT170" i="1"/>
  <c r="DT108" i="1"/>
  <c r="DT105" i="1"/>
  <c r="DT102" i="1"/>
  <c r="DT104" i="1" s="1"/>
  <c r="DT106" i="1" s="1"/>
  <c r="DT116" i="1" s="1"/>
  <c r="DT97" i="1"/>
  <c r="AN140" i="1"/>
  <c r="AN142" i="1" s="1"/>
  <c r="X140" i="1"/>
  <c r="X142" i="1" s="1"/>
  <c r="H140" i="1"/>
  <c r="H142" i="1" s="1"/>
  <c r="DG162" i="1"/>
  <c r="DG167" i="1" s="1"/>
  <c r="DG203" i="1" s="1"/>
  <c r="W162" i="1"/>
  <c r="W167" i="1" s="1"/>
  <c r="W203" i="1" s="1"/>
  <c r="FX162" i="1"/>
  <c r="FX167" i="1" s="1"/>
  <c r="FX203" i="1" s="1"/>
  <c r="FP162" i="1"/>
  <c r="FP167" i="1" s="1"/>
  <c r="FP203" i="1" s="1"/>
  <c r="FH162" i="1"/>
  <c r="FH167" i="1" s="1"/>
  <c r="FH203" i="1" s="1"/>
  <c r="EZ162" i="1"/>
  <c r="EZ167" i="1" s="1"/>
  <c r="EZ203" i="1" s="1"/>
  <c r="ER162" i="1"/>
  <c r="ER167" i="1" s="1"/>
  <c r="ER203" i="1" s="1"/>
  <c r="EJ162" i="1"/>
  <c r="EJ167" i="1" s="1"/>
  <c r="EJ203" i="1" s="1"/>
  <c r="EB162" i="1"/>
  <c r="EB167" i="1" s="1"/>
  <c r="EB203" i="1" s="1"/>
  <c r="DT162" i="1"/>
  <c r="DT167" i="1" s="1"/>
  <c r="DT203" i="1" s="1"/>
  <c r="DL162" i="1"/>
  <c r="DL167" i="1" s="1"/>
  <c r="DL203" i="1" s="1"/>
  <c r="DD162" i="1"/>
  <c r="DD167" i="1" s="1"/>
  <c r="DD203" i="1" s="1"/>
  <c r="CV162" i="1"/>
  <c r="CV167" i="1" s="1"/>
  <c r="CV203" i="1" s="1"/>
  <c r="CN162" i="1"/>
  <c r="CN167" i="1" s="1"/>
  <c r="CN203" i="1" s="1"/>
  <c r="CF162" i="1"/>
  <c r="CF167" i="1" s="1"/>
  <c r="CF203" i="1" s="1"/>
  <c r="BX162" i="1"/>
  <c r="BX167" i="1" s="1"/>
  <c r="BX203" i="1" s="1"/>
  <c r="BP162" i="1"/>
  <c r="BP167" i="1" s="1"/>
  <c r="BP203" i="1" s="1"/>
  <c r="BH162" i="1"/>
  <c r="BH167" i="1" s="1"/>
  <c r="BH203" i="1" s="1"/>
  <c r="AZ162" i="1"/>
  <c r="AZ167" i="1" s="1"/>
  <c r="AZ203" i="1" s="1"/>
  <c r="AR162" i="1"/>
  <c r="AR167" i="1" s="1"/>
  <c r="AR203" i="1" s="1"/>
  <c r="AJ162" i="1"/>
  <c r="AJ167" i="1" s="1"/>
  <c r="AJ203" i="1" s="1"/>
  <c r="AB162" i="1"/>
  <c r="AB167" i="1" s="1"/>
  <c r="AB203" i="1" s="1"/>
  <c r="T162" i="1"/>
  <c r="T167" i="1" s="1"/>
  <c r="T203" i="1" s="1"/>
  <c r="L162" i="1"/>
  <c r="L167" i="1" s="1"/>
  <c r="L203" i="1" s="1"/>
  <c r="D162" i="1"/>
  <c r="DC162" i="1"/>
  <c r="DC167" i="1" s="1"/>
  <c r="DC203" i="1" s="1"/>
  <c r="CM162" i="1"/>
  <c r="CM167" i="1" s="1"/>
  <c r="CM203" i="1" s="1"/>
  <c r="BH144" i="1"/>
  <c r="BH187" i="1"/>
  <c r="BH170" i="1"/>
  <c r="BH108" i="1"/>
  <c r="BH105" i="1"/>
  <c r="BH102" i="1"/>
  <c r="BH104" i="1" s="1"/>
  <c r="BH106" i="1" s="1"/>
  <c r="BH116" i="1" s="1"/>
  <c r="BH97" i="1"/>
  <c r="FO162" i="1"/>
  <c r="FO167" i="1" s="1"/>
  <c r="FO203" i="1" s="1"/>
  <c r="DS162" i="1"/>
  <c r="DS167" i="1" s="1"/>
  <c r="DS203" i="1" s="1"/>
  <c r="AU162" i="1"/>
  <c r="AU167" i="1" s="1"/>
  <c r="AU203" i="1" s="1"/>
  <c r="FT187" i="1"/>
  <c r="FT146" i="1"/>
  <c r="FT108" i="1"/>
  <c r="FT105" i="1"/>
  <c r="FT102" i="1"/>
  <c r="FT104" i="1" s="1"/>
  <c r="FT106" i="1" s="1"/>
  <c r="FT116" i="1" s="1"/>
  <c r="FT97" i="1"/>
  <c r="FT170" i="1"/>
  <c r="DH144" i="1"/>
  <c r="DH187" i="1"/>
  <c r="DH108" i="1"/>
  <c r="DH105" i="1"/>
  <c r="DH102" i="1"/>
  <c r="DH104" i="1" s="1"/>
  <c r="DH97" i="1"/>
  <c r="DH170" i="1"/>
  <c r="AV187" i="1"/>
  <c r="AV146" i="1"/>
  <c r="AV108" i="1"/>
  <c r="AV105" i="1"/>
  <c r="AV102" i="1"/>
  <c r="AV104" i="1" s="1"/>
  <c r="AV97" i="1"/>
  <c r="AV170" i="1"/>
  <c r="FR187" i="1"/>
  <c r="FR146" i="1"/>
  <c r="FR170" i="1"/>
  <c r="FR108" i="1"/>
  <c r="FR105" i="1"/>
  <c r="FR102" i="1"/>
  <c r="FR104" i="1" s="1"/>
  <c r="FR106" i="1" s="1"/>
  <c r="FR116" i="1" s="1"/>
  <c r="FR97" i="1"/>
  <c r="FB187" i="1"/>
  <c r="FB146" i="1"/>
  <c r="FB170" i="1"/>
  <c r="FB108" i="1"/>
  <c r="FB105" i="1"/>
  <c r="FB102" i="1"/>
  <c r="FB104" i="1" s="1"/>
  <c r="FB97" i="1"/>
  <c r="EL187" i="1"/>
  <c r="EL170" i="1"/>
  <c r="EL144" i="1"/>
  <c r="EL108" i="1"/>
  <c r="EL105" i="1"/>
  <c r="EL102" i="1"/>
  <c r="EL104" i="1" s="1"/>
  <c r="EL97" i="1"/>
  <c r="DV187" i="1"/>
  <c r="DV146" i="1"/>
  <c r="DV170" i="1"/>
  <c r="DV108" i="1"/>
  <c r="DV105" i="1"/>
  <c r="DV102" i="1"/>
  <c r="DV104" i="1" s="1"/>
  <c r="DV97" i="1"/>
  <c r="DF187" i="1"/>
  <c r="DF146" i="1"/>
  <c r="DF170" i="1"/>
  <c r="DF148" i="1"/>
  <c r="DF144" i="1"/>
  <c r="DF108" i="1"/>
  <c r="DF105" i="1"/>
  <c r="DF102" i="1"/>
  <c r="DF104" i="1" s="1"/>
  <c r="DF106" i="1" s="1"/>
  <c r="DF116" i="1" s="1"/>
  <c r="DF97" i="1"/>
  <c r="CP187" i="1"/>
  <c r="CP170" i="1"/>
  <c r="CP144" i="1"/>
  <c r="CP108" i="1"/>
  <c r="CP105" i="1"/>
  <c r="CP102" i="1"/>
  <c r="CP104" i="1" s="1"/>
  <c r="CP97" i="1"/>
  <c r="BZ187" i="1"/>
  <c r="BZ146" i="1"/>
  <c r="BZ170" i="1"/>
  <c r="BZ108" i="1"/>
  <c r="BZ105" i="1"/>
  <c r="BZ102" i="1"/>
  <c r="BZ104" i="1" s="1"/>
  <c r="BZ97" i="1"/>
  <c r="BJ187" i="1"/>
  <c r="BJ170" i="1"/>
  <c r="BJ144" i="1"/>
  <c r="BJ108" i="1"/>
  <c r="BJ105" i="1"/>
  <c r="BJ102" i="1"/>
  <c r="BJ104" i="1" s="1"/>
  <c r="BJ97" i="1"/>
  <c r="AT187" i="1"/>
  <c r="AT170" i="1"/>
  <c r="AT144" i="1"/>
  <c r="AT108" i="1"/>
  <c r="AT105" i="1"/>
  <c r="AT102" i="1"/>
  <c r="AT104" i="1" s="1"/>
  <c r="AT106" i="1" s="1"/>
  <c r="AT116" i="1" s="1"/>
  <c r="AT97" i="1"/>
  <c r="FU187" i="1"/>
  <c r="FU146" i="1"/>
  <c r="FU170" i="1"/>
  <c r="FU148" i="1"/>
  <c r="FU144" i="1"/>
  <c r="FU108" i="1"/>
  <c r="FU105" i="1"/>
  <c r="FU102" i="1"/>
  <c r="FU104" i="1" s="1"/>
  <c r="FU106" i="1" s="1"/>
  <c r="FU116" i="1" s="1"/>
  <c r="FU136" i="1"/>
  <c r="FU140" i="1" s="1"/>
  <c r="FU142" i="1" s="1"/>
  <c r="FU97" i="1"/>
  <c r="FE187" i="1"/>
  <c r="FE146" i="1"/>
  <c r="FE170" i="1"/>
  <c r="FE108" i="1"/>
  <c r="FE105" i="1"/>
  <c r="FE102" i="1"/>
  <c r="FE104" i="1" s="1"/>
  <c r="FE97" i="1"/>
  <c r="EO187" i="1"/>
  <c r="EO154" i="1"/>
  <c r="EO150" i="1"/>
  <c r="EO146" i="1"/>
  <c r="EO170" i="1"/>
  <c r="EO148" i="1"/>
  <c r="EO108" i="1"/>
  <c r="EO105" i="1"/>
  <c r="EO102" i="1"/>
  <c r="EO104" i="1" s="1"/>
  <c r="EO152" i="1"/>
  <c r="EO97" i="1"/>
  <c r="DY187" i="1"/>
  <c r="DY154" i="1"/>
  <c r="DY150" i="1"/>
  <c r="DY146" i="1"/>
  <c r="DY170" i="1"/>
  <c r="DY148" i="1"/>
  <c r="DY108" i="1"/>
  <c r="DY105" i="1"/>
  <c r="DY102" i="1"/>
  <c r="DY104" i="1" s="1"/>
  <c r="DY152" i="1"/>
  <c r="DY97" i="1"/>
  <c r="DI187" i="1"/>
  <c r="DI146" i="1"/>
  <c r="DI170" i="1"/>
  <c r="DI144" i="1"/>
  <c r="DI108" i="1"/>
  <c r="DI105" i="1"/>
  <c r="DI102" i="1"/>
  <c r="DI104" i="1" s="1"/>
  <c r="DI136" i="1"/>
  <c r="DI140" i="1" s="1"/>
  <c r="DI142" i="1" s="1"/>
  <c r="DI97" i="1"/>
  <c r="CS187" i="1"/>
  <c r="CS154" i="1"/>
  <c r="CS150" i="1"/>
  <c r="CS146" i="1"/>
  <c r="CS170" i="1"/>
  <c r="CS148" i="1"/>
  <c r="CS108" i="1"/>
  <c r="CS105" i="1"/>
  <c r="CS102" i="1"/>
  <c r="CS104" i="1" s="1"/>
  <c r="CS152" i="1"/>
  <c r="CS97" i="1"/>
  <c r="CC187" i="1"/>
  <c r="CC146" i="1"/>
  <c r="CC170" i="1"/>
  <c r="CC108" i="1"/>
  <c r="CC105" i="1"/>
  <c r="CC102" i="1"/>
  <c r="CC104" i="1" s="1"/>
  <c r="CC97" i="1"/>
  <c r="BM187" i="1"/>
  <c r="BM146" i="1"/>
  <c r="BM170" i="1"/>
  <c r="BM108" i="1"/>
  <c r="BM105" i="1"/>
  <c r="BM102" i="1"/>
  <c r="BM104" i="1" s="1"/>
  <c r="BM97" i="1"/>
  <c r="AW187" i="1"/>
  <c r="AW154" i="1"/>
  <c r="AW150" i="1"/>
  <c r="AW146" i="1"/>
  <c r="AW170" i="1"/>
  <c r="AW148" i="1"/>
  <c r="AW108" i="1"/>
  <c r="AW105" i="1"/>
  <c r="AW102" i="1"/>
  <c r="AW104" i="1" s="1"/>
  <c r="AW106" i="1" s="1"/>
  <c r="AW116" i="1" s="1"/>
  <c r="AW152" i="1"/>
  <c r="AW97" i="1"/>
  <c r="AG187" i="1"/>
  <c r="AG170" i="1"/>
  <c r="AG144" i="1"/>
  <c r="AG108" i="1"/>
  <c r="AG105" i="1"/>
  <c r="AG102" i="1"/>
  <c r="AG104" i="1" s="1"/>
  <c r="AG97" i="1"/>
  <c r="Q187" i="1"/>
  <c r="Q146" i="1"/>
  <c r="Q148" i="1" s="1"/>
  <c r="Q170" i="1"/>
  <c r="Q144" i="1"/>
  <c r="Q108" i="1"/>
  <c r="Q105" i="1"/>
  <c r="Q102" i="1"/>
  <c r="Q104" i="1" s="1"/>
  <c r="Q97" i="1"/>
  <c r="AL187" i="1"/>
  <c r="AL146" i="1"/>
  <c r="AL170" i="1"/>
  <c r="AL108" i="1"/>
  <c r="AL105" i="1"/>
  <c r="AL102" i="1"/>
  <c r="AL104" i="1" s="1"/>
  <c r="AL106" i="1" s="1"/>
  <c r="AL116" i="1" s="1"/>
  <c r="AL97" i="1"/>
  <c r="EV187" i="1"/>
  <c r="EV146" i="1"/>
  <c r="EV170" i="1"/>
  <c r="EV108" i="1"/>
  <c r="EV105" i="1"/>
  <c r="EV102" i="1"/>
  <c r="EV104" i="1" s="1"/>
  <c r="EV97" i="1"/>
  <c r="CJ148" i="1"/>
  <c r="CJ144" i="1"/>
  <c r="CJ187" i="1"/>
  <c r="CJ146" i="1"/>
  <c r="CJ170" i="1"/>
  <c r="CJ108" i="1"/>
  <c r="CJ105" i="1"/>
  <c r="CJ102" i="1"/>
  <c r="CJ104" i="1" s="1"/>
  <c r="CJ97" i="1"/>
  <c r="H144" i="1"/>
  <c r="H187" i="1"/>
  <c r="H170" i="1"/>
  <c r="H108" i="1"/>
  <c r="H105" i="1"/>
  <c r="H102" i="1"/>
  <c r="H104" i="1" s="1"/>
  <c r="H97" i="1"/>
  <c r="EA170" i="1"/>
  <c r="EA144" i="1"/>
  <c r="EA146" i="1"/>
  <c r="EA187" i="1"/>
  <c r="EA102" i="1"/>
  <c r="EA104" i="1" s="1"/>
  <c r="EA97" i="1"/>
  <c r="EA108" i="1"/>
  <c r="EA105" i="1"/>
  <c r="W170" i="1"/>
  <c r="W187" i="1"/>
  <c r="W108" i="1"/>
  <c r="W97" i="1"/>
  <c r="W146" i="1"/>
  <c r="W105" i="1"/>
  <c r="W102" i="1"/>
  <c r="W104" i="1" s="1"/>
  <c r="J187" i="1"/>
  <c r="J146" i="1"/>
  <c r="J170" i="1"/>
  <c r="J148" i="1"/>
  <c r="J144" i="1"/>
  <c r="J108" i="1"/>
  <c r="J105" i="1"/>
  <c r="J102" i="1"/>
  <c r="J104" i="1" s="1"/>
  <c r="J97" i="1"/>
  <c r="FX106" i="1"/>
  <c r="FX116" i="1" s="1"/>
  <c r="FW170" i="1"/>
  <c r="FW146" i="1"/>
  <c r="FW187" i="1"/>
  <c r="FW102" i="1"/>
  <c r="FW104" i="1" s="1"/>
  <c r="FW97" i="1"/>
  <c r="FW108" i="1"/>
  <c r="FW105" i="1"/>
  <c r="FK170" i="1"/>
  <c r="FK144" i="1"/>
  <c r="FK187" i="1"/>
  <c r="FK108" i="1"/>
  <c r="FK97" i="1"/>
  <c r="FK105" i="1"/>
  <c r="FK102" i="1"/>
  <c r="FK104" i="1" s="1"/>
  <c r="FG170" i="1"/>
  <c r="FG152" i="1"/>
  <c r="FG148" i="1"/>
  <c r="FG146" i="1"/>
  <c r="FG187" i="1"/>
  <c r="FG154" i="1"/>
  <c r="FG102" i="1"/>
  <c r="FG104" i="1" s="1"/>
  <c r="FG97" i="1"/>
  <c r="FG108" i="1"/>
  <c r="FG150" i="1"/>
  <c r="FG105" i="1"/>
  <c r="EU170" i="1"/>
  <c r="EU144" i="1"/>
  <c r="EU187" i="1"/>
  <c r="EU108" i="1"/>
  <c r="EU97" i="1"/>
  <c r="EU146" i="1"/>
  <c r="EU148" i="1" s="1"/>
  <c r="EU105" i="1"/>
  <c r="EU102" i="1"/>
  <c r="EU104" i="1" s="1"/>
  <c r="EQ170" i="1"/>
  <c r="EQ144" i="1"/>
  <c r="EQ187" i="1"/>
  <c r="EQ102" i="1"/>
  <c r="EQ104" i="1" s="1"/>
  <c r="EQ97" i="1"/>
  <c r="EQ108" i="1"/>
  <c r="EQ105" i="1"/>
  <c r="EE170" i="1"/>
  <c r="EE187" i="1"/>
  <c r="EE108" i="1"/>
  <c r="EE97" i="1"/>
  <c r="EE105" i="1"/>
  <c r="EE146" i="1"/>
  <c r="EE102" i="1"/>
  <c r="EE104" i="1" s="1"/>
  <c r="DW170" i="1"/>
  <c r="DW152" i="1"/>
  <c r="DW148" i="1"/>
  <c r="DW150" i="1"/>
  <c r="DW146" i="1"/>
  <c r="DW187" i="1"/>
  <c r="DW105" i="1"/>
  <c r="DW102" i="1"/>
  <c r="DW104" i="1" s="1"/>
  <c r="DW97" i="1"/>
  <c r="DW154" i="1"/>
  <c r="DW108" i="1"/>
  <c r="G170" i="1"/>
  <c r="G144" i="1"/>
  <c r="G187" i="1"/>
  <c r="G108" i="1"/>
  <c r="G97" i="1"/>
  <c r="G105" i="1"/>
  <c r="G102" i="1"/>
  <c r="G104" i="1" s="1"/>
  <c r="ED140" i="1"/>
  <c r="ED142" i="1" s="1"/>
  <c r="BR140" i="1"/>
  <c r="BR142" i="1" s="1"/>
  <c r="F140" i="1"/>
  <c r="F142" i="1" s="1"/>
  <c r="BF140" i="1"/>
  <c r="BF142" i="1" s="1"/>
  <c r="BC140" i="1"/>
  <c r="BC142" i="1" s="1"/>
  <c r="DA140" i="1"/>
  <c r="DA142" i="1" s="1"/>
  <c r="FA140" i="1"/>
  <c r="FA142" i="1" s="1"/>
  <c r="BQ140" i="1"/>
  <c r="BQ142" i="1" s="1"/>
  <c r="EM140" i="1"/>
  <c r="EM142" i="1" s="1"/>
  <c r="DW140" i="1"/>
  <c r="DW142" i="1" s="1"/>
  <c r="CA140" i="1"/>
  <c r="CA142" i="1" s="1"/>
  <c r="BK140" i="1"/>
  <c r="BK142" i="1" s="1"/>
  <c r="O140" i="1"/>
  <c r="O142" i="1" s="1"/>
  <c r="DB140" i="1"/>
  <c r="DB142" i="1" s="1"/>
  <c r="DQ140" i="1"/>
  <c r="DQ142" i="1" s="1"/>
  <c r="FV140" i="1"/>
  <c r="FV142" i="1" s="1"/>
  <c r="FR140" i="1"/>
  <c r="FR142" i="1" s="1"/>
  <c r="EP140" i="1"/>
  <c r="EP142" i="1" s="1"/>
  <c r="EL140" i="1"/>
  <c r="EL142" i="1" s="1"/>
  <c r="DJ140" i="1"/>
  <c r="DJ142" i="1" s="1"/>
  <c r="DF140" i="1"/>
  <c r="DF142" i="1" s="1"/>
  <c r="CD140" i="1"/>
  <c r="CD142" i="1" s="1"/>
  <c r="BZ140" i="1"/>
  <c r="BZ142" i="1" s="1"/>
  <c r="AX140" i="1"/>
  <c r="AX142" i="1" s="1"/>
  <c r="AT140" i="1"/>
  <c r="AT142" i="1" s="1"/>
  <c r="R140" i="1"/>
  <c r="R142" i="1" s="1"/>
  <c r="N140" i="1"/>
  <c r="N142" i="1" s="1"/>
  <c r="Q140" i="1"/>
  <c r="Q142" i="1" s="1"/>
  <c r="CG140" i="1"/>
  <c r="CG142" i="1" s="1"/>
  <c r="X106" i="1"/>
  <c r="X116" i="1" s="1"/>
  <c r="BI140" i="1"/>
  <c r="BI142" i="1" s="1"/>
  <c r="FV162" i="1"/>
  <c r="FV167" i="1" s="1"/>
  <c r="FV203" i="1" s="1"/>
  <c r="FN165" i="1"/>
  <c r="FN162" i="1"/>
  <c r="FN167" i="1" s="1"/>
  <c r="FN203" i="1" s="1"/>
  <c r="FF162" i="1"/>
  <c r="FF167" i="1" s="1"/>
  <c r="FF203" i="1" s="1"/>
  <c r="EX165" i="1"/>
  <c r="EX162" i="1"/>
  <c r="EP162" i="1"/>
  <c r="EP167" i="1" s="1"/>
  <c r="EP203" i="1" s="1"/>
  <c r="EH165" i="1"/>
  <c r="EH162" i="1"/>
  <c r="DZ162" i="1"/>
  <c r="DZ167" i="1" s="1"/>
  <c r="DZ203" i="1" s="1"/>
  <c r="DR165" i="1"/>
  <c r="DR162" i="1"/>
  <c r="DJ162" i="1"/>
  <c r="DJ167" i="1" s="1"/>
  <c r="DJ203" i="1" s="1"/>
  <c r="DB165" i="1"/>
  <c r="DB162" i="1"/>
  <c r="DB167" i="1" s="1"/>
  <c r="DB203" i="1" s="1"/>
  <c r="CT162" i="1"/>
  <c r="CT167" i="1" s="1"/>
  <c r="CT203" i="1" s="1"/>
  <c r="CL165" i="1"/>
  <c r="CL162" i="1"/>
  <c r="CD162" i="1"/>
  <c r="CD167" i="1" s="1"/>
  <c r="CD203" i="1" s="1"/>
  <c r="BV165" i="1"/>
  <c r="BV162" i="1"/>
  <c r="BN162" i="1"/>
  <c r="BN167" i="1" s="1"/>
  <c r="BN203" i="1" s="1"/>
  <c r="BF165" i="1"/>
  <c r="BF162" i="1"/>
  <c r="AX162" i="1"/>
  <c r="AX167" i="1" s="1"/>
  <c r="AX203" i="1" s="1"/>
  <c r="AP165" i="1"/>
  <c r="AP162" i="1"/>
  <c r="AP167" i="1" s="1"/>
  <c r="AP203" i="1" s="1"/>
  <c r="AH162" i="1"/>
  <c r="AH167" i="1" s="1"/>
  <c r="AH203" i="1" s="1"/>
  <c r="Z165" i="1"/>
  <c r="Z162" i="1"/>
  <c r="R162" i="1"/>
  <c r="R167" i="1" s="1"/>
  <c r="R203" i="1" s="1"/>
  <c r="J165" i="1"/>
  <c r="J162" i="1"/>
  <c r="DW162" i="1"/>
  <c r="DW167" i="1" s="1"/>
  <c r="DW203" i="1" s="1"/>
  <c r="CQ162" i="1"/>
  <c r="CQ167" i="1" s="1"/>
  <c r="CQ203" i="1" s="1"/>
  <c r="BK162" i="1"/>
  <c r="BK167" i="1" s="1"/>
  <c r="BK203" i="1" s="1"/>
  <c r="AE162" i="1"/>
  <c r="AE167" i="1" s="1"/>
  <c r="AE203" i="1" s="1"/>
  <c r="FP144" i="1"/>
  <c r="FP187" i="1"/>
  <c r="FP146" i="1"/>
  <c r="FP170" i="1"/>
  <c r="FP108" i="1"/>
  <c r="FP105" i="1"/>
  <c r="FP102" i="1"/>
  <c r="FP104" i="1" s="1"/>
  <c r="FP106" i="1" s="1"/>
  <c r="FP116" i="1" s="1"/>
  <c r="FP97" i="1"/>
  <c r="ER187" i="1"/>
  <c r="ER146" i="1"/>
  <c r="ER170" i="1"/>
  <c r="ER108" i="1"/>
  <c r="ER105" i="1"/>
  <c r="ER102" i="1"/>
  <c r="ER104" i="1" s="1"/>
  <c r="ER97" i="1"/>
  <c r="FU162" i="1"/>
  <c r="FU167" i="1" s="1"/>
  <c r="FU203" i="1" s="1"/>
  <c r="FM162" i="1"/>
  <c r="FM167" i="1" s="1"/>
  <c r="FM203" i="1" s="1"/>
  <c r="FE162" i="1"/>
  <c r="FE167" i="1" s="1"/>
  <c r="FE203" i="1" s="1"/>
  <c r="EW162" i="1"/>
  <c r="EW167" i="1" s="1"/>
  <c r="EW203" i="1" s="1"/>
  <c r="EO162" i="1"/>
  <c r="EO167" i="1" s="1"/>
  <c r="EO203" i="1" s="1"/>
  <c r="EG162" i="1"/>
  <c r="EG167" i="1" s="1"/>
  <c r="EG203" i="1" s="1"/>
  <c r="DY162" i="1"/>
  <c r="DY167" i="1" s="1"/>
  <c r="DY203" i="1" s="1"/>
  <c r="DQ162" i="1"/>
  <c r="DQ167" i="1" s="1"/>
  <c r="DQ203" i="1" s="1"/>
  <c r="DI162" i="1"/>
  <c r="DI167" i="1" s="1"/>
  <c r="DI203" i="1" s="1"/>
  <c r="DA162" i="1"/>
  <c r="DA167" i="1" s="1"/>
  <c r="DA203" i="1" s="1"/>
  <c r="CS162" i="1"/>
  <c r="CS167" i="1" s="1"/>
  <c r="CS203" i="1" s="1"/>
  <c r="CK162" i="1"/>
  <c r="CK167" i="1" s="1"/>
  <c r="CK203" i="1" s="1"/>
  <c r="CC162" i="1"/>
  <c r="CC167" i="1" s="1"/>
  <c r="CC203" i="1" s="1"/>
  <c r="BU162" i="1"/>
  <c r="BU167" i="1" s="1"/>
  <c r="BU203" i="1" s="1"/>
  <c r="BM162" i="1"/>
  <c r="BM167" i="1" s="1"/>
  <c r="BM203" i="1" s="1"/>
  <c r="BE162" i="1"/>
  <c r="BE167" i="1" s="1"/>
  <c r="BE203" i="1" s="1"/>
  <c r="AW162" i="1"/>
  <c r="AW167" i="1" s="1"/>
  <c r="AW203" i="1" s="1"/>
  <c r="AO162" i="1"/>
  <c r="AO167" i="1" s="1"/>
  <c r="AO203" i="1" s="1"/>
  <c r="AG162" i="1"/>
  <c r="AG167" i="1" s="1"/>
  <c r="AG203" i="1" s="1"/>
  <c r="Y162" i="1"/>
  <c r="Y167" i="1" s="1"/>
  <c r="Y203" i="1" s="1"/>
  <c r="Q162" i="1"/>
  <c r="Q167" i="1" s="1"/>
  <c r="Q203" i="1" s="1"/>
  <c r="I162" i="1"/>
  <c r="I167" i="1" s="1"/>
  <c r="I203" i="1" s="1"/>
  <c r="BG162" i="1"/>
  <c r="BG167" i="1" s="1"/>
  <c r="BG203" i="1" s="1"/>
  <c r="FG162" i="1"/>
  <c r="FG167" i="1" s="1"/>
  <c r="FG203" i="1" s="1"/>
  <c r="EA162" i="1"/>
  <c r="EA167" i="1" s="1"/>
  <c r="EA203" i="1" s="1"/>
  <c r="BO162" i="1"/>
  <c r="BO167" i="1" s="1"/>
  <c r="BO203" i="1" s="1"/>
  <c r="AQ162" i="1"/>
  <c r="AQ167" i="1" s="1"/>
  <c r="AQ203" i="1" s="1"/>
  <c r="S162" i="1"/>
  <c r="S167" i="1" s="1"/>
  <c r="S203" i="1" s="1"/>
  <c r="CN144" i="1"/>
  <c r="CN187" i="1"/>
  <c r="CN170" i="1"/>
  <c r="CN108" i="1"/>
  <c r="CN105" i="1"/>
  <c r="CN102" i="1"/>
  <c r="CN104" i="1" s="1"/>
  <c r="CN97" i="1"/>
  <c r="AZ144" i="1"/>
  <c r="AZ187" i="1"/>
  <c r="AZ146" i="1"/>
  <c r="AZ170" i="1"/>
  <c r="AZ108" i="1"/>
  <c r="AZ105" i="1"/>
  <c r="AZ102" i="1"/>
  <c r="AZ104" i="1" s="1"/>
  <c r="AZ106" i="1" s="1"/>
  <c r="AZ116" i="1" s="1"/>
  <c r="AZ97" i="1"/>
  <c r="EU162" i="1"/>
  <c r="EU167" i="1" s="1"/>
  <c r="EU203" i="1" s="1"/>
  <c r="CI162" i="1"/>
  <c r="CI167" i="1" s="1"/>
  <c r="CI203" i="1" s="1"/>
  <c r="K162" i="1"/>
  <c r="K167" i="1" s="1"/>
  <c r="K203" i="1" s="1"/>
  <c r="EZ187" i="1"/>
  <c r="EZ146" i="1"/>
  <c r="EZ170" i="1"/>
  <c r="EZ108" i="1"/>
  <c r="EZ105" i="1"/>
  <c r="EZ102" i="1"/>
  <c r="EZ104" i="1" s="1"/>
  <c r="EZ97" i="1"/>
  <c r="BX152" i="1"/>
  <c r="BX148" i="1"/>
  <c r="BX187" i="1"/>
  <c r="BX154" i="1"/>
  <c r="BX150" i="1"/>
  <c r="BX146" i="1"/>
  <c r="BX170" i="1"/>
  <c r="BX108" i="1"/>
  <c r="BX105" i="1"/>
  <c r="BX102" i="1"/>
  <c r="BX104" i="1" s="1"/>
  <c r="BX97" i="1"/>
  <c r="DX152" i="1"/>
  <c r="DX148" i="1"/>
  <c r="DX187" i="1"/>
  <c r="DX154" i="1"/>
  <c r="DX150" i="1"/>
  <c r="DX146" i="1"/>
  <c r="DX108" i="1"/>
  <c r="DX105" i="1"/>
  <c r="DX102" i="1"/>
  <c r="DX104" i="1" s="1"/>
  <c r="DX106" i="1" s="1"/>
  <c r="DX116" i="1" s="1"/>
  <c r="DX97" i="1"/>
  <c r="DX170" i="1"/>
  <c r="BL187" i="1"/>
  <c r="BL146" i="1"/>
  <c r="BL108" i="1"/>
  <c r="BL105" i="1"/>
  <c r="BL102" i="1"/>
  <c r="BL104" i="1" s="1"/>
  <c r="BL97" i="1"/>
  <c r="BL170" i="1"/>
  <c r="FV187" i="1"/>
  <c r="FV146" i="1"/>
  <c r="FV170" i="1"/>
  <c r="FV144" i="1"/>
  <c r="FV108" i="1"/>
  <c r="FV105" i="1"/>
  <c r="FV102" i="1"/>
  <c r="FV104" i="1" s="1"/>
  <c r="FV97" i="1"/>
  <c r="FF187" i="1"/>
  <c r="FF146" i="1"/>
  <c r="FF170" i="1"/>
  <c r="FF108" i="1"/>
  <c r="FF105" i="1"/>
  <c r="FF102" i="1"/>
  <c r="FF104" i="1" s="1"/>
  <c r="FF106" i="1" s="1"/>
  <c r="FF116" i="1" s="1"/>
  <c r="FF97" i="1"/>
  <c r="EP187" i="1"/>
  <c r="EP154" i="1"/>
  <c r="EP150" i="1"/>
  <c r="EP146" i="1"/>
  <c r="EP170" i="1"/>
  <c r="EP152" i="1"/>
  <c r="EP148" i="1"/>
  <c r="EP108" i="1"/>
  <c r="EP105" i="1"/>
  <c r="EP102" i="1"/>
  <c r="EP104" i="1" s="1"/>
  <c r="EP97" i="1"/>
  <c r="DZ187" i="1"/>
  <c r="DZ170" i="1"/>
  <c r="DZ144" i="1"/>
  <c r="DZ108" i="1"/>
  <c r="DZ105" i="1"/>
  <c r="DZ102" i="1"/>
  <c r="DZ104" i="1" s="1"/>
  <c r="DZ106" i="1" s="1"/>
  <c r="DZ116" i="1" s="1"/>
  <c r="DZ97" i="1"/>
  <c r="DJ187" i="1"/>
  <c r="DJ170" i="1"/>
  <c r="DJ144" i="1"/>
  <c r="DJ108" i="1"/>
  <c r="DJ105" i="1"/>
  <c r="DJ102" i="1"/>
  <c r="DJ104" i="1" s="1"/>
  <c r="DJ97" i="1"/>
  <c r="CT187" i="1"/>
  <c r="CT146" i="1"/>
  <c r="CT170" i="1"/>
  <c r="CT108" i="1"/>
  <c r="CT105" i="1"/>
  <c r="CT102" i="1"/>
  <c r="CT104" i="1" s="1"/>
  <c r="CT106" i="1" s="1"/>
  <c r="CT116" i="1" s="1"/>
  <c r="CT97" i="1"/>
  <c r="CD187" i="1"/>
  <c r="CD146" i="1"/>
  <c r="CD170" i="1"/>
  <c r="CD108" i="1"/>
  <c r="CD105" i="1"/>
  <c r="CD102" i="1"/>
  <c r="CD104" i="1" s="1"/>
  <c r="CD97" i="1"/>
  <c r="BN187" i="1"/>
  <c r="BN146" i="1"/>
  <c r="BN170" i="1"/>
  <c r="BN148" i="1"/>
  <c r="BN144" i="1"/>
  <c r="BN108" i="1"/>
  <c r="BN105" i="1"/>
  <c r="BN102" i="1"/>
  <c r="BN104" i="1" s="1"/>
  <c r="BN106" i="1" s="1"/>
  <c r="BN116" i="1" s="1"/>
  <c r="BN97" i="1"/>
  <c r="AX187" i="1"/>
  <c r="AX146" i="1"/>
  <c r="AX170" i="1"/>
  <c r="AX108" i="1"/>
  <c r="AX105" i="1"/>
  <c r="AX102" i="1"/>
  <c r="AX104" i="1" s="1"/>
  <c r="AX97" i="1"/>
  <c r="L144" i="1"/>
  <c r="L187" i="1"/>
  <c r="L146" i="1"/>
  <c r="L170" i="1"/>
  <c r="L108" i="1"/>
  <c r="L105" i="1"/>
  <c r="L102" i="1"/>
  <c r="L104" i="1" s="1"/>
  <c r="L106" i="1" s="1"/>
  <c r="L116" i="1" s="1"/>
  <c r="L97" i="1"/>
  <c r="FI187" i="1"/>
  <c r="FI146" i="1"/>
  <c r="FI170" i="1"/>
  <c r="FI144" i="1"/>
  <c r="FI108" i="1"/>
  <c r="FI105" i="1"/>
  <c r="FI102" i="1"/>
  <c r="FI104" i="1" s="1"/>
  <c r="FI97" i="1"/>
  <c r="ES187" i="1"/>
  <c r="ES146" i="1"/>
  <c r="ES170" i="1"/>
  <c r="ES108" i="1"/>
  <c r="ES105" i="1"/>
  <c r="ES102" i="1"/>
  <c r="ES104" i="1" s="1"/>
  <c r="ES97" i="1"/>
  <c r="EC187" i="1"/>
  <c r="EC154" i="1"/>
  <c r="EC150" i="1"/>
  <c r="EC146" i="1"/>
  <c r="EC170" i="1"/>
  <c r="EC108" i="1"/>
  <c r="EC105" i="1"/>
  <c r="EC102" i="1"/>
  <c r="EC104" i="1" s="1"/>
  <c r="EC106" i="1" s="1"/>
  <c r="EC116" i="1" s="1"/>
  <c r="EC152" i="1"/>
  <c r="EC148" i="1"/>
  <c r="EC97" i="1"/>
  <c r="DM187" i="1"/>
  <c r="DM146" i="1"/>
  <c r="DM170" i="1"/>
  <c r="DM108" i="1"/>
  <c r="DM105" i="1"/>
  <c r="DM102" i="1"/>
  <c r="DM104" i="1" s="1"/>
  <c r="DM106" i="1" s="1"/>
  <c r="DM116" i="1" s="1"/>
  <c r="DM97" i="1"/>
  <c r="CW187" i="1"/>
  <c r="CW154" i="1"/>
  <c r="CW150" i="1"/>
  <c r="CW146" i="1"/>
  <c r="CW170" i="1"/>
  <c r="CW108" i="1"/>
  <c r="CW105" i="1"/>
  <c r="CW102" i="1"/>
  <c r="CW104" i="1" s="1"/>
  <c r="CW152" i="1"/>
  <c r="CW148" i="1"/>
  <c r="CW97" i="1"/>
  <c r="CG187" i="1"/>
  <c r="CG146" i="1"/>
  <c r="CG170" i="1"/>
  <c r="CG108" i="1"/>
  <c r="CG105" i="1"/>
  <c r="CG102" i="1"/>
  <c r="CG104" i="1" s="1"/>
  <c r="CG106" i="1" s="1"/>
  <c r="CG116" i="1" s="1"/>
  <c r="CG97" i="1"/>
  <c r="BQ187" i="1"/>
  <c r="BQ170" i="1"/>
  <c r="BQ144" i="1"/>
  <c r="BQ108" i="1"/>
  <c r="BQ105" i="1"/>
  <c r="BQ102" i="1"/>
  <c r="BQ104" i="1" s="1"/>
  <c r="BQ97" i="1"/>
  <c r="BA187" i="1"/>
  <c r="BA146" i="1"/>
  <c r="BA170" i="1"/>
  <c r="BA144" i="1"/>
  <c r="BA108" i="1"/>
  <c r="BA105" i="1"/>
  <c r="BA102" i="1"/>
  <c r="BA104" i="1" s="1"/>
  <c r="BA106" i="1" s="1"/>
  <c r="BA116" i="1" s="1"/>
  <c r="BA148" i="1"/>
  <c r="BA97" i="1"/>
  <c r="AK187" i="1"/>
  <c r="AK146" i="1"/>
  <c r="AK170" i="1"/>
  <c r="AK108" i="1"/>
  <c r="AK105" i="1"/>
  <c r="AK102" i="1"/>
  <c r="AK104" i="1" s="1"/>
  <c r="AK97" i="1"/>
  <c r="U187" i="1"/>
  <c r="U146" i="1"/>
  <c r="U170" i="1"/>
  <c r="U108" i="1"/>
  <c r="U105" i="1"/>
  <c r="U102" i="1"/>
  <c r="U104" i="1" s="1"/>
  <c r="U97" i="1"/>
  <c r="E187" i="1"/>
  <c r="E146" i="1"/>
  <c r="E170" i="1"/>
  <c r="E144" i="1"/>
  <c r="E108" i="1"/>
  <c r="E105" i="1"/>
  <c r="E148" i="1"/>
  <c r="E102" i="1"/>
  <c r="E104" i="1" s="1"/>
  <c r="E97" i="1"/>
  <c r="FL144" i="1"/>
  <c r="FL187" i="1"/>
  <c r="FL170" i="1"/>
  <c r="FL108" i="1"/>
  <c r="FL105" i="1"/>
  <c r="FL102" i="1"/>
  <c r="FL104" i="1" s="1"/>
  <c r="FL106" i="1" s="1"/>
  <c r="FL116" i="1" s="1"/>
  <c r="FL97" i="1"/>
  <c r="CZ148" i="1"/>
  <c r="CZ144" i="1"/>
  <c r="CZ187" i="1"/>
  <c r="CZ146" i="1"/>
  <c r="CZ170" i="1"/>
  <c r="CZ108" i="1"/>
  <c r="CZ105" i="1"/>
  <c r="CZ102" i="1"/>
  <c r="CZ104" i="1" s="1"/>
  <c r="CZ97" i="1"/>
  <c r="AN187" i="1"/>
  <c r="AN146" i="1"/>
  <c r="AN170" i="1"/>
  <c r="AN108" i="1"/>
  <c r="AN105" i="1"/>
  <c r="AN102" i="1"/>
  <c r="AN104" i="1" s="1"/>
  <c r="AN106" i="1" s="1"/>
  <c r="AN116" i="1" s="1"/>
  <c r="AN97" i="1"/>
  <c r="DC170" i="1"/>
  <c r="DC152" i="1"/>
  <c r="DC148" i="1"/>
  <c r="DC187" i="1"/>
  <c r="DC154" i="1"/>
  <c r="DC150" i="1"/>
  <c r="DC146" i="1"/>
  <c r="DC108" i="1"/>
  <c r="DC105" i="1"/>
  <c r="DC97" i="1"/>
  <c r="DC102" i="1"/>
  <c r="DC104" i="1" s="1"/>
  <c r="CM170" i="1"/>
  <c r="CM144" i="1"/>
  <c r="CM187" i="1"/>
  <c r="CM146" i="1"/>
  <c r="CM108" i="1"/>
  <c r="CM105" i="1"/>
  <c r="CM97" i="1"/>
  <c r="CM102" i="1"/>
  <c r="CM104" i="1" s="1"/>
  <c r="CM106" i="1" s="1"/>
  <c r="CM116" i="1" s="1"/>
  <c r="BW170" i="1"/>
  <c r="BW144" i="1"/>
  <c r="BW187" i="1"/>
  <c r="BW108" i="1"/>
  <c r="BW105" i="1"/>
  <c r="BW97" i="1"/>
  <c r="BW102" i="1"/>
  <c r="BW104" i="1" s="1"/>
  <c r="BW106" i="1" s="1"/>
  <c r="BW116" i="1" s="1"/>
  <c r="BG170" i="1"/>
  <c r="BG144" i="1"/>
  <c r="BG187" i="1"/>
  <c r="BG146" i="1"/>
  <c r="BG108" i="1"/>
  <c r="BG105" i="1"/>
  <c r="BG97" i="1"/>
  <c r="BG102" i="1"/>
  <c r="BG104" i="1" s="1"/>
  <c r="AQ170" i="1"/>
  <c r="AQ187" i="1"/>
  <c r="AQ146" i="1"/>
  <c r="AQ108" i="1"/>
  <c r="AQ105" i="1"/>
  <c r="AQ97" i="1"/>
  <c r="AQ102" i="1"/>
  <c r="AQ104" i="1" s="1"/>
  <c r="AA170" i="1"/>
  <c r="AA144" i="1"/>
  <c r="AA187" i="1"/>
  <c r="AA108" i="1"/>
  <c r="AA105" i="1"/>
  <c r="AA97" i="1"/>
  <c r="AA102" i="1"/>
  <c r="AA104" i="1" s="1"/>
  <c r="AA106" i="1" s="1"/>
  <c r="AA116" i="1" s="1"/>
  <c r="K170" i="1"/>
  <c r="K187" i="1"/>
  <c r="K146" i="1"/>
  <c r="K108" i="1"/>
  <c r="K105" i="1"/>
  <c r="K102" i="1"/>
  <c r="K104" i="1" s="1"/>
  <c r="K97" i="1"/>
  <c r="C83" i="1"/>
  <c r="FZ78" i="1"/>
  <c r="Z187" i="1"/>
  <c r="Z146" i="1"/>
  <c r="Z170" i="1"/>
  <c r="Z108" i="1"/>
  <c r="Z105" i="1"/>
  <c r="Z102" i="1"/>
  <c r="Z104" i="1" s="1"/>
  <c r="Z97" i="1"/>
  <c r="DL148" i="1"/>
  <c r="O170" i="1"/>
  <c r="O144" i="1"/>
  <c r="O105" i="1"/>
  <c r="O97" i="1"/>
  <c r="O187" i="1"/>
  <c r="O108" i="1"/>
  <c r="O102" i="1"/>
  <c r="O104" i="1" s="1"/>
  <c r="R187" i="1"/>
  <c r="R146" i="1"/>
  <c r="R170" i="1"/>
  <c r="R148" i="1"/>
  <c r="R144" i="1"/>
  <c r="R108" i="1"/>
  <c r="R105" i="1"/>
  <c r="R102" i="1"/>
  <c r="R104" i="1" s="1"/>
  <c r="R106" i="1" s="1"/>
  <c r="R116" i="1" s="1"/>
  <c r="R97" i="1"/>
  <c r="X213" i="1"/>
  <c r="ET140" i="1"/>
  <c r="ET142" i="1" s="1"/>
  <c r="CH140" i="1"/>
  <c r="CH142" i="1" s="1"/>
  <c r="V140" i="1"/>
  <c r="V142" i="1" s="1"/>
  <c r="CL140" i="1"/>
  <c r="CL142" i="1" s="1"/>
  <c r="DE140" i="1"/>
  <c r="DE142" i="1" s="1"/>
  <c r="EG140" i="1"/>
  <c r="EG142" i="1" s="1"/>
  <c r="I140" i="1"/>
  <c r="I142" i="1" s="1"/>
  <c r="CW140" i="1"/>
  <c r="CW142" i="1" s="1"/>
  <c r="EH140" i="1"/>
  <c r="EH142" i="1" s="1"/>
  <c r="J140" i="1"/>
  <c r="J142" i="1" s="1"/>
  <c r="EW140" i="1"/>
  <c r="EW142" i="1" s="1"/>
  <c r="Y140" i="1"/>
  <c r="Y142" i="1" s="1"/>
  <c r="BY140" i="1"/>
  <c r="BY142" i="1" s="1"/>
  <c r="M140" i="1"/>
  <c r="M142" i="1" s="1"/>
  <c r="FH187" i="1"/>
  <c r="FH146" i="1"/>
  <c r="FH170" i="1"/>
  <c r="FH108" i="1"/>
  <c r="FH105" i="1"/>
  <c r="FH102" i="1"/>
  <c r="FH104" i="1" s="1"/>
  <c r="FH106" i="1" s="1"/>
  <c r="FH116" i="1" s="1"/>
  <c r="FH97" i="1"/>
  <c r="FK162" i="1"/>
  <c r="FK167" i="1" s="1"/>
  <c r="FK203" i="1" s="1"/>
  <c r="EQ162" i="1"/>
  <c r="EQ167" i="1" s="1"/>
  <c r="EQ203" i="1" s="1"/>
  <c r="CF187" i="1"/>
  <c r="CF146" i="1"/>
  <c r="CF170" i="1"/>
  <c r="CF108" i="1"/>
  <c r="CF105" i="1"/>
  <c r="CF102" i="1"/>
  <c r="CF104" i="1" s="1"/>
  <c r="CF106" i="1" s="1"/>
  <c r="CF116" i="1" s="1"/>
  <c r="CF97" i="1"/>
  <c r="AM162" i="1"/>
  <c r="AM167" i="1" s="1"/>
  <c r="AM203" i="1" s="1"/>
  <c r="G162" i="1"/>
  <c r="G167" i="1" s="1"/>
  <c r="G203" i="1" s="1"/>
  <c r="EB148" i="1"/>
  <c r="EB144" i="1"/>
  <c r="EB187" i="1"/>
  <c r="EB146" i="1"/>
  <c r="EB170" i="1"/>
  <c r="EB108" i="1"/>
  <c r="EB105" i="1"/>
  <c r="EB102" i="1"/>
  <c r="EB104" i="1" s="1"/>
  <c r="EB97" i="1"/>
  <c r="FT162" i="1"/>
  <c r="FT167" i="1" s="1"/>
  <c r="FT203" i="1" s="1"/>
  <c r="FL162" i="1"/>
  <c r="FL167" i="1" s="1"/>
  <c r="FL203" i="1" s="1"/>
  <c r="FD162" i="1"/>
  <c r="FD167" i="1" s="1"/>
  <c r="FD203" i="1" s="1"/>
  <c r="EV162" i="1"/>
  <c r="EV167" i="1" s="1"/>
  <c r="EV203" i="1" s="1"/>
  <c r="EN162" i="1"/>
  <c r="EN167" i="1" s="1"/>
  <c r="EN203" i="1" s="1"/>
  <c r="EF162" i="1"/>
  <c r="EF167" i="1" s="1"/>
  <c r="EF203" i="1" s="1"/>
  <c r="DX162" i="1"/>
  <c r="DX167" i="1" s="1"/>
  <c r="DX203" i="1" s="1"/>
  <c r="DP162" i="1"/>
  <c r="DP167" i="1" s="1"/>
  <c r="DP203" i="1" s="1"/>
  <c r="DH162" i="1"/>
  <c r="DH167" i="1" s="1"/>
  <c r="DH203" i="1" s="1"/>
  <c r="CZ162" i="1"/>
  <c r="CZ167" i="1" s="1"/>
  <c r="CZ203" i="1" s="1"/>
  <c r="CR162" i="1"/>
  <c r="CR167" i="1" s="1"/>
  <c r="CR203" i="1" s="1"/>
  <c r="CJ162" i="1"/>
  <c r="CJ167" i="1" s="1"/>
  <c r="CJ203" i="1" s="1"/>
  <c r="CB162" i="1"/>
  <c r="CB167" i="1" s="1"/>
  <c r="CB203" i="1" s="1"/>
  <c r="BT162" i="1"/>
  <c r="BT167" i="1" s="1"/>
  <c r="BT203" i="1" s="1"/>
  <c r="BL162" i="1"/>
  <c r="BL167" i="1" s="1"/>
  <c r="BL203" i="1" s="1"/>
  <c r="BD162" i="1"/>
  <c r="BD167" i="1" s="1"/>
  <c r="BD203" i="1" s="1"/>
  <c r="AV162" i="1"/>
  <c r="AV167" i="1" s="1"/>
  <c r="AV203" i="1" s="1"/>
  <c r="AN162" i="1"/>
  <c r="AN167" i="1" s="1"/>
  <c r="AN203" i="1" s="1"/>
  <c r="AF162" i="1"/>
  <c r="AF167" i="1" s="1"/>
  <c r="AF203" i="1" s="1"/>
  <c r="X162" i="1"/>
  <c r="X167" i="1" s="1"/>
  <c r="X203" i="1" s="1"/>
  <c r="P162" i="1"/>
  <c r="P167" i="1" s="1"/>
  <c r="P203" i="1" s="1"/>
  <c r="H162" i="1"/>
  <c r="H167" i="1" s="1"/>
  <c r="H203" i="1" s="1"/>
  <c r="FS162" i="1"/>
  <c r="FS167" i="1" s="1"/>
  <c r="FS203" i="1" s="1"/>
  <c r="EM162" i="1"/>
  <c r="EM167" i="1" s="1"/>
  <c r="EM203" i="1" s="1"/>
  <c r="BW162" i="1"/>
  <c r="BW167" i="1" s="1"/>
  <c r="BW203" i="1" s="1"/>
  <c r="BC162" i="1"/>
  <c r="BC167" i="1" s="1"/>
  <c r="BC203" i="1" s="1"/>
  <c r="EJ144" i="1"/>
  <c r="EJ187" i="1"/>
  <c r="EJ146" i="1"/>
  <c r="EJ170" i="1"/>
  <c r="EJ108" i="1"/>
  <c r="EJ105" i="1"/>
  <c r="EJ102" i="1"/>
  <c r="EJ104" i="1" s="1"/>
  <c r="EJ106" i="1" s="1"/>
  <c r="EJ116" i="1" s="1"/>
  <c r="EJ97" i="1"/>
  <c r="FC162" i="1"/>
  <c r="FC167" i="1" s="1"/>
  <c r="FC203" i="1" s="1"/>
  <c r="DD152" i="1"/>
  <c r="DD148" i="1"/>
  <c r="DD187" i="1"/>
  <c r="DD154" i="1"/>
  <c r="DD150" i="1"/>
  <c r="DD146" i="1"/>
  <c r="DD170" i="1"/>
  <c r="DD108" i="1"/>
  <c r="DD105" i="1"/>
  <c r="DD102" i="1"/>
  <c r="DD104" i="1" s="1"/>
  <c r="DD106" i="1" s="1"/>
  <c r="DD116" i="1" s="1"/>
  <c r="DD97" i="1"/>
  <c r="EN148" i="1"/>
  <c r="EN144" i="1"/>
  <c r="EN187" i="1"/>
  <c r="EN146" i="1"/>
  <c r="EN108" i="1"/>
  <c r="EN105" i="1"/>
  <c r="EN102" i="1"/>
  <c r="EN104" i="1" s="1"/>
  <c r="EN106" i="1" s="1"/>
  <c r="EN116" i="1" s="1"/>
  <c r="EN170" i="1"/>
  <c r="EN97" i="1"/>
  <c r="CB144" i="1"/>
  <c r="CB187" i="1"/>
  <c r="CB108" i="1"/>
  <c r="CB105" i="1"/>
  <c r="CB102" i="1"/>
  <c r="CB104" i="1" s="1"/>
  <c r="CB170" i="1"/>
  <c r="CB97" i="1"/>
  <c r="P187" i="1"/>
  <c r="P146" i="1"/>
  <c r="P108" i="1"/>
  <c r="P105" i="1"/>
  <c r="P102" i="1"/>
  <c r="P104" i="1" s="1"/>
  <c r="P106" i="1" s="1"/>
  <c r="P116" i="1" s="1"/>
  <c r="P170" i="1"/>
  <c r="P97" i="1"/>
  <c r="FJ187" i="1"/>
  <c r="FJ170" i="1"/>
  <c r="FJ144" i="1"/>
  <c r="FJ108" i="1"/>
  <c r="FJ105" i="1"/>
  <c r="FJ102" i="1"/>
  <c r="FJ104" i="1" s="1"/>
  <c r="FJ106" i="1" s="1"/>
  <c r="FJ116" i="1" s="1"/>
  <c r="FJ97" i="1"/>
  <c r="ET187" i="1"/>
  <c r="ET146" i="1"/>
  <c r="ET170" i="1"/>
  <c r="ET108" i="1"/>
  <c r="ET105" i="1"/>
  <c r="ET102" i="1"/>
  <c r="ET104" i="1" s="1"/>
  <c r="ET97" i="1"/>
  <c r="ED187" i="1"/>
  <c r="ED170" i="1"/>
  <c r="ED144" i="1"/>
  <c r="ED108" i="1"/>
  <c r="ED105" i="1"/>
  <c r="ED102" i="1"/>
  <c r="ED104" i="1" s="1"/>
  <c r="ED106" i="1" s="1"/>
  <c r="ED116" i="1" s="1"/>
  <c r="ED97" i="1"/>
  <c r="DN187" i="1"/>
  <c r="DN146" i="1"/>
  <c r="DN170" i="1"/>
  <c r="DN144" i="1"/>
  <c r="DN108" i="1"/>
  <c r="DN105" i="1"/>
  <c r="DN102" i="1"/>
  <c r="DN104" i="1" s="1"/>
  <c r="DN97" i="1"/>
  <c r="CX187" i="1"/>
  <c r="CX146" i="1"/>
  <c r="CX170" i="1"/>
  <c r="CX148" i="1"/>
  <c r="CX144" i="1"/>
  <c r="CX108" i="1"/>
  <c r="CX105" i="1"/>
  <c r="CX102" i="1"/>
  <c r="CX104" i="1" s="1"/>
  <c r="CX106" i="1" s="1"/>
  <c r="CX116" i="1" s="1"/>
  <c r="CX97" i="1"/>
  <c r="CH187" i="1"/>
  <c r="CH146" i="1"/>
  <c r="CH170" i="1"/>
  <c r="CH108" i="1"/>
  <c r="CH105" i="1"/>
  <c r="CH102" i="1"/>
  <c r="CH104" i="1" s="1"/>
  <c r="CH97" i="1"/>
  <c r="BR187" i="1"/>
  <c r="BR146" i="1"/>
  <c r="BR170" i="1"/>
  <c r="BR148" i="1"/>
  <c r="BR144" i="1"/>
  <c r="BR108" i="1"/>
  <c r="BR105" i="1"/>
  <c r="BR102" i="1"/>
  <c r="BR104" i="1" s="1"/>
  <c r="BR106" i="1" s="1"/>
  <c r="BR116" i="1" s="1"/>
  <c r="BR97" i="1"/>
  <c r="BB187" i="1"/>
  <c r="BB170" i="1"/>
  <c r="BB144" i="1"/>
  <c r="BB108" i="1"/>
  <c r="BB105" i="1"/>
  <c r="BB102" i="1"/>
  <c r="BB104" i="1" s="1"/>
  <c r="BB97" i="1"/>
  <c r="N187" i="1"/>
  <c r="N170" i="1"/>
  <c r="N144" i="1"/>
  <c r="N108" i="1"/>
  <c r="N105" i="1"/>
  <c r="N102" i="1"/>
  <c r="N104" i="1" s="1"/>
  <c r="N106" i="1" s="1"/>
  <c r="N116" i="1" s="1"/>
  <c r="N97" i="1"/>
  <c r="FM187" i="1"/>
  <c r="FM170" i="1"/>
  <c r="FM108" i="1"/>
  <c r="FM105" i="1"/>
  <c r="FM102" i="1"/>
  <c r="FM104" i="1" s="1"/>
  <c r="FM144" i="1"/>
  <c r="FM97" i="1"/>
  <c r="EW187" i="1"/>
  <c r="EW170" i="1"/>
  <c r="EW108" i="1"/>
  <c r="EW105" i="1"/>
  <c r="EW102" i="1"/>
  <c r="EW104" i="1" s="1"/>
  <c r="EW106" i="1" s="1"/>
  <c r="EW116" i="1" s="1"/>
  <c r="EW144" i="1"/>
  <c r="EW97" i="1"/>
  <c r="EG187" i="1"/>
  <c r="EG146" i="1"/>
  <c r="EG170" i="1"/>
  <c r="EG108" i="1"/>
  <c r="EG105" i="1"/>
  <c r="EG102" i="1"/>
  <c r="EG104" i="1" s="1"/>
  <c r="EG106" i="1" s="1"/>
  <c r="EG116" i="1" s="1"/>
  <c r="EG97" i="1"/>
  <c r="DQ187" i="1"/>
  <c r="DQ170" i="1"/>
  <c r="DQ108" i="1"/>
  <c r="DQ105" i="1"/>
  <c r="DQ102" i="1"/>
  <c r="DQ104" i="1" s="1"/>
  <c r="DQ144" i="1"/>
  <c r="DQ97" i="1"/>
  <c r="DA187" i="1"/>
  <c r="DA154" i="1"/>
  <c r="DA150" i="1"/>
  <c r="DA146" i="1"/>
  <c r="DA170" i="1"/>
  <c r="DA152" i="1"/>
  <c r="DA108" i="1"/>
  <c r="DA105" i="1"/>
  <c r="DA102" i="1"/>
  <c r="DA104" i="1" s="1"/>
  <c r="DA148" i="1"/>
  <c r="DA97" i="1"/>
  <c r="CK187" i="1"/>
  <c r="CK170" i="1"/>
  <c r="CK108" i="1"/>
  <c r="CK105" i="1"/>
  <c r="CK102" i="1"/>
  <c r="CK104" i="1" s="1"/>
  <c r="CK106" i="1" s="1"/>
  <c r="CK116" i="1" s="1"/>
  <c r="CK144" i="1"/>
  <c r="CK97" i="1"/>
  <c r="BU187" i="1"/>
  <c r="BU154" i="1"/>
  <c r="BU150" i="1"/>
  <c r="BU146" i="1"/>
  <c r="BU170" i="1"/>
  <c r="BU152" i="1"/>
  <c r="BU108" i="1"/>
  <c r="BU105" i="1"/>
  <c r="BU102" i="1"/>
  <c r="BU104" i="1" s="1"/>
  <c r="BU148" i="1"/>
  <c r="BU97" i="1"/>
  <c r="BE187" i="1"/>
  <c r="BE170" i="1"/>
  <c r="BE108" i="1"/>
  <c r="BE105" i="1"/>
  <c r="BE102" i="1"/>
  <c r="BE104" i="1" s="1"/>
  <c r="BE106" i="1" s="1"/>
  <c r="BE116" i="1" s="1"/>
  <c r="BE144" i="1"/>
  <c r="BE97" i="1"/>
  <c r="AO187" i="1"/>
  <c r="AO146" i="1"/>
  <c r="AO170" i="1"/>
  <c r="AO108" i="1"/>
  <c r="AO105" i="1"/>
  <c r="AO102" i="1"/>
  <c r="AO104" i="1" s="1"/>
  <c r="AO148" i="1"/>
  <c r="AO144" i="1"/>
  <c r="AO97" i="1"/>
  <c r="Y187" i="1"/>
  <c r="Y146" i="1"/>
  <c r="Y170" i="1"/>
  <c r="Y108" i="1"/>
  <c r="Y105" i="1"/>
  <c r="Y102" i="1"/>
  <c r="Y104" i="1" s="1"/>
  <c r="Y106" i="1" s="1"/>
  <c r="Y116" i="1" s="1"/>
  <c r="Y144" i="1"/>
  <c r="Y97" i="1"/>
  <c r="I187" i="1"/>
  <c r="I146" i="1"/>
  <c r="I170" i="1"/>
  <c r="I108" i="1"/>
  <c r="I105" i="1"/>
  <c r="I144" i="1"/>
  <c r="I102" i="1"/>
  <c r="I104" i="1" s="1"/>
  <c r="I97" i="1"/>
  <c r="F187" i="1"/>
  <c r="F170" i="1"/>
  <c r="F144" i="1"/>
  <c r="F108" i="1"/>
  <c r="F105" i="1"/>
  <c r="F102" i="1"/>
  <c r="F104" i="1" s="1"/>
  <c r="F106" i="1" s="1"/>
  <c r="F116" i="1" s="1"/>
  <c r="F97" i="1"/>
  <c r="DP152" i="1"/>
  <c r="DP148" i="1"/>
  <c r="DP187" i="1"/>
  <c r="DP154" i="1"/>
  <c r="DP150" i="1"/>
  <c r="DP146" i="1"/>
  <c r="DP170" i="1"/>
  <c r="DP108" i="1"/>
  <c r="DP105" i="1"/>
  <c r="DP102" i="1"/>
  <c r="DP104" i="1" s="1"/>
  <c r="DP97" i="1"/>
  <c r="BD144" i="1"/>
  <c r="BD187" i="1"/>
  <c r="BD170" i="1"/>
  <c r="BD108" i="1"/>
  <c r="BD105" i="1"/>
  <c r="BD102" i="1"/>
  <c r="BD104" i="1" s="1"/>
  <c r="BD106" i="1" s="1"/>
  <c r="BD116" i="1" s="1"/>
  <c r="BD97" i="1"/>
  <c r="DK170" i="1"/>
  <c r="DK148" i="1"/>
  <c r="DK144" i="1"/>
  <c r="DK146" i="1"/>
  <c r="DK187" i="1"/>
  <c r="DK102" i="1"/>
  <c r="DK104" i="1" s="1"/>
  <c r="DK97" i="1"/>
  <c r="DK108" i="1"/>
  <c r="DK105" i="1"/>
  <c r="CQ170" i="1"/>
  <c r="CQ144" i="1"/>
  <c r="CQ146" i="1"/>
  <c r="CQ105" i="1"/>
  <c r="CQ102" i="1"/>
  <c r="CQ104" i="1" s="1"/>
  <c r="CQ97" i="1"/>
  <c r="CQ187" i="1"/>
  <c r="CQ108" i="1"/>
  <c r="CA170" i="1"/>
  <c r="CA152" i="1"/>
  <c r="CA148" i="1"/>
  <c r="CA150" i="1"/>
  <c r="CA146" i="1"/>
  <c r="CA105" i="1"/>
  <c r="CA102" i="1"/>
  <c r="CA104" i="1" s="1"/>
  <c r="CA97" i="1"/>
  <c r="CA154" i="1"/>
  <c r="CA187" i="1"/>
  <c r="CA108" i="1"/>
  <c r="BK170" i="1"/>
  <c r="BK144" i="1"/>
  <c r="BK187" i="1"/>
  <c r="BK105" i="1"/>
  <c r="BK102" i="1"/>
  <c r="BK104" i="1" s="1"/>
  <c r="BK97" i="1"/>
  <c r="BK108" i="1"/>
  <c r="AU170" i="1"/>
  <c r="AU152" i="1"/>
  <c r="AU148" i="1"/>
  <c r="AU150" i="1"/>
  <c r="AU146" i="1"/>
  <c r="AU154" i="1"/>
  <c r="AU105" i="1"/>
  <c r="AU187" i="1"/>
  <c r="AU102" i="1"/>
  <c r="AU104" i="1" s="1"/>
  <c r="AU97" i="1"/>
  <c r="AU108" i="1"/>
  <c r="AE170" i="1"/>
  <c r="AE146" i="1"/>
  <c r="AE105" i="1"/>
  <c r="AE102" i="1"/>
  <c r="AE104" i="1" s="1"/>
  <c r="AE97" i="1"/>
  <c r="AE187" i="1"/>
  <c r="AE108" i="1"/>
  <c r="AP187" i="1"/>
  <c r="AP146" i="1"/>
  <c r="AP170" i="1"/>
  <c r="AP144" i="1"/>
  <c r="AP108" i="1"/>
  <c r="AP105" i="1"/>
  <c r="AP102" i="1"/>
  <c r="AP104" i="1" s="1"/>
  <c r="AP97" i="1"/>
  <c r="FX115" i="1"/>
  <c r="FX112" i="1"/>
  <c r="FX117" i="1" s="1"/>
  <c r="DL115" i="1"/>
  <c r="DL112" i="1"/>
  <c r="DL117" i="1" s="1"/>
  <c r="BP115" i="1"/>
  <c r="BP112" i="1"/>
  <c r="BP117" i="1" s="1"/>
  <c r="D115" i="1"/>
  <c r="D112" i="1"/>
  <c r="D117" i="1" s="1"/>
  <c r="FO170" i="1"/>
  <c r="FO144" i="1"/>
  <c r="FO187" i="1"/>
  <c r="FO108" i="1"/>
  <c r="FO105" i="1"/>
  <c r="FO97" i="1"/>
  <c r="FO102" i="1"/>
  <c r="FO104" i="1" s="1"/>
  <c r="FO106" i="1" s="1"/>
  <c r="FO116" i="1" s="1"/>
  <c r="EY170" i="1"/>
  <c r="EY148" i="1"/>
  <c r="EY144" i="1"/>
  <c r="EY187" i="1"/>
  <c r="EY146" i="1"/>
  <c r="EY108" i="1"/>
  <c r="EY105" i="1"/>
  <c r="EY97" i="1"/>
  <c r="EY102" i="1"/>
  <c r="EY104" i="1" s="1"/>
  <c r="EI170" i="1"/>
  <c r="EI144" i="1"/>
  <c r="EI187" i="1"/>
  <c r="EI146" i="1"/>
  <c r="EI108" i="1"/>
  <c r="EI105" i="1"/>
  <c r="EI97" i="1"/>
  <c r="EI102" i="1"/>
  <c r="EI104" i="1" s="1"/>
  <c r="DO170" i="1"/>
  <c r="DO144" i="1"/>
  <c r="DO187" i="1"/>
  <c r="DO146" i="1"/>
  <c r="DO108" i="1"/>
  <c r="DO97" i="1"/>
  <c r="DO105" i="1"/>
  <c r="DO102" i="1"/>
  <c r="DO104" i="1" s="1"/>
  <c r="DO106" i="1" s="1"/>
  <c r="DO116" i="1" s="1"/>
  <c r="DG170" i="1"/>
  <c r="DG152" i="1"/>
  <c r="DG148" i="1"/>
  <c r="DG150" i="1"/>
  <c r="DG146" i="1"/>
  <c r="DG154" i="1"/>
  <c r="DG105" i="1"/>
  <c r="DG187" i="1"/>
  <c r="DG102" i="1"/>
  <c r="DG104" i="1" s="1"/>
  <c r="DG106" i="1" s="1"/>
  <c r="DG116" i="1" s="1"/>
  <c r="DG97" i="1"/>
  <c r="DG108" i="1"/>
  <c r="AH187" i="1"/>
  <c r="AH146" i="1"/>
  <c r="AH170" i="1"/>
  <c r="AH144" i="1"/>
  <c r="AH108" i="1"/>
  <c r="AH105" i="1"/>
  <c r="AH102" i="1"/>
  <c r="AH104" i="1" s="1"/>
  <c r="AH97" i="1"/>
  <c r="FZ295" i="1"/>
  <c r="FX213" i="1"/>
  <c r="DL213" i="1"/>
  <c r="BP213" i="1"/>
  <c r="D213" i="1"/>
  <c r="DR140" i="1"/>
  <c r="DR142" i="1" s="1"/>
  <c r="FQ140" i="1"/>
  <c r="FQ142" i="1" s="1"/>
  <c r="FM140" i="1"/>
  <c r="FM142" i="1" s="1"/>
  <c r="X115" i="1"/>
  <c r="X112" i="1"/>
  <c r="CV152" i="1"/>
  <c r="CV148" i="1"/>
  <c r="CV187" i="1"/>
  <c r="CV154" i="1"/>
  <c r="CV150" i="1"/>
  <c r="CV146" i="1"/>
  <c r="CV170" i="1"/>
  <c r="CV108" i="1"/>
  <c r="CV105" i="1"/>
  <c r="CV102" i="1"/>
  <c r="CV104" i="1" s="1"/>
  <c r="CV97" i="1"/>
  <c r="FR165" i="1"/>
  <c r="FR162" i="1"/>
  <c r="FJ162" i="1"/>
  <c r="FJ165" i="1"/>
  <c r="FB165" i="1"/>
  <c r="FB162" i="1"/>
  <c r="ET162" i="1"/>
  <c r="ET165" i="1"/>
  <c r="EL165" i="1"/>
  <c r="EL162" i="1"/>
  <c r="ED162" i="1"/>
  <c r="ED165" i="1"/>
  <c r="DV165" i="1"/>
  <c r="DV162" i="1"/>
  <c r="DN162" i="1"/>
  <c r="DN165" i="1"/>
  <c r="DF165" i="1"/>
  <c r="DF162" i="1"/>
  <c r="CX162" i="1"/>
  <c r="CX165" i="1"/>
  <c r="CP165" i="1"/>
  <c r="CP162" i="1"/>
  <c r="CH162" i="1"/>
  <c r="CH165" i="1"/>
  <c r="BZ165" i="1"/>
  <c r="BZ162" i="1"/>
  <c r="BR162" i="1"/>
  <c r="BR165" i="1"/>
  <c r="BJ165" i="1"/>
  <c r="BJ162" i="1"/>
  <c r="BB162" i="1"/>
  <c r="BB165" i="1"/>
  <c r="AT165" i="1"/>
  <c r="AT162" i="1"/>
  <c r="AL162" i="1"/>
  <c r="AL165" i="1"/>
  <c r="AD165" i="1"/>
  <c r="AD162" i="1"/>
  <c r="V162" i="1"/>
  <c r="V165" i="1"/>
  <c r="N165" i="1"/>
  <c r="N162" i="1"/>
  <c r="F162" i="1"/>
  <c r="F165" i="1"/>
  <c r="FZ165" i="1" s="1"/>
  <c r="X117" i="1"/>
  <c r="EY162" i="1"/>
  <c r="EY167" i="1" s="1"/>
  <c r="EY203" i="1" s="1"/>
  <c r="EI162" i="1"/>
  <c r="EI167" i="1" s="1"/>
  <c r="EI203" i="1" s="1"/>
  <c r="CA162" i="1"/>
  <c r="CA167" i="1" s="1"/>
  <c r="CA203" i="1" s="1"/>
  <c r="O162" i="1"/>
  <c r="O167" i="1" s="1"/>
  <c r="O203" i="1" s="1"/>
  <c r="AJ140" i="1"/>
  <c r="AJ142" i="1" s="1"/>
  <c r="T140" i="1"/>
  <c r="T142" i="1" s="1"/>
  <c r="C133" i="1"/>
  <c r="FZ131" i="1"/>
  <c r="FQ162" i="1"/>
  <c r="FQ167" i="1" s="1"/>
  <c r="FQ203" i="1" s="1"/>
  <c r="FI162" i="1"/>
  <c r="FI167" i="1" s="1"/>
  <c r="FI203" i="1" s="1"/>
  <c r="FA162" i="1"/>
  <c r="FA167" i="1" s="1"/>
  <c r="FA203" i="1" s="1"/>
  <c r="ES162" i="1"/>
  <c r="ES167" i="1" s="1"/>
  <c r="ES203" i="1" s="1"/>
  <c r="EK162" i="1"/>
  <c r="EK167" i="1" s="1"/>
  <c r="EK203" i="1" s="1"/>
  <c r="EC162" i="1"/>
  <c r="EC167" i="1" s="1"/>
  <c r="EC203" i="1" s="1"/>
  <c r="DU162" i="1"/>
  <c r="DU167" i="1" s="1"/>
  <c r="DU203" i="1" s="1"/>
  <c r="DM162" i="1"/>
  <c r="DM167" i="1" s="1"/>
  <c r="DM203" i="1" s="1"/>
  <c r="DE162" i="1"/>
  <c r="DE167" i="1" s="1"/>
  <c r="DE203" i="1" s="1"/>
  <c r="CW162" i="1"/>
  <c r="CW167" i="1" s="1"/>
  <c r="CW203" i="1" s="1"/>
  <c r="CO162" i="1"/>
  <c r="CO167" i="1" s="1"/>
  <c r="CO203" i="1" s="1"/>
  <c r="CG162" i="1"/>
  <c r="CG167" i="1" s="1"/>
  <c r="CG203" i="1" s="1"/>
  <c r="BY162" i="1"/>
  <c r="BY167" i="1" s="1"/>
  <c r="BY203" i="1" s="1"/>
  <c r="BQ162" i="1"/>
  <c r="BQ167" i="1" s="1"/>
  <c r="BQ203" i="1" s="1"/>
  <c r="BI162" i="1"/>
  <c r="BI167" i="1" s="1"/>
  <c r="BI203" i="1" s="1"/>
  <c r="BA162" i="1"/>
  <c r="BA167" i="1" s="1"/>
  <c r="BA203" i="1" s="1"/>
  <c r="AS162" i="1"/>
  <c r="AS167" i="1" s="1"/>
  <c r="AS203" i="1" s="1"/>
  <c r="AK162" i="1"/>
  <c r="AK167" i="1" s="1"/>
  <c r="AK203" i="1" s="1"/>
  <c r="AC162" i="1"/>
  <c r="AC167" i="1" s="1"/>
  <c r="AC203" i="1" s="1"/>
  <c r="U162" i="1"/>
  <c r="U167" i="1" s="1"/>
  <c r="U203" i="1" s="1"/>
  <c r="M162" i="1"/>
  <c r="M167" i="1" s="1"/>
  <c r="M203" i="1" s="1"/>
  <c r="E162" i="1"/>
  <c r="E167" i="1" s="1"/>
  <c r="E203" i="1" s="1"/>
  <c r="CE162" i="1"/>
  <c r="CE167" i="1" s="1"/>
  <c r="CE203" i="1" s="1"/>
  <c r="AR144" i="1"/>
  <c r="AR187" i="1"/>
  <c r="AR170" i="1"/>
  <c r="AR108" i="1"/>
  <c r="AR105" i="1"/>
  <c r="AR102" i="1"/>
  <c r="AR104" i="1" s="1"/>
  <c r="AR97" i="1"/>
  <c r="T187" i="1"/>
  <c r="T146" i="1"/>
  <c r="T170" i="1"/>
  <c r="T108" i="1"/>
  <c r="T105" i="1"/>
  <c r="T102" i="1"/>
  <c r="T104" i="1" s="1"/>
  <c r="T97" i="1"/>
  <c r="DO162" i="1"/>
  <c r="DO167" i="1" s="1"/>
  <c r="DO203" i="1" s="1"/>
  <c r="CU162" i="1"/>
  <c r="CU167" i="1" s="1"/>
  <c r="CU203" i="1" s="1"/>
  <c r="AI162" i="1"/>
  <c r="AI167" i="1" s="1"/>
  <c r="AI203" i="1" s="1"/>
  <c r="AB144" i="1"/>
  <c r="AB187" i="1"/>
  <c r="AB170" i="1"/>
  <c r="AB108" i="1"/>
  <c r="AB105" i="1"/>
  <c r="AB102" i="1"/>
  <c r="AB104" i="1" s="1"/>
  <c r="AB97" i="1"/>
  <c r="EE162" i="1"/>
  <c r="EE167" i="1" s="1"/>
  <c r="EE203" i="1" s="1"/>
  <c r="CY162" i="1"/>
  <c r="CY167" i="1" s="1"/>
  <c r="CY203" i="1" s="1"/>
  <c r="BS162" i="1"/>
  <c r="BS167" i="1" s="1"/>
  <c r="BS203" i="1" s="1"/>
  <c r="AA162" i="1"/>
  <c r="AA167" i="1" s="1"/>
  <c r="AA203" i="1" s="1"/>
  <c r="FD187" i="1"/>
  <c r="FD146" i="1"/>
  <c r="FD108" i="1"/>
  <c r="FD105" i="1"/>
  <c r="FD102" i="1"/>
  <c r="FD104" i="1" s="1"/>
  <c r="FD97" i="1"/>
  <c r="FD170" i="1"/>
  <c r="CR187" i="1"/>
  <c r="CR146" i="1"/>
  <c r="CR108" i="1"/>
  <c r="CR105" i="1"/>
  <c r="CR102" i="1"/>
  <c r="CR104" i="1" s="1"/>
  <c r="CR106" i="1" s="1"/>
  <c r="CR116" i="1" s="1"/>
  <c r="CR97" i="1"/>
  <c r="CR170" i="1"/>
  <c r="AF187" i="1"/>
  <c r="AF146" i="1"/>
  <c r="AF108" i="1"/>
  <c r="AF105" i="1"/>
  <c r="AF102" i="1"/>
  <c r="AF104" i="1" s="1"/>
  <c r="AF97" i="1"/>
  <c r="AF170" i="1"/>
  <c r="FN187" i="1"/>
  <c r="FN146" i="1"/>
  <c r="FN170" i="1"/>
  <c r="FN144" i="1"/>
  <c r="FN108" i="1"/>
  <c r="FN105" i="1"/>
  <c r="FN102" i="1"/>
  <c r="FN104" i="1" s="1"/>
  <c r="FN97" i="1"/>
  <c r="EX187" i="1"/>
  <c r="EX154" i="1"/>
  <c r="EX150" i="1"/>
  <c r="EX146" i="1"/>
  <c r="EX170" i="1"/>
  <c r="EX152" i="1"/>
  <c r="EX148" i="1"/>
  <c r="EX108" i="1"/>
  <c r="EX105" i="1"/>
  <c r="EX102" i="1"/>
  <c r="EX104" i="1" s="1"/>
  <c r="EX106" i="1" s="1"/>
  <c r="EX116" i="1" s="1"/>
  <c r="EX97" i="1"/>
  <c r="EH187" i="1"/>
  <c r="EH146" i="1"/>
  <c r="EH170" i="1"/>
  <c r="EH108" i="1"/>
  <c r="EH105" i="1"/>
  <c r="EH102" i="1"/>
  <c r="EH104" i="1" s="1"/>
  <c r="EH97" i="1"/>
  <c r="DR187" i="1"/>
  <c r="DR146" i="1"/>
  <c r="DR170" i="1"/>
  <c r="DR148" i="1"/>
  <c r="DR144" i="1"/>
  <c r="DR108" i="1"/>
  <c r="DR105" i="1"/>
  <c r="DR102" i="1"/>
  <c r="DR104" i="1" s="1"/>
  <c r="DR106" i="1" s="1"/>
  <c r="DR116" i="1" s="1"/>
  <c r="DR97" i="1"/>
  <c r="DB187" i="1"/>
  <c r="DB154" i="1"/>
  <c r="DB150" i="1"/>
  <c r="DB146" i="1"/>
  <c r="DB170" i="1"/>
  <c r="DB152" i="1"/>
  <c r="DB148" i="1"/>
  <c r="DB108" i="1"/>
  <c r="DB105" i="1"/>
  <c r="DB102" i="1"/>
  <c r="DB104" i="1" s="1"/>
  <c r="DB97" i="1"/>
  <c r="CL187" i="1"/>
  <c r="CL170" i="1"/>
  <c r="CL144" i="1"/>
  <c r="CL108" i="1"/>
  <c r="CL105" i="1"/>
  <c r="CL102" i="1"/>
  <c r="CL104" i="1" s="1"/>
  <c r="CL106" i="1" s="1"/>
  <c r="CL116" i="1" s="1"/>
  <c r="CL97" i="1"/>
  <c r="BV187" i="1"/>
  <c r="BV170" i="1"/>
  <c r="BV144" i="1"/>
  <c r="BV108" i="1"/>
  <c r="BV105" i="1"/>
  <c r="BV102" i="1"/>
  <c r="BV104" i="1" s="1"/>
  <c r="BV97" i="1"/>
  <c r="BF187" i="1"/>
  <c r="BF170" i="1"/>
  <c r="BF144" i="1"/>
  <c r="BF108" i="1"/>
  <c r="BF105" i="1"/>
  <c r="BF102" i="1"/>
  <c r="BF104" i="1" s="1"/>
  <c r="BF106" i="1" s="1"/>
  <c r="BF116" i="1" s="1"/>
  <c r="BF97" i="1"/>
  <c r="AD187" i="1"/>
  <c r="AD170" i="1"/>
  <c r="AD144" i="1"/>
  <c r="AD108" i="1"/>
  <c r="AD105" i="1"/>
  <c r="AD102" i="1"/>
  <c r="AD104" i="1" s="1"/>
  <c r="AD97" i="1"/>
  <c r="FQ187" i="1"/>
  <c r="FQ170" i="1"/>
  <c r="FQ108" i="1"/>
  <c r="FQ105" i="1"/>
  <c r="FQ102" i="1"/>
  <c r="FQ104" i="1" s="1"/>
  <c r="FQ144" i="1"/>
  <c r="FQ97" i="1"/>
  <c r="FA187" i="1"/>
  <c r="FA170" i="1"/>
  <c r="FA108" i="1"/>
  <c r="FA105" i="1"/>
  <c r="FA102" i="1"/>
  <c r="FA104" i="1" s="1"/>
  <c r="FA106" i="1" s="1"/>
  <c r="FA116" i="1" s="1"/>
  <c r="FA144" i="1"/>
  <c r="FA97" i="1"/>
  <c r="EK187" i="1"/>
  <c r="EK170" i="1"/>
  <c r="EK108" i="1"/>
  <c r="EK105" i="1"/>
  <c r="EK102" i="1"/>
  <c r="EK104" i="1" s="1"/>
  <c r="EK106" i="1" s="1"/>
  <c r="EK116" i="1" s="1"/>
  <c r="EK144" i="1"/>
  <c r="EK97" i="1"/>
  <c r="DU187" i="1"/>
  <c r="DU146" i="1"/>
  <c r="DU170" i="1"/>
  <c r="DU108" i="1"/>
  <c r="DU105" i="1"/>
  <c r="DU102" i="1"/>
  <c r="DU104" i="1" s="1"/>
  <c r="DU97" i="1"/>
  <c r="DE187" i="1"/>
  <c r="DE146" i="1"/>
  <c r="DE170" i="1"/>
  <c r="DE108" i="1"/>
  <c r="DE105" i="1"/>
  <c r="DE102" i="1"/>
  <c r="DE104" i="1" s="1"/>
  <c r="DE97" i="1"/>
  <c r="CO187" i="1"/>
  <c r="CO170" i="1"/>
  <c r="CO108" i="1"/>
  <c r="CO105" i="1"/>
  <c r="CO102" i="1"/>
  <c r="CO104" i="1" s="1"/>
  <c r="CO106" i="1" s="1"/>
  <c r="CO116" i="1" s="1"/>
  <c r="CO144" i="1"/>
  <c r="CO97" i="1"/>
  <c r="BY187" i="1"/>
  <c r="BY146" i="1"/>
  <c r="BY170" i="1"/>
  <c r="BY108" i="1"/>
  <c r="BY105" i="1"/>
  <c r="BY102" i="1"/>
  <c r="BY104" i="1" s="1"/>
  <c r="BY144" i="1"/>
  <c r="BY148" i="1" s="1"/>
  <c r="BY97" i="1"/>
  <c r="BI187" i="1"/>
  <c r="BI146" i="1"/>
  <c r="BI170" i="1"/>
  <c r="BI108" i="1"/>
  <c r="BI105" i="1"/>
  <c r="BI102" i="1"/>
  <c r="BI104" i="1" s="1"/>
  <c r="BI106" i="1" s="1"/>
  <c r="BI116" i="1" s="1"/>
  <c r="BI97" i="1"/>
  <c r="AS187" i="1"/>
  <c r="AS170" i="1"/>
  <c r="AS108" i="1"/>
  <c r="AS105" i="1"/>
  <c r="AS102" i="1"/>
  <c r="AS104" i="1" s="1"/>
  <c r="AS144" i="1"/>
  <c r="AS97" i="1"/>
  <c r="AC187" i="1"/>
  <c r="AC170" i="1"/>
  <c r="AC108" i="1"/>
  <c r="AC105" i="1"/>
  <c r="AC102" i="1"/>
  <c r="AC104" i="1" s="1"/>
  <c r="AC106" i="1" s="1"/>
  <c r="AC116" i="1" s="1"/>
  <c r="AC144" i="1"/>
  <c r="AC97" i="1"/>
  <c r="M187" i="1"/>
  <c r="M146" i="1"/>
  <c r="M170" i="1"/>
  <c r="M148" i="1"/>
  <c r="M108" i="1"/>
  <c r="M105" i="1"/>
  <c r="M144" i="1"/>
  <c r="M102" i="1"/>
  <c r="M104" i="1" s="1"/>
  <c r="M106" i="1" s="1"/>
  <c r="M116" i="1" s="1"/>
  <c r="M97" i="1"/>
  <c r="V187" i="1"/>
  <c r="V146" i="1"/>
  <c r="V170" i="1"/>
  <c r="V108" i="1"/>
  <c r="V105" i="1"/>
  <c r="V102" i="1"/>
  <c r="V104" i="1" s="1"/>
  <c r="V97" i="1"/>
  <c r="EF144" i="1"/>
  <c r="EF187" i="1"/>
  <c r="EF146" i="1"/>
  <c r="EF170" i="1"/>
  <c r="EF108" i="1"/>
  <c r="EF105" i="1"/>
  <c r="EF102" i="1"/>
  <c r="EF104" i="1" s="1"/>
  <c r="EF106" i="1" s="1"/>
  <c r="EF116" i="1" s="1"/>
  <c r="EF97" i="1"/>
  <c r="BT152" i="1"/>
  <c r="BT148" i="1"/>
  <c r="BT187" i="1"/>
  <c r="BT154" i="1"/>
  <c r="BT150" i="1"/>
  <c r="BT146" i="1"/>
  <c r="BT170" i="1"/>
  <c r="BT108" i="1"/>
  <c r="BT105" i="1"/>
  <c r="BT102" i="1"/>
  <c r="BT104" i="1" s="1"/>
  <c r="BT97" i="1"/>
  <c r="DS170" i="1"/>
  <c r="DS144" i="1"/>
  <c r="DS187" i="1"/>
  <c r="DS146" i="1"/>
  <c r="DS108" i="1"/>
  <c r="DS105" i="1"/>
  <c r="DS97" i="1"/>
  <c r="DS102" i="1"/>
  <c r="DS104" i="1" s="1"/>
  <c r="CY170" i="1"/>
  <c r="CY187" i="1"/>
  <c r="CY146" i="1"/>
  <c r="CY108" i="1"/>
  <c r="CY97" i="1"/>
  <c r="CY105" i="1"/>
  <c r="CY102" i="1"/>
  <c r="CY104" i="1" s="1"/>
  <c r="CY106" i="1" s="1"/>
  <c r="CY116" i="1" s="1"/>
  <c r="CU170" i="1"/>
  <c r="CU152" i="1"/>
  <c r="CU148" i="1"/>
  <c r="CU146" i="1"/>
  <c r="CU187" i="1"/>
  <c r="CU154" i="1"/>
  <c r="CU102" i="1"/>
  <c r="CU104" i="1" s="1"/>
  <c r="CU97" i="1"/>
  <c r="CU108" i="1"/>
  <c r="CU150" i="1"/>
  <c r="CU105" i="1"/>
  <c r="CI170" i="1"/>
  <c r="CI144" i="1"/>
  <c r="CI187" i="1"/>
  <c r="CI108" i="1"/>
  <c r="CI97" i="1"/>
  <c r="CI146" i="1"/>
  <c r="CI105" i="1"/>
  <c r="CI102" i="1"/>
  <c r="CI104" i="1" s="1"/>
  <c r="CI106" i="1" s="1"/>
  <c r="CI116" i="1" s="1"/>
  <c r="CE170" i="1"/>
  <c r="CE146" i="1"/>
  <c r="CE187" i="1"/>
  <c r="CE102" i="1"/>
  <c r="CE104" i="1" s="1"/>
  <c r="CE97" i="1"/>
  <c r="CE108" i="1"/>
  <c r="CE105" i="1"/>
  <c r="BS170" i="1"/>
  <c r="BS144" i="1"/>
  <c r="BS187" i="1"/>
  <c r="BS108" i="1"/>
  <c r="BS97" i="1"/>
  <c r="BS105" i="1"/>
  <c r="BS146" i="1"/>
  <c r="BS102" i="1"/>
  <c r="BS104" i="1" s="1"/>
  <c r="BO170" i="1"/>
  <c r="BO144" i="1"/>
  <c r="BO146" i="1"/>
  <c r="BO187" i="1"/>
  <c r="BO102" i="1"/>
  <c r="BO104" i="1" s="1"/>
  <c r="BO97" i="1"/>
  <c r="BO108" i="1"/>
  <c r="BO105" i="1"/>
  <c r="BC170" i="1"/>
  <c r="BC144" i="1"/>
  <c r="BC187" i="1"/>
  <c r="BC146" i="1"/>
  <c r="BC108" i="1"/>
  <c r="BC97" i="1"/>
  <c r="BC105" i="1"/>
  <c r="BC102" i="1"/>
  <c r="BC104" i="1" s="1"/>
  <c r="BC106" i="1" s="1"/>
  <c r="BC116" i="1" s="1"/>
  <c r="AY170" i="1"/>
  <c r="AY144" i="1"/>
  <c r="AY146" i="1"/>
  <c r="AY187" i="1"/>
  <c r="AY102" i="1"/>
  <c r="AY104" i="1" s="1"/>
  <c r="AY106" i="1" s="1"/>
  <c r="AY116" i="1" s="1"/>
  <c r="AY97" i="1"/>
  <c r="AY108" i="1"/>
  <c r="AY105" i="1"/>
  <c r="AM170" i="1"/>
  <c r="AM187" i="1"/>
  <c r="AM146" i="1"/>
  <c r="AM108" i="1"/>
  <c r="AM97" i="1"/>
  <c r="AM105" i="1"/>
  <c r="AM102" i="1"/>
  <c r="AM104" i="1" s="1"/>
  <c r="AM106" i="1" s="1"/>
  <c r="AM116" i="1" s="1"/>
  <c r="AI170" i="1"/>
  <c r="AI146" i="1"/>
  <c r="AI187" i="1"/>
  <c r="AI102" i="1"/>
  <c r="AI104" i="1" s="1"/>
  <c r="AI106" i="1" s="1"/>
  <c r="AI116" i="1" s="1"/>
  <c r="AI97" i="1"/>
  <c r="AI108" i="1"/>
  <c r="AI105" i="1"/>
  <c r="S170" i="1"/>
  <c r="S144" i="1"/>
  <c r="S146" i="1"/>
  <c r="S148" i="1" s="1"/>
  <c r="S187" i="1"/>
  <c r="S102" i="1"/>
  <c r="S104" i="1" s="1"/>
  <c r="S106" i="1" s="1"/>
  <c r="S116" i="1" s="1"/>
  <c r="S97" i="1"/>
  <c r="S108" i="1"/>
  <c r="S105" i="1"/>
  <c r="FX181" i="1"/>
  <c r="FX206" i="1" s="1"/>
  <c r="FX178" i="1"/>
  <c r="FX174" i="1"/>
  <c r="FX176" i="1"/>
  <c r="FX172" i="1"/>
  <c r="FX180" i="1"/>
  <c r="DL174" i="1"/>
  <c r="DL180" i="1"/>
  <c r="BP181" i="1"/>
  <c r="BP206" i="1" s="1"/>
  <c r="BP178" i="1"/>
  <c r="BP174" i="1"/>
  <c r="BP176" i="1"/>
  <c r="BP172" i="1"/>
  <c r="BP180" i="1"/>
  <c r="D181" i="1"/>
  <c r="D206" i="1" s="1"/>
  <c r="D178" i="1"/>
  <c r="D174" i="1"/>
  <c r="D176" i="1"/>
  <c r="D172" i="1"/>
  <c r="D180" i="1"/>
  <c r="FS170" i="1"/>
  <c r="FS152" i="1"/>
  <c r="FS148" i="1"/>
  <c r="FS150" i="1"/>
  <c r="FS146" i="1"/>
  <c r="FS154" i="1"/>
  <c r="FS105" i="1"/>
  <c r="FS187" i="1"/>
  <c r="FS102" i="1"/>
  <c r="FS104" i="1" s="1"/>
  <c r="FS106" i="1" s="1"/>
  <c r="FS116" i="1" s="1"/>
  <c r="FS97" i="1"/>
  <c r="FS108" i="1"/>
  <c r="FC170" i="1"/>
  <c r="FC144" i="1"/>
  <c r="FC105" i="1"/>
  <c r="FC102" i="1"/>
  <c r="FC104" i="1" s="1"/>
  <c r="FC106" i="1" s="1"/>
  <c r="FC116" i="1" s="1"/>
  <c r="FC97" i="1"/>
  <c r="FC187" i="1"/>
  <c r="FC108" i="1"/>
  <c r="EM170" i="1"/>
  <c r="EM146" i="1"/>
  <c r="EM105" i="1"/>
  <c r="EM102" i="1"/>
  <c r="EM104" i="1" s="1"/>
  <c r="EM97" i="1"/>
  <c r="EM187" i="1"/>
  <c r="EM108" i="1"/>
  <c r="BP144" i="1" l="1"/>
  <c r="BP121" i="1"/>
  <c r="BP200" i="1" s="1"/>
  <c r="FX144" i="1"/>
  <c r="FX156" i="1" s="1"/>
  <c r="FX121" i="1"/>
  <c r="FX200" i="1" s="1"/>
  <c r="D146" i="1"/>
  <c r="D121" i="1"/>
  <c r="D200" i="1" s="1"/>
  <c r="DL150" i="1"/>
  <c r="DL172" i="1"/>
  <c r="DL176" i="1" s="1"/>
  <c r="DL178" i="1" s="1"/>
  <c r="DL181" i="1" s="1"/>
  <c r="DL206" i="1" s="1"/>
  <c r="DL121" i="1"/>
  <c r="DL200" i="1" s="1"/>
  <c r="FS189" i="1"/>
  <c r="FS244" i="1"/>
  <c r="FS180" i="1"/>
  <c r="FS176" i="1"/>
  <c r="FS172" i="1"/>
  <c r="FS181" i="1"/>
  <c r="FS206" i="1" s="1"/>
  <c r="FS178" i="1"/>
  <c r="FS174" i="1"/>
  <c r="S115" i="1"/>
  <c r="S112" i="1"/>
  <c r="S117" i="1" s="1"/>
  <c r="BO106" i="1"/>
  <c r="BO116" i="1" s="1"/>
  <c r="BS115" i="1"/>
  <c r="BS112" i="1"/>
  <c r="CU106" i="1"/>
  <c r="CU116" i="1" s="1"/>
  <c r="DS106" i="1"/>
  <c r="DS116" i="1" s="1"/>
  <c r="BI115" i="1"/>
  <c r="BI112" i="1"/>
  <c r="BY174" i="1"/>
  <c r="BY180" i="1"/>
  <c r="BY189" i="1"/>
  <c r="BY244" i="1"/>
  <c r="DU189" i="1"/>
  <c r="DU244" i="1"/>
  <c r="FA115" i="1"/>
  <c r="FA112" i="1"/>
  <c r="CL180" i="1"/>
  <c r="CL176" i="1"/>
  <c r="CL172" i="1"/>
  <c r="CL181" i="1"/>
  <c r="CL206" i="1" s="1"/>
  <c r="CL178" i="1"/>
  <c r="CL174" i="1"/>
  <c r="EX189" i="1"/>
  <c r="EX244" i="1"/>
  <c r="CR181" i="1"/>
  <c r="CR206" i="1" s="1"/>
  <c r="CR178" i="1"/>
  <c r="CR174" i="1"/>
  <c r="CR180" i="1"/>
  <c r="CR176" i="1"/>
  <c r="CR172" i="1"/>
  <c r="CR115" i="1"/>
  <c r="CR112" i="1"/>
  <c r="FZ133" i="1"/>
  <c r="C12" i="1"/>
  <c r="CV181" i="1"/>
  <c r="CV206" i="1" s="1"/>
  <c r="CV178" i="1"/>
  <c r="CV174" i="1"/>
  <c r="CV176" i="1"/>
  <c r="CV172" i="1"/>
  <c r="CV180" i="1"/>
  <c r="CV189" i="1"/>
  <c r="CV244" i="1"/>
  <c r="DG115" i="1"/>
  <c r="DG112" i="1"/>
  <c r="EI106" i="1"/>
  <c r="EI116" i="1" s="1"/>
  <c r="EY115" i="1"/>
  <c r="EY112" i="1"/>
  <c r="EY244" i="1"/>
  <c r="EY189" i="1"/>
  <c r="EY180" i="1"/>
  <c r="EY174" i="1"/>
  <c r="BK115" i="1"/>
  <c r="BK112" i="1"/>
  <c r="CA180" i="1"/>
  <c r="CA176" i="1"/>
  <c r="CA172" i="1"/>
  <c r="CA181" i="1"/>
  <c r="CA206" i="1" s="1"/>
  <c r="CA178" i="1"/>
  <c r="CA174" i="1"/>
  <c r="DK115" i="1"/>
  <c r="DK112" i="1"/>
  <c r="BD115" i="1"/>
  <c r="BD112" i="1"/>
  <c r="Y174" i="1"/>
  <c r="Y180" i="1"/>
  <c r="Y189" i="1"/>
  <c r="Y244" i="1"/>
  <c r="BE115" i="1"/>
  <c r="BE112" i="1"/>
  <c r="BE117" i="1" s="1"/>
  <c r="CK181" i="1"/>
  <c r="CK206" i="1" s="1"/>
  <c r="CK178" i="1"/>
  <c r="CK174" i="1"/>
  <c r="CK180" i="1"/>
  <c r="CK176" i="1"/>
  <c r="CK172" i="1"/>
  <c r="CK189" i="1"/>
  <c r="CK244" i="1"/>
  <c r="EG115" i="1"/>
  <c r="EG112" i="1"/>
  <c r="EW115" i="1"/>
  <c r="EW112" i="1"/>
  <c r="N115" i="1"/>
  <c r="N112" i="1"/>
  <c r="N117" i="1" s="1"/>
  <c r="N180" i="1"/>
  <c r="N176" i="1"/>
  <c r="N172" i="1"/>
  <c r="N181" i="1"/>
  <c r="N206" i="1" s="1"/>
  <c r="N178" i="1"/>
  <c r="N174" i="1"/>
  <c r="N189" i="1"/>
  <c r="N244" i="1"/>
  <c r="CX115" i="1"/>
  <c r="CX112" i="1"/>
  <c r="CX180" i="1"/>
  <c r="CX174" i="1"/>
  <c r="CX244" i="1"/>
  <c r="CX189" i="1"/>
  <c r="FJ115" i="1"/>
  <c r="FJ112" i="1"/>
  <c r="FJ117" i="1" s="1"/>
  <c r="FJ180" i="1"/>
  <c r="FJ176" i="1"/>
  <c r="FJ172" i="1"/>
  <c r="FJ174" i="1"/>
  <c r="FJ181" i="1"/>
  <c r="FJ206" i="1" s="1"/>
  <c r="FJ178" i="1"/>
  <c r="FJ244" i="1"/>
  <c r="FJ189" i="1"/>
  <c r="CB181" i="1"/>
  <c r="CB206" i="1" s="1"/>
  <c r="CB178" i="1"/>
  <c r="CB174" i="1"/>
  <c r="CB180" i="1"/>
  <c r="CB176" i="1"/>
  <c r="CB172" i="1"/>
  <c r="EN115" i="1"/>
  <c r="EN112" i="1"/>
  <c r="EN117" i="1" s="1"/>
  <c r="EN244" i="1"/>
  <c r="EN189" i="1"/>
  <c r="DD115" i="1"/>
  <c r="DD112" i="1"/>
  <c r="DD117" i="1" s="1"/>
  <c r="EJ115" i="1"/>
  <c r="EJ112" i="1"/>
  <c r="R115" i="1"/>
  <c r="R112" i="1"/>
  <c r="R117" i="1" s="1"/>
  <c r="R180" i="1"/>
  <c r="R174" i="1"/>
  <c r="R189" i="1"/>
  <c r="R244" i="1"/>
  <c r="O180" i="1"/>
  <c r="O176" i="1"/>
  <c r="O172" i="1"/>
  <c r="O181" i="1"/>
  <c r="O206" i="1" s="1"/>
  <c r="O178" i="1"/>
  <c r="O174" i="1"/>
  <c r="AQ115" i="1"/>
  <c r="AQ112" i="1"/>
  <c r="AQ244" i="1"/>
  <c r="AQ189" i="1"/>
  <c r="AQ180" i="1"/>
  <c r="AQ176" i="1"/>
  <c r="AQ172" i="1"/>
  <c r="AQ181" i="1"/>
  <c r="AQ206" i="1" s="1"/>
  <c r="AQ178" i="1"/>
  <c r="AQ174" i="1"/>
  <c r="DC115" i="1"/>
  <c r="DC112" i="1"/>
  <c r="DC244" i="1"/>
  <c r="DC189" i="1"/>
  <c r="DC180" i="1"/>
  <c r="DC176" i="1"/>
  <c r="DC172" i="1"/>
  <c r="DC181" i="1"/>
  <c r="DC206" i="1" s="1"/>
  <c r="DC178" i="1"/>
  <c r="DC174" i="1"/>
  <c r="CZ174" i="1"/>
  <c r="CZ180" i="1"/>
  <c r="CZ189" i="1"/>
  <c r="CZ244" i="1"/>
  <c r="FL115" i="1"/>
  <c r="FL112" i="1"/>
  <c r="U115" i="1"/>
  <c r="U112" i="1"/>
  <c r="BA174" i="1"/>
  <c r="BA180" i="1"/>
  <c r="BA189" i="1"/>
  <c r="BA244" i="1"/>
  <c r="CG115" i="1"/>
  <c r="CG112" i="1"/>
  <c r="CG117" i="1" s="1"/>
  <c r="DM181" i="1"/>
  <c r="DM206" i="1" s="1"/>
  <c r="DM178" i="1"/>
  <c r="DM174" i="1"/>
  <c r="DM180" i="1"/>
  <c r="DM176" i="1"/>
  <c r="DM172" i="1"/>
  <c r="DM189" i="1"/>
  <c r="DM244" i="1"/>
  <c r="EC115" i="1"/>
  <c r="EC112" i="1"/>
  <c r="BN115" i="1"/>
  <c r="BN112" i="1"/>
  <c r="BN180" i="1"/>
  <c r="BN174" i="1"/>
  <c r="BN244" i="1"/>
  <c r="BN189" i="1"/>
  <c r="DZ115" i="1"/>
  <c r="DZ112" i="1"/>
  <c r="DZ180" i="1"/>
  <c r="DZ176" i="1"/>
  <c r="DZ172" i="1"/>
  <c r="DZ178" i="1"/>
  <c r="DZ174" i="1"/>
  <c r="DZ181" i="1"/>
  <c r="DZ206" i="1" s="1"/>
  <c r="DZ244" i="1"/>
  <c r="DZ189" i="1"/>
  <c r="BX181" i="1"/>
  <c r="BX206" i="1" s="1"/>
  <c r="BX178" i="1"/>
  <c r="BX174" i="1"/>
  <c r="BX180" i="1"/>
  <c r="BX176" i="1"/>
  <c r="BX172" i="1"/>
  <c r="BX189" i="1"/>
  <c r="BX244" i="1"/>
  <c r="EZ181" i="1"/>
  <c r="EZ206" i="1" s="1"/>
  <c r="EZ178" i="1"/>
  <c r="EZ174" i="1"/>
  <c r="EZ180" i="1"/>
  <c r="EZ176" i="1"/>
  <c r="EZ172" i="1"/>
  <c r="EZ189" i="1"/>
  <c r="EZ244" i="1"/>
  <c r="AZ115" i="1"/>
  <c r="AZ112" i="1"/>
  <c r="AZ117" i="1" s="1"/>
  <c r="G189" i="1"/>
  <c r="G244" i="1"/>
  <c r="G180" i="1"/>
  <c r="G176" i="1"/>
  <c r="G172" i="1"/>
  <c r="G181" i="1"/>
  <c r="G206" i="1" s="1"/>
  <c r="G178" i="1"/>
  <c r="G174" i="1"/>
  <c r="EQ244" i="1"/>
  <c r="EQ189" i="1"/>
  <c r="FG115" i="1"/>
  <c r="FG112" i="1"/>
  <c r="FG244" i="1"/>
  <c r="FG189" i="1"/>
  <c r="FW244" i="1"/>
  <c r="FW189" i="1"/>
  <c r="J115" i="1"/>
  <c r="J112" i="1"/>
  <c r="J180" i="1"/>
  <c r="J174" i="1"/>
  <c r="J189" i="1"/>
  <c r="J244" i="1"/>
  <c r="W244" i="1"/>
  <c r="W189" i="1"/>
  <c r="W180" i="1"/>
  <c r="W176" i="1"/>
  <c r="W172" i="1"/>
  <c r="W181" i="1"/>
  <c r="W206" i="1" s="1"/>
  <c r="W178" i="1"/>
  <c r="W174" i="1"/>
  <c r="EA106" i="1"/>
  <c r="EA116" i="1" s="1"/>
  <c r="H181" i="1"/>
  <c r="H206" i="1" s="1"/>
  <c r="H178" i="1"/>
  <c r="H174" i="1"/>
  <c r="H172" i="1"/>
  <c r="H180" i="1"/>
  <c r="H176" i="1"/>
  <c r="H189" i="1"/>
  <c r="H244" i="1"/>
  <c r="CJ115" i="1"/>
  <c r="CJ112" i="1"/>
  <c r="Q115" i="1"/>
  <c r="Q112" i="1"/>
  <c r="AG181" i="1"/>
  <c r="AG206" i="1" s="1"/>
  <c r="AG178" i="1"/>
  <c r="AG174" i="1"/>
  <c r="AG180" i="1"/>
  <c r="AG176" i="1"/>
  <c r="AG172" i="1"/>
  <c r="AG244" i="1"/>
  <c r="AG189" i="1"/>
  <c r="CC115" i="1"/>
  <c r="CC112" i="1"/>
  <c r="CS181" i="1"/>
  <c r="CS206" i="1" s="1"/>
  <c r="CS178" i="1"/>
  <c r="CS174" i="1"/>
  <c r="CS180" i="1"/>
  <c r="CS176" i="1"/>
  <c r="CS172" i="1"/>
  <c r="CS244" i="1"/>
  <c r="CS189" i="1"/>
  <c r="EO115" i="1"/>
  <c r="EO112" i="1"/>
  <c r="FE115" i="1"/>
  <c r="FE112" i="1"/>
  <c r="BZ115" i="1"/>
  <c r="BZ112" i="1"/>
  <c r="BZ180" i="1"/>
  <c r="BZ176" i="1"/>
  <c r="BZ172" i="1"/>
  <c r="BZ181" i="1"/>
  <c r="BZ206" i="1" s="1"/>
  <c r="BZ178" i="1"/>
  <c r="BZ174" i="1"/>
  <c r="BZ189" i="1"/>
  <c r="BZ244" i="1"/>
  <c r="EL115" i="1"/>
  <c r="EL112" i="1"/>
  <c r="EL180" i="1"/>
  <c r="EL176" i="1"/>
  <c r="EL172" i="1"/>
  <c r="EL181" i="1"/>
  <c r="EL206" i="1" s="1"/>
  <c r="EL178" i="1"/>
  <c r="EL174" i="1"/>
  <c r="EL189" i="1"/>
  <c r="EL244" i="1"/>
  <c r="AV181" i="1"/>
  <c r="AV206" i="1" s="1"/>
  <c r="AV178" i="1"/>
  <c r="AV174" i="1"/>
  <c r="AV180" i="1"/>
  <c r="AV176" i="1"/>
  <c r="AV172" i="1"/>
  <c r="AV115" i="1"/>
  <c r="AV112" i="1"/>
  <c r="AV244" i="1"/>
  <c r="AV189" i="1"/>
  <c r="D167" i="1"/>
  <c r="D203" i="1" s="1"/>
  <c r="FZ162" i="1"/>
  <c r="FZ167" i="1" s="1"/>
  <c r="DT181" i="1"/>
  <c r="DT206" i="1" s="1"/>
  <c r="DT178" i="1"/>
  <c r="DT174" i="1"/>
  <c r="DT180" i="1"/>
  <c r="DT176" i="1"/>
  <c r="DT172" i="1"/>
  <c r="DT189" i="1"/>
  <c r="DT244" i="1"/>
  <c r="EM189" i="1"/>
  <c r="EM244" i="1"/>
  <c r="FC115" i="1"/>
  <c r="FC112" i="1"/>
  <c r="BS106" i="1"/>
  <c r="BS116" i="1" s="1"/>
  <c r="CI112" i="1"/>
  <c r="CI115" i="1"/>
  <c r="M174" i="1"/>
  <c r="M180" i="1"/>
  <c r="M189" i="1"/>
  <c r="M244" i="1"/>
  <c r="DU181" i="1"/>
  <c r="DU206" i="1" s="1"/>
  <c r="DU178" i="1"/>
  <c r="DU174" i="1"/>
  <c r="DU180" i="1"/>
  <c r="DU176" i="1"/>
  <c r="DU172" i="1"/>
  <c r="FQ181" i="1"/>
  <c r="FQ206" i="1" s="1"/>
  <c r="FQ178" i="1"/>
  <c r="FQ174" i="1"/>
  <c r="FQ180" i="1"/>
  <c r="FQ176" i="1"/>
  <c r="FQ172" i="1"/>
  <c r="FQ189" i="1"/>
  <c r="FQ244" i="1"/>
  <c r="CL115" i="1"/>
  <c r="CL112" i="1"/>
  <c r="CL117" i="1" s="1"/>
  <c r="CL189" i="1"/>
  <c r="CL244" i="1"/>
  <c r="EX115" i="1"/>
  <c r="EX112" i="1"/>
  <c r="EX117" i="1" s="1"/>
  <c r="EX180" i="1"/>
  <c r="EX176" i="1"/>
  <c r="EX172" i="1"/>
  <c r="EX181" i="1"/>
  <c r="EX206" i="1" s="1"/>
  <c r="EX178" i="1"/>
  <c r="EX174" i="1"/>
  <c r="CR244" i="1"/>
  <c r="CR189" i="1"/>
  <c r="FC189" i="1"/>
  <c r="FC244" i="1"/>
  <c r="FS115" i="1"/>
  <c r="FS112" i="1"/>
  <c r="S244" i="1"/>
  <c r="S189" i="1"/>
  <c r="AY115" i="1"/>
  <c r="AY112" i="1"/>
  <c r="AY148" i="1"/>
  <c r="BC148" i="1"/>
  <c r="BO115" i="1"/>
  <c r="BO112" i="1"/>
  <c r="BO148" i="1"/>
  <c r="BS148" i="1"/>
  <c r="CE115" i="1"/>
  <c r="CE112" i="1"/>
  <c r="CI148" i="1"/>
  <c r="DS148" i="1"/>
  <c r="BT115" i="1"/>
  <c r="BT112" i="1"/>
  <c r="EF148" i="1"/>
  <c r="V106" i="1"/>
  <c r="V116" i="1" s="1"/>
  <c r="M115" i="1"/>
  <c r="M112" i="1"/>
  <c r="AC181" i="1"/>
  <c r="AC206" i="1" s="1"/>
  <c r="AC178" i="1"/>
  <c r="AC174" i="1"/>
  <c r="AC180" i="1"/>
  <c r="AC176" i="1"/>
  <c r="AC172" i="1"/>
  <c r="AC189" i="1"/>
  <c r="AC244" i="1"/>
  <c r="AS106" i="1"/>
  <c r="AS116" i="1" s="1"/>
  <c r="BY115" i="1"/>
  <c r="BY112" i="1"/>
  <c r="CO181" i="1"/>
  <c r="CO206" i="1" s="1"/>
  <c r="CO178" i="1"/>
  <c r="CO174" i="1"/>
  <c r="CO180" i="1"/>
  <c r="CO176" i="1"/>
  <c r="CO172" i="1"/>
  <c r="CO189" i="1"/>
  <c r="CO244" i="1"/>
  <c r="DE106" i="1"/>
  <c r="DE116" i="1" s="1"/>
  <c r="DU115" i="1"/>
  <c r="DU112" i="1"/>
  <c r="EK181" i="1"/>
  <c r="EK206" i="1" s="1"/>
  <c r="EK178" i="1"/>
  <c r="EK174" i="1"/>
  <c r="EK180" i="1"/>
  <c r="EK176" i="1"/>
  <c r="EK172" i="1"/>
  <c r="EK189" i="1"/>
  <c r="EK244" i="1"/>
  <c r="FQ115" i="1"/>
  <c r="FQ112" i="1"/>
  <c r="AD115" i="1"/>
  <c r="AD112" i="1"/>
  <c r="AD180" i="1"/>
  <c r="AD176" i="1"/>
  <c r="AD172" i="1"/>
  <c r="AD181" i="1"/>
  <c r="AD206" i="1" s="1"/>
  <c r="AD178" i="1"/>
  <c r="AD174" i="1"/>
  <c r="AD189" i="1"/>
  <c r="AD244" i="1"/>
  <c r="BV106" i="1"/>
  <c r="BV116" i="1" s="1"/>
  <c r="DB115" i="1"/>
  <c r="DB112" i="1"/>
  <c r="DB180" i="1"/>
  <c r="DB176" i="1"/>
  <c r="DB172" i="1"/>
  <c r="DB181" i="1"/>
  <c r="DB206" i="1" s="1"/>
  <c r="DB178" i="1"/>
  <c r="DB174" i="1"/>
  <c r="DB189" i="1"/>
  <c r="DB244" i="1"/>
  <c r="EH106" i="1"/>
  <c r="EH116" i="1" s="1"/>
  <c r="FN115" i="1"/>
  <c r="FN112" i="1"/>
  <c r="FN180" i="1"/>
  <c r="FN174" i="1"/>
  <c r="FN189" i="1"/>
  <c r="FN244" i="1"/>
  <c r="AF106" i="1"/>
  <c r="AF116" i="1" s="1"/>
  <c r="FD181" i="1"/>
  <c r="FD206" i="1" s="1"/>
  <c r="FD178" i="1"/>
  <c r="FD174" i="1"/>
  <c r="FD180" i="1"/>
  <c r="FD176" i="1"/>
  <c r="FD172" i="1"/>
  <c r="FD115" i="1"/>
  <c r="FD112" i="1"/>
  <c r="FD244" i="1"/>
  <c r="FD189" i="1"/>
  <c r="AB115" i="1"/>
  <c r="AB112" i="1"/>
  <c r="T115" i="1"/>
  <c r="T112" i="1"/>
  <c r="AR115" i="1"/>
  <c r="AR112" i="1"/>
  <c r="C171" i="1"/>
  <c r="N167" i="1"/>
  <c r="N203" i="1" s="1"/>
  <c r="V167" i="1"/>
  <c r="V203" i="1" s="1"/>
  <c r="AT167" i="1"/>
  <c r="AT203" i="1" s="1"/>
  <c r="BB167" i="1"/>
  <c r="BB203" i="1" s="1"/>
  <c r="BZ167" i="1"/>
  <c r="BZ203" i="1" s="1"/>
  <c r="CH167" i="1"/>
  <c r="CH203" i="1" s="1"/>
  <c r="DF167" i="1"/>
  <c r="DF203" i="1" s="1"/>
  <c r="DN167" i="1"/>
  <c r="DN203" i="1" s="1"/>
  <c r="EL167" i="1"/>
  <c r="EL203" i="1" s="1"/>
  <c r="ET167" i="1"/>
  <c r="ET203" i="1" s="1"/>
  <c r="FR167" i="1"/>
  <c r="FR203" i="1" s="1"/>
  <c r="CV106" i="1"/>
  <c r="CV116" i="1" s="1"/>
  <c r="AH106" i="1"/>
  <c r="AH116" i="1" s="1"/>
  <c r="AH148" i="1"/>
  <c r="DO148" i="1"/>
  <c r="EI148" i="1"/>
  <c r="EY106" i="1"/>
  <c r="EY116" i="1" s="1"/>
  <c r="FO115" i="1"/>
  <c r="FO112" i="1"/>
  <c r="FO244" i="1"/>
  <c r="FO189" i="1"/>
  <c r="FO180" i="1"/>
  <c r="FO176" i="1"/>
  <c r="FO172" i="1"/>
  <c r="FO181" i="1"/>
  <c r="FO206" i="1" s="1"/>
  <c r="FO178" i="1"/>
  <c r="FO174" i="1"/>
  <c r="AP106" i="1"/>
  <c r="AP116" i="1" s="1"/>
  <c r="AP148" i="1"/>
  <c r="AE106" i="1"/>
  <c r="AE116" i="1" s="1"/>
  <c r="AE180" i="1"/>
  <c r="AE176" i="1"/>
  <c r="AE172" i="1"/>
  <c r="AE181" i="1"/>
  <c r="AE206" i="1" s="1"/>
  <c r="AE178" i="1"/>
  <c r="AE174" i="1"/>
  <c r="AU106" i="1"/>
  <c r="AU116" i="1" s="1"/>
  <c r="BK189" i="1"/>
  <c r="BK244" i="1"/>
  <c r="CA115" i="1"/>
  <c r="CA112" i="1"/>
  <c r="CA117" i="1" s="1"/>
  <c r="CA106" i="1"/>
  <c r="CA116" i="1" s="1"/>
  <c r="CQ106" i="1"/>
  <c r="CQ116" i="1" s="1"/>
  <c r="CQ180" i="1"/>
  <c r="CQ174" i="1"/>
  <c r="DK244" i="1"/>
  <c r="DK189" i="1"/>
  <c r="BD181" i="1"/>
  <c r="BD206" i="1" s="1"/>
  <c r="BD178" i="1"/>
  <c r="BD174" i="1"/>
  <c r="BD172" i="1"/>
  <c r="BD180" i="1"/>
  <c r="BD176" i="1"/>
  <c r="BD189" i="1"/>
  <c r="BD244" i="1"/>
  <c r="DP115" i="1"/>
  <c r="DP112" i="1"/>
  <c r="I106" i="1"/>
  <c r="I116" i="1" s="1"/>
  <c r="I115" i="1"/>
  <c r="I112" i="1"/>
  <c r="I117" i="1" s="1"/>
  <c r="AO106" i="1"/>
  <c r="AO116" i="1" s="1"/>
  <c r="AO174" i="1"/>
  <c r="AO180" i="1"/>
  <c r="AO189" i="1"/>
  <c r="AO244" i="1"/>
  <c r="BU115" i="1"/>
  <c r="BU112" i="1"/>
  <c r="DA106" i="1"/>
  <c r="DA116" i="1" s="1"/>
  <c r="DA181" i="1"/>
  <c r="DA206" i="1" s="1"/>
  <c r="DA178" i="1"/>
  <c r="DA174" i="1"/>
  <c r="DA180" i="1"/>
  <c r="DA176" i="1"/>
  <c r="DA172" i="1"/>
  <c r="DA189" i="1"/>
  <c r="DA244" i="1"/>
  <c r="DQ106" i="1"/>
  <c r="DQ116" i="1" s="1"/>
  <c r="DQ181" i="1"/>
  <c r="DQ206" i="1" s="1"/>
  <c r="DQ178" i="1"/>
  <c r="DQ174" i="1"/>
  <c r="DQ180" i="1"/>
  <c r="DQ176" i="1"/>
  <c r="DQ172" i="1"/>
  <c r="DQ244" i="1"/>
  <c r="DQ189" i="1"/>
  <c r="FM115" i="1"/>
  <c r="FM112" i="1"/>
  <c r="BB115" i="1"/>
  <c r="BB112" i="1"/>
  <c r="BB180" i="1"/>
  <c r="BB176" i="1"/>
  <c r="BB172" i="1"/>
  <c r="BB174" i="1"/>
  <c r="BB181" i="1"/>
  <c r="BB206" i="1" s="1"/>
  <c r="BB178" i="1"/>
  <c r="BB244" i="1"/>
  <c r="BB189" i="1"/>
  <c r="CH106" i="1"/>
  <c r="CH116" i="1" s="1"/>
  <c r="DN115" i="1"/>
  <c r="DN112" i="1"/>
  <c r="DN180" i="1"/>
  <c r="DN174" i="1"/>
  <c r="DN244" i="1"/>
  <c r="DN189" i="1"/>
  <c r="ET106" i="1"/>
  <c r="ET116" i="1" s="1"/>
  <c r="CB106" i="1"/>
  <c r="CB116" i="1" s="1"/>
  <c r="EN174" i="1"/>
  <c r="EN176" i="1" s="1"/>
  <c r="EN178" i="1" s="1"/>
  <c r="EN181" i="1" s="1"/>
  <c r="EN206" i="1" s="1"/>
  <c r="EN180" i="1"/>
  <c r="EN172" i="1"/>
  <c r="DD181" i="1"/>
  <c r="DD206" i="1" s="1"/>
  <c r="DD178" i="1"/>
  <c r="DD174" i="1"/>
  <c r="DD180" i="1"/>
  <c r="DD176" i="1"/>
  <c r="DD172" i="1"/>
  <c r="DD189" i="1"/>
  <c r="DD244" i="1"/>
  <c r="EJ174" i="1"/>
  <c r="EJ180" i="1"/>
  <c r="EJ244" i="1"/>
  <c r="EJ189" i="1"/>
  <c r="EB115" i="1"/>
  <c r="EB112" i="1"/>
  <c r="O106" i="1"/>
  <c r="O116" i="1" s="1"/>
  <c r="Z115" i="1"/>
  <c r="Z112" i="1"/>
  <c r="Z180" i="1"/>
  <c r="Z176" i="1"/>
  <c r="Z172" i="1"/>
  <c r="Z181" i="1"/>
  <c r="Z206" i="1" s="1"/>
  <c r="Z178" i="1"/>
  <c r="Z174" i="1"/>
  <c r="Z189" i="1"/>
  <c r="Z244" i="1"/>
  <c r="K106" i="1"/>
  <c r="K116" i="1" s="1"/>
  <c r="AQ106" i="1"/>
  <c r="AQ116" i="1" s="1"/>
  <c r="BG115" i="1"/>
  <c r="BG112" i="1"/>
  <c r="BG244" i="1"/>
  <c r="BG189" i="1"/>
  <c r="BG180" i="1"/>
  <c r="BG174" i="1"/>
  <c r="CM148" i="1"/>
  <c r="DC106" i="1"/>
  <c r="DC116" i="1" s="1"/>
  <c r="CZ106" i="1"/>
  <c r="CZ116" i="1" s="1"/>
  <c r="FL181" i="1"/>
  <c r="FL206" i="1" s="1"/>
  <c r="FL178" i="1"/>
  <c r="FL174" i="1"/>
  <c r="FL172" i="1"/>
  <c r="FL180" i="1"/>
  <c r="FL176" i="1"/>
  <c r="FL189" i="1"/>
  <c r="FL244" i="1"/>
  <c r="E174" i="1"/>
  <c r="E180" i="1"/>
  <c r="E189" i="1"/>
  <c r="E244" i="1"/>
  <c r="U106" i="1"/>
  <c r="U116" i="1" s="1"/>
  <c r="AK115" i="1"/>
  <c r="AK112" i="1"/>
  <c r="BQ106" i="1"/>
  <c r="BQ116" i="1" s="1"/>
  <c r="BQ181" i="1"/>
  <c r="BQ206" i="1" s="1"/>
  <c r="BQ178" i="1"/>
  <c r="BQ174" i="1"/>
  <c r="BQ180" i="1"/>
  <c r="BQ176" i="1"/>
  <c r="BQ172" i="1"/>
  <c r="BQ189" i="1"/>
  <c r="BQ244" i="1"/>
  <c r="CW115" i="1"/>
  <c r="CW112" i="1"/>
  <c r="ES115" i="1"/>
  <c r="ES112" i="1"/>
  <c r="FI106" i="1"/>
  <c r="FI116" i="1" s="1"/>
  <c r="FI174" i="1"/>
  <c r="FI180" i="1"/>
  <c r="FI189" i="1"/>
  <c r="FI244" i="1"/>
  <c r="L148" i="1"/>
  <c r="AX106" i="1"/>
  <c r="AX116" i="1" s="1"/>
  <c r="CD115" i="1"/>
  <c r="CD112" i="1"/>
  <c r="CD180" i="1"/>
  <c r="CD176" i="1"/>
  <c r="CD172" i="1"/>
  <c r="CD178" i="1"/>
  <c r="CD174" i="1"/>
  <c r="CD181" i="1"/>
  <c r="CD206" i="1" s="1"/>
  <c r="CD189" i="1"/>
  <c r="CD244" i="1"/>
  <c r="DJ106" i="1"/>
  <c r="DJ116" i="1" s="1"/>
  <c r="EP115" i="1"/>
  <c r="EP112" i="1"/>
  <c r="EP180" i="1"/>
  <c r="EP176" i="1"/>
  <c r="EP172" i="1"/>
  <c r="EP178" i="1"/>
  <c r="EP174" i="1"/>
  <c r="EP181" i="1"/>
  <c r="EP206" i="1" s="1"/>
  <c r="EP189" i="1"/>
  <c r="EP244" i="1"/>
  <c r="FV106" i="1"/>
  <c r="FV116" i="1" s="1"/>
  <c r="FV148" i="1"/>
  <c r="BL181" i="1"/>
  <c r="BL206" i="1" s="1"/>
  <c r="BL178" i="1"/>
  <c r="BL174" i="1"/>
  <c r="BL180" i="1"/>
  <c r="BL176" i="1"/>
  <c r="BL172" i="1"/>
  <c r="BL115" i="1"/>
  <c r="BL112" i="1"/>
  <c r="BL244" i="1"/>
  <c r="BL189" i="1"/>
  <c r="BX106" i="1"/>
  <c r="BX116" i="1" s="1"/>
  <c r="EZ106" i="1"/>
  <c r="EZ116" i="1" s="1"/>
  <c r="AZ174" i="1"/>
  <c r="AZ176" i="1"/>
  <c r="AZ178" i="1" s="1"/>
  <c r="AZ181" i="1" s="1"/>
  <c r="AZ206" i="1" s="1"/>
  <c r="AZ172" i="1"/>
  <c r="AZ180" i="1"/>
  <c r="AZ189" i="1"/>
  <c r="AZ244" i="1"/>
  <c r="CN115" i="1"/>
  <c r="CN112" i="1"/>
  <c r="ER115" i="1"/>
  <c r="ER112" i="1"/>
  <c r="FP148" i="1"/>
  <c r="BF167" i="1"/>
  <c r="BF203" i="1" s="1"/>
  <c r="DR167" i="1"/>
  <c r="DR203" i="1" s="1"/>
  <c r="G106" i="1"/>
  <c r="G116" i="1" s="1"/>
  <c r="G115" i="1"/>
  <c r="G112" i="1"/>
  <c r="DW106" i="1"/>
  <c r="DW116" i="1" s="1"/>
  <c r="DW180" i="1"/>
  <c r="DW176" i="1"/>
  <c r="DW172" i="1"/>
  <c r="DW181" i="1"/>
  <c r="DW206" i="1" s="1"/>
  <c r="DW178" i="1"/>
  <c r="DW174" i="1"/>
  <c r="EE244" i="1"/>
  <c r="EE189" i="1"/>
  <c r="EE180" i="1"/>
  <c r="EE176" i="1"/>
  <c r="EE172" i="1"/>
  <c r="EE181" i="1"/>
  <c r="EE206" i="1" s="1"/>
  <c r="EE178" i="1"/>
  <c r="EE174" i="1"/>
  <c r="EQ106" i="1"/>
  <c r="EQ116" i="1" s="1"/>
  <c r="EQ180" i="1"/>
  <c r="EQ176" i="1"/>
  <c r="EQ172" i="1"/>
  <c r="EQ181" i="1"/>
  <c r="EQ206" i="1" s="1"/>
  <c r="EQ178" i="1"/>
  <c r="EQ174" i="1"/>
  <c r="EU244" i="1"/>
  <c r="EU189" i="1"/>
  <c r="EU180" i="1"/>
  <c r="EU174" i="1"/>
  <c r="FG180" i="1"/>
  <c r="FG176" i="1"/>
  <c r="FG172" i="1"/>
  <c r="FG181" i="1"/>
  <c r="FG206" i="1" s="1"/>
  <c r="FG178" i="1"/>
  <c r="FG174" i="1"/>
  <c r="FK115" i="1"/>
  <c r="FK112" i="1"/>
  <c r="FK244" i="1"/>
  <c r="FK189" i="1"/>
  <c r="FK180" i="1"/>
  <c r="FK176" i="1"/>
  <c r="FK172" i="1"/>
  <c r="FK181" i="1"/>
  <c r="FK206" i="1" s="1"/>
  <c r="FK178" i="1"/>
  <c r="FK174" i="1"/>
  <c r="FW180" i="1"/>
  <c r="FW176" i="1"/>
  <c r="FW172" i="1"/>
  <c r="FW181" i="1"/>
  <c r="FW206" i="1" s="1"/>
  <c r="FW178" i="1"/>
  <c r="FW174" i="1"/>
  <c r="W106" i="1"/>
  <c r="W116" i="1" s="1"/>
  <c r="W112" i="1"/>
  <c r="W115" i="1"/>
  <c r="EA115" i="1"/>
  <c r="EA112" i="1"/>
  <c r="EA148" i="1"/>
  <c r="H106" i="1"/>
  <c r="H116" i="1" s="1"/>
  <c r="CJ174" i="1"/>
  <c r="CJ180" i="1"/>
  <c r="CJ189" i="1"/>
  <c r="CJ244" i="1"/>
  <c r="EV115" i="1"/>
  <c r="EV112" i="1"/>
  <c r="Q106" i="1"/>
  <c r="Q116" i="1" s="1"/>
  <c r="AG115" i="1"/>
  <c r="AG112" i="1"/>
  <c r="AW181" i="1"/>
  <c r="AW206" i="1" s="1"/>
  <c r="AW178" i="1"/>
  <c r="AW174" i="1"/>
  <c r="AW180" i="1"/>
  <c r="AW176" i="1"/>
  <c r="AW172" i="1"/>
  <c r="AW189" i="1"/>
  <c r="AW244" i="1"/>
  <c r="BM106" i="1"/>
  <c r="BM116" i="1" s="1"/>
  <c r="CS115" i="1"/>
  <c r="CS112" i="1"/>
  <c r="DI106" i="1"/>
  <c r="DI116" i="1" s="1"/>
  <c r="DI148" i="1"/>
  <c r="DY106" i="1"/>
  <c r="DY116" i="1" s="1"/>
  <c r="FU174" i="1"/>
  <c r="FU180" i="1"/>
  <c r="FU189" i="1"/>
  <c r="FU244" i="1"/>
  <c r="BJ106" i="1"/>
  <c r="BJ116" i="1" s="1"/>
  <c r="CP115" i="1"/>
  <c r="CP112" i="1"/>
  <c r="CP180" i="1"/>
  <c r="CP176" i="1"/>
  <c r="CP172" i="1"/>
  <c r="CP181" i="1"/>
  <c r="CP206" i="1" s="1"/>
  <c r="CP178" i="1"/>
  <c r="CP174" i="1"/>
  <c r="CP189" i="1"/>
  <c r="CP244" i="1"/>
  <c r="DV106" i="1"/>
  <c r="DV116" i="1" s="1"/>
  <c r="FB115" i="1"/>
  <c r="FB112" i="1"/>
  <c r="FB180" i="1"/>
  <c r="FB176" i="1"/>
  <c r="FB172" i="1"/>
  <c r="FB181" i="1"/>
  <c r="FB206" i="1" s="1"/>
  <c r="FB178" i="1"/>
  <c r="FB174" i="1"/>
  <c r="FB189" i="1"/>
  <c r="FB244" i="1"/>
  <c r="DH181" i="1"/>
  <c r="DH206" i="1" s="1"/>
  <c r="DH178" i="1"/>
  <c r="DH174" i="1"/>
  <c r="DH180" i="1"/>
  <c r="DH176" i="1"/>
  <c r="DH172" i="1"/>
  <c r="DH115" i="1"/>
  <c r="DH112" i="1"/>
  <c r="DH244" i="1"/>
  <c r="DH189" i="1"/>
  <c r="AI115" i="1"/>
  <c r="AI112" i="1"/>
  <c r="AY244" i="1"/>
  <c r="AY189" i="1"/>
  <c r="CE244" i="1"/>
  <c r="CE189" i="1"/>
  <c r="CU115" i="1"/>
  <c r="CU112" i="1"/>
  <c r="CU117" i="1" s="1"/>
  <c r="CU244" i="1"/>
  <c r="CU189" i="1"/>
  <c r="BT189" i="1"/>
  <c r="BT244" i="1"/>
  <c r="CO115" i="1"/>
  <c r="CO112" i="1"/>
  <c r="DE189" i="1"/>
  <c r="DE244" i="1"/>
  <c r="BF115" i="1"/>
  <c r="BF112" i="1"/>
  <c r="BF189" i="1"/>
  <c r="BF244" i="1"/>
  <c r="DR115" i="1"/>
  <c r="DR112" i="1"/>
  <c r="DR180" i="1"/>
  <c r="DR174" i="1"/>
  <c r="AB181" i="1"/>
  <c r="AB206" i="1" s="1"/>
  <c r="AB178" i="1"/>
  <c r="AB174" i="1"/>
  <c r="AB180" i="1"/>
  <c r="AB176" i="1"/>
  <c r="AB172" i="1"/>
  <c r="T189" i="1"/>
  <c r="T244" i="1"/>
  <c r="AR181" i="1"/>
  <c r="AR206" i="1" s="1"/>
  <c r="AR178" i="1"/>
  <c r="AR174" i="1"/>
  <c r="AR180" i="1"/>
  <c r="AR176" i="1"/>
  <c r="AR172" i="1"/>
  <c r="X121" i="1"/>
  <c r="X200" i="1" s="1"/>
  <c r="X144" i="1"/>
  <c r="AE115" i="1"/>
  <c r="AE112" i="1"/>
  <c r="AU189" i="1"/>
  <c r="AU244" i="1"/>
  <c r="AU180" i="1"/>
  <c r="AU176" i="1"/>
  <c r="AU172" i="1"/>
  <c r="AU181" i="1"/>
  <c r="AU206" i="1" s="1"/>
  <c r="AU178" i="1"/>
  <c r="AU174" i="1"/>
  <c r="CA189" i="1"/>
  <c r="CA244" i="1"/>
  <c r="CQ115" i="1"/>
  <c r="CQ112" i="1"/>
  <c r="DK180" i="1"/>
  <c r="DK174" i="1"/>
  <c r="DP181" i="1"/>
  <c r="DP206" i="1" s="1"/>
  <c r="DP178" i="1"/>
  <c r="DP174" i="1"/>
  <c r="DP172" i="1"/>
  <c r="DP180" i="1"/>
  <c r="DP176" i="1"/>
  <c r="DP189" i="1"/>
  <c r="DP244" i="1"/>
  <c r="F115" i="1"/>
  <c r="F112" i="1"/>
  <c r="F117" i="1" s="1"/>
  <c r="F180" i="1"/>
  <c r="F176" i="1"/>
  <c r="F172" i="1"/>
  <c r="F174" i="1"/>
  <c r="F181" i="1"/>
  <c r="F206" i="1" s="1"/>
  <c r="F178" i="1"/>
  <c r="F244" i="1"/>
  <c r="F189" i="1"/>
  <c r="Y115" i="1"/>
  <c r="Y112" i="1"/>
  <c r="Y117" i="1" s="1"/>
  <c r="BE181" i="1"/>
  <c r="BE206" i="1" s="1"/>
  <c r="BE178" i="1"/>
  <c r="BE174" i="1"/>
  <c r="BE180" i="1"/>
  <c r="BE176" i="1"/>
  <c r="BE172" i="1"/>
  <c r="BE244" i="1"/>
  <c r="BE189" i="1"/>
  <c r="CK115" i="1"/>
  <c r="CK112" i="1"/>
  <c r="CK117" i="1" s="1"/>
  <c r="EG181" i="1"/>
  <c r="EG206" i="1" s="1"/>
  <c r="EG178" i="1"/>
  <c r="EG174" i="1"/>
  <c r="EG180" i="1"/>
  <c r="EG176" i="1"/>
  <c r="EG172" i="1"/>
  <c r="EG189" i="1"/>
  <c r="EG244" i="1"/>
  <c r="EW181" i="1"/>
  <c r="EW206" i="1" s="1"/>
  <c r="EW178" i="1"/>
  <c r="EW174" i="1"/>
  <c r="EW180" i="1"/>
  <c r="EW176" i="1"/>
  <c r="EW172" i="1"/>
  <c r="EW189" i="1"/>
  <c r="EW244" i="1"/>
  <c r="BR115" i="1"/>
  <c r="BR112" i="1"/>
  <c r="BR180" i="1"/>
  <c r="BR174" i="1"/>
  <c r="BR244" i="1"/>
  <c r="BR189" i="1"/>
  <c r="ED115" i="1"/>
  <c r="ED112" i="1"/>
  <c r="ED180" i="1"/>
  <c r="ED176" i="1"/>
  <c r="ED172" i="1"/>
  <c r="ED174" i="1"/>
  <c r="ED181" i="1"/>
  <c r="ED206" i="1" s="1"/>
  <c r="ED178" i="1"/>
  <c r="ED244" i="1"/>
  <c r="ED189" i="1"/>
  <c r="P115" i="1"/>
  <c r="P112" i="1"/>
  <c r="P117" i="1" s="1"/>
  <c r="P244" i="1"/>
  <c r="P189" i="1"/>
  <c r="EB174" i="1"/>
  <c r="EB180" i="1"/>
  <c r="EB189" i="1"/>
  <c r="EB244" i="1"/>
  <c r="CF115" i="1"/>
  <c r="CF112" i="1"/>
  <c r="CF117" i="1" s="1"/>
  <c r="FH115" i="1"/>
  <c r="FH112" i="1"/>
  <c r="O115" i="1"/>
  <c r="O112" i="1"/>
  <c r="O117" i="1" s="1"/>
  <c r="BG106" i="1"/>
  <c r="BG116" i="1" s="1"/>
  <c r="BW115" i="1"/>
  <c r="BW112" i="1"/>
  <c r="BW117" i="1" s="1"/>
  <c r="BW244" i="1"/>
  <c r="BW189" i="1"/>
  <c r="BW180" i="1"/>
  <c r="BW176" i="1"/>
  <c r="BW172" i="1"/>
  <c r="BW181" i="1"/>
  <c r="BW206" i="1" s="1"/>
  <c r="BW178" i="1"/>
  <c r="BW174" i="1"/>
  <c r="AN115" i="1"/>
  <c r="AN112" i="1"/>
  <c r="U181" i="1"/>
  <c r="U206" i="1" s="1"/>
  <c r="U178" i="1"/>
  <c r="U174" i="1"/>
  <c r="U180" i="1"/>
  <c r="U176" i="1"/>
  <c r="U172" i="1"/>
  <c r="U244" i="1"/>
  <c r="U189" i="1"/>
  <c r="BA115" i="1"/>
  <c r="BA112" i="1"/>
  <c r="CG181" i="1"/>
  <c r="CG206" i="1" s="1"/>
  <c r="CG178" i="1"/>
  <c r="CG174" i="1"/>
  <c r="CG180" i="1"/>
  <c r="CG176" i="1"/>
  <c r="CG172" i="1"/>
  <c r="CG244" i="1"/>
  <c r="CG189" i="1"/>
  <c r="DM115" i="1"/>
  <c r="DM112" i="1"/>
  <c r="DM117" i="1" s="1"/>
  <c r="EC181" i="1"/>
  <c r="EC206" i="1" s="1"/>
  <c r="EC178" i="1"/>
  <c r="EC174" i="1"/>
  <c r="EC180" i="1"/>
  <c r="EC176" i="1"/>
  <c r="EC172" i="1"/>
  <c r="EC189" i="1"/>
  <c r="EC244" i="1"/>
  <c r="L115" i="1"/>
  <c r="L112" i="1"/>
  <c r="CT115" i="1"/>
  <c r="CT112" i="1"/>
  <c r="CT117" i="1" s="1"/>
  <c r="CT180" i="1"/>
  <c r="CT176" i="1"/>
  <c r="CT172" i="1"/>
  <c r="CT178" i="1"/>
  <c r="CT174" i="1"/>
  <c r="CT181" i="1"/>
  <c r="CT206" i="1" s="1"/>
  <c r="CT189" i="1"/>
  <c r="CT244" i="1"/>
  <c r="FF115" i="1"/>
  <c r="FF112" i="1"/>
  <c r="FF180" i="1"/>
  <c r="FF176" i="1"/>
  <c r="FF172" i="1"/>
  <c r="FF178" i="1"/>
  <c r="FF174" i="1"/>
  <c r="FF181" i="1"/>
  <c r="FF206" i="1" s="1"/>
  <c r="FF189" i="1"/>
  <c r="FF244" i="1"/>
  <c r="DX181" i="1"/>
  <c r="DX206" i="1" s="1"/>
  <c r="DX178" i="1"/>
  <c r="DX174" i="1"/>
  <c r="DX180" i="1"/>
  <c r="DX176" i="1"/>
  <c r="DX172" i="1"/>
  <c r="DX115" i="1"/>
  <c r="DX112" i="1"/>
  <c r="DX244" i="1"/>
  <c r="DX189" i="1"/>
  <c r="CN181" i="1"/>
  <c r="CN206" i="1" s="1"/>
  <c r="CN178" i="1"/>
  <c r="CN174" i="1"/>
  <c r="CN180" i="1"/>
  <c r="CN176" i="1"/>
  <c r="CN172" i="1"/>
  <c r="CN244" i="1"/>
  <c r="CN189" i="1"/>
  <c r="ER181" i="1"/>
  <c r="ER206" i="1" s="1"/>
  <c r="ER178" i="1"/>
  <c r="ER174" i="1"/>
  <c r="ER176" i="1"/>
  <c r="ER172" i="1"/>
  <c r="ER180" i="1"/>
  <c r="ER189" i="1"/>
  <c r="ER244" i="1"/>
  <c r="FP115" i="1"/>
  <c r="FP112" i="1"/>
  <c r="J167" i="1"/>
  <c r="J203" i="1" s="1"/>
  <c r="BV167" i="1"/>
  <c r="BV203" i="1" s="1"/>
  <c r="EH167" i="1"/>
  <c r="EH203" i="1" s="1"/>
  <c r="DW115" i="1"/>
  <c r="DW112" i="1"/>
  <c r="DW117" i="1" s="1"/>
  <c r="EE106" i="1"/>
  <c r="EE116" i="1" s="1"/>
  <c r="EE115" i="1"/>
  <c r="EE112" i="1"/>
  <c r="EU106" i="1"/>
  <c r="EU116" i="1" s="1"/>
  <c r="EU112" i="1"/>
  <c r="EU115" i="1"/>
  <c r="FG106" i="1"/>
  <c r="FG116" i="1" s="1"/>
  <c r="FK106" i="1"/>
  <c r="FK116" i="1" s="1"/>
  <c r="FW106" i="1"/>
  <c r="FW116" i="1" s="1"/>
  <c r="J106" i="1"/>
  <c r="J116" i="1" s="1"/>
  <c r="EA244" i="1"/>
  <c r="EA189" i="1"/>
  <c r="CJ106" i="1"/>
  <c r="CJ116" i="1" s="1"/>
  <c r="EV181" i="1"/>
  <c r="EV206" i="1" s="1"/>
  <c r="EV178" i="1"/>
  <c r="EV174" i="1"/>
  <c r="EV172" i="1"/>
  <c r="EV180" i="1"/>
  <c r="EV176" i="1"/>
  <c r="EV189" i="1"/>
  <c r="EV244" i="1"/>
  <c r="AL115" i="1"/>
  <c r="AL112" i="1"/>
  <c r="AL180" i="1"/>
  <c r="AL176" i="1"/>
  <c r="AL172" i="1"/>
  <c r="AL174" i="1"/>
  <c r="AL181" i="1"/>
  <c r="AL206" i="1" s="1"/>
  <c r="AL178" i="1"/>
  <c r="AL244" i="1"/>
  <c r="AL189" i="1"/>
  <c r="AW115" i="1"/>
  <c r="AW112" i="1"/>
  <c r="BM181" i="1"/>
  <c r="BM206" i="1" s="1"/>
  <c r="BM178" i="1"/>
  <c r="BM174" i="1"/>
  <c r="BM180" i="1"/>
  <c r="BM176" i="1"/>
  <c r="BM172" i="1"/>
  <c r="BM244" i="1"/>
  <c r="BM189" i="1"/>
  <c r="CC106" i="1"/>
  <c r="CC116" i="1" s="1"/>
  <c r="DI174" i="1"/>
  <c r="DI180" i="1"/>
  <c r="DI189" i="1"/>
  <c r="DI244" i="1"/>
  <c r="DY181" i="1"/>
  <c r="DY206" i="1" s="1"/>
  <c r="DY178" i="1"/>
  <c r="DY174" i="1"/>
  <c r="DY180" i="1"/>
  <c r="DY176" i="1"/>
  <c r="DY172" i="1"/>
  <c r="DY244" i="1"/>
  <c r="DY189" i="1"/>
  <c r="EO106" i="1"/>
  <c r="EO116" i="1" s="1"/>
  <c r="FE106" i="1"/>
  <c r="FE116" i="1" s="1"/>
  <c r="FU115" i="1"/>
  <c r="FU112" i="1"/>
  <c r="AT115" i="1"/>
  <c r="AT112" i="1"/>
  <c r="AT117" i="1" s="1"/>
  <c r="AT180" i="1"/>
  <c r="AT176" i="1"/>
  <c r="AT172" i="1"/>
  <c r="AT181" i="1"/>
  <c r="AT206" i="1" s="1"/>
  <c r="AT178" i="1"/>
  <c r="AT174" i="1"/>
  <c r="AT189" i="1"/>
  <c r="AT244" i="1"/>
  <c r="BZ106" i="1"/>
  <c r="BZ116" i="1" s="1"/>
  <c r="DF115" i="1"/>
  <c r="DF112" i="1"/>
  <c r="DF117" i="1" s="1"/>
  <c r="DF180" i="1"/>
  <c r="DF174" i="1"/>
  <c r="DF189" i="1"/>
  <c r="DF244" i="1"/>
  <c r="EL106" i="1"/>
  <c r="EL116" i="1" s="1"/>
  <c r="FR115" i="1"/>
  <c r="FR112" i="1"/>
  <c r="FR117" i="1" s="1"/>
  <c r="FR180" i="1"/>
  <c r="FR176" i="1"/>
  <c r="FR172" i="1"/>
  <c r="FR181" i="1"/>
  <c r="FR206" i="1" s="1"/>
  <c r="FR178" i="1"/>
  <c r="FR174" i="1"/>
  <c r="FR189" i="1"/>
  <c r="FR244" i="1"/>
  <c r="AV106" i="1"/>
  <c r="AV116" i="1" s="1"/>
  <c r="FT181" i="1"/>
  <c r="FT206" i="1" s="1"/>
  <c r="FT178" i="1"/>
  <c r="FT174" i="1"/>
  <c r="FT180" i="1"/>
  <c r="FT176" i="1"/>
  <c r="FT172" i="1"/>
  <c r="FT115" i="1"/>
  <c r="FT112" i="1"/>
  <c r="FT244" i="1"/>
  <c r="FT189" i="1"/>
  <c r="BH115" i="1"/>
  <c r="BH112" i="1"/>
  <c r="AJ115" i="1"/>
  <c r="AJ112" i="1"/>
  <c r="AJ117" i="1" s="1"/>
  <c r="EM180" i="1"/>
  <c r="EM176" i="1"/>
  <c r="EM172" i="1"/>
  <c r="EM181" i="1"/>
  <c r="EM206" i="1" s="1"/>
  <c r="EM178" i="1"/>
  <c r="EM174" i="1"/>
  <c r="S180" i="1"/>
  <c r="S172" i="1"/>
  <c r="S174" i="1"/>
  <c r="S176" i="1" s="1"/>
  <c r="S178" i="1" s="1"/>
  <c r="S181" i="1" s="1"/>
  <c r="S206" i="1" s="1"/>
  <c r="AI244" i="1"/>
  <c r="AI189" i="1"/>
  <c r="BO244" i="1"/>
  <c r="BO189" i="1"/>
  <c r="BT181" i="1"/>
  <c r="BT206" i="1" s="1"/>
  <c r="BT178" i="1"/>
  <c r="BT174" i="1"/>
  <c r="BT172" i="1"/>
  <c r="BT180" i="1"/>
  <c r="BT176" i="1"/>
  <c r="EF115" i="1"/>
  <c r="EF112" i="1"/>
  <c r="EF117" i="1" s="1"/>
  <c r="AC115" i="1"/>
  <c r="AC112" i="1"/>
  <c r="AS181" i="1"/>
  <c r="AS206" i="1" s="1"/>
  <c r="AS178" i="1"/>
  <c r="AS174" i="1"/>
  <c r="AS180" i="1"/>
  <c r="AS176" i="1"/>
  <c r="AS172" i="1"/>
  <c r="AS189" i="1"/>
  <c r="AS244" i="1"/>
  <c r="DE181" i="1"/>
  <c r="DE206" i="1" s="1"/>
  <c r="DE178" i="1"/>
  <c r="DE174" i="1"/>
  <c r="DE180" i="1"/>
  <c r="DE176" i="1"/>
  <c r="DE172" i="1"/>
  <c r="EK115" i="1"/>
  <c r="EK112" i="1"/>
  <c r="BF180" i="1"/>
  <c r="BF176" i="1"/>
  <c r="BF172" i="1"/>
  <c r="BF181" i="1"/>
  <c r="BF206" i="1" s="1"/>
  <c r="BF178" i="1"/>
  <c r="BF174" i="1"/>
  <c r="DR189" i="1"/>
  <c r="DR244" i="1"/>
  <c r="AB189" i="1"/>
  <c r="AB244" i="1"/>
  <c r="T181" i="1"/>
  <c r="T206" i="1" s="1"/>
  <c r="T178" i="1"/>
  <c r="T174" i="1"/>
  <c r="T176" i="1"/>
  <c r="T172" i="1"/>
  <c r="T180" i="1"/>
  <c r="AR244" i="1"/>
  <c r="AR189" i="1"/>
  <c r="EM115" i="1"/>
  <c r="EM112" i="1"/>
  <c r="EM106" i="1"/>
  <c r="EM116" i="1" s="1"/>
  <c r="FC180" i="1"/>
  <c r="FC176" i="1"/>
  <c r="FC172" i="1"/>
  <c r="FC181" i="1"/>
  <c r="FC206" i="1" s="1"/>
  <c r="FC178" i="1"/>
  <c r="FC174" i="1"/>
  <c r="AI180" i="1"/>
  <c r="AI176" i="1"/>
  <c r="AI172" i="1"/>
  <c r="AI181" i="1"/>
  <c r="AI206" i="1" s="1"/>
  <c r="AI178" i="1"/>
  <c r="AI174" i="1"/>
  <c r="AM115" i="1"/>
  <c r="AM112" i="1"/>
  <c r="AM244" i="1"/>
  <c r="AM189" i="1"/>
  <c r="AM180" i="1"/>
  <c r="AM176" i="1"/>
  <c r="AM172" i="1"/>
  <c r="AM181" i="1"/>
  <c r="AM206" i="1" s="1"/>
  <c r="AM178" i="1"/>
  <c r="AM174" i="1"/>
  <c r="AY180" i="1"/>
  <c r="AY174" i="1"/>
  <c r="BC115" i="1"/>
  <c r="BC112" i="1"/>
  <c r="BC244" i="1"/>
  <c r="BC189" i="1"/>
  <c r="BC180" i="1"/>
  <c r="BC174" i="1"/>
  <c r="BO180" i="1"/>
  <c r="BO174" i="1"/>
  <c r="BS244" i="1"/>
  <c r="BS189" i="1"/>
  <c r="BS180" i="1"/>
  <c r="BS174" i="1"/>
  <c r="CE106" i="1"/>
  <c r="CE116" i="1" s="1"/>
  <c r="CE180" i="1"/>
  <c r="CE176" i="1"/>
  <c r="CE172" i="1"/>
  <c r="CE181" i="1"/>
  <c r="CE206" i="1" s="1"/>
  <c r="CE178" i="1"/>
  <c r="CE174" i="1"/>
  <c r="CI244" i="1"/>
  <c r="CI189" i="1"/>
  <c r="CI180" i="1"/>
  <c r="CI174" i="1"/>
  <c r="CU180" i="1"/>
  <c r="CU176" i="1"/>
  <c r="CU172" i="1"/>
  <c r="CU181" i="1"/>
  <c r="CU206" i="1" s="1"/>
  <c r="CU178" i="1"/>
  <c r="CU174" i="1"/>
  <c r="CY115" i="1"/>
  <c r="CY112" i="1"/>
  <c r="CY244" i="1"/>
  <c r="CY189" i="1"/>
  <c r="CY180" i="1"/>
  <c r="CY176" i="1"/>
  <c r="CY172" i="1"/>
  <c r="CY181" i="1"/>
  <c r="CY206" i="1" s="1"/>
  <c r="CY178" i="1"/>
  <c r="CY174" i="1"/>
  <c r="DS115" i="1"/>
  <c r="DS112" i="1"/>
  <c r="DS117" i="1" s="1"/>
  <c r="DS172" i="1" s="1"/>
  <c r="DS176" i="1" s="1"/>
  <c r="DS178" i="1" s="1"/>
  <c r="DS181" i="1" s="1"/>
  <c r="DS206" i="1" s="1"/>
  <c r="DS244" i="1"/>
  <c r="DS189" i="1"/>
  <c r="DS180" i="1"/>
  <c r="DS174" i="1"/>
  <c r="BT106" i="1"/>
  <c r="BT116" i="1" s="1"/>
  <c r="EF174" i="1"/>
  <c r="EF172" i="1"/>
  <c r="EF176" i="1" s="1"/>
  <c r="EF178" i="1" s="1"/>
  <c r="EF181" i="1" s="1"/>
  <c r="EF206" i="1" s="1"/>
  <c r="EF180" i="1"/>
  <c r="EF189" i="1"/>
  <c r="EF244" i="1"/>
  <c r="V115" i="1"/>
  <c r="V112" i="1"/>
  <c r="V180" i="1"/>
  <c r="V176" i="1"/>
  <c r="V172" i="1"/>
  <c r="V174" i="1"/>
  <c r="V181" i="1"/>
  <c r="V206" i="1" s="1"/>
  <c r="V178" i="1"/>
  <c r="V244" i="1"/>
  <c r="V189" i="1"/>
  <c r="AS115" i="1"/>
  <c r="AS112" i="1"/>
  <c r="AS117" i="1" s="1"/>
  <c r="BI181" i="1"/>
  <c r="BI206" i="1" s="1"/>
  <c r="BI178" i="1"/>
  <c r="BI174" i="1"/>
  <c r="BI180" i="1"/>
  <c r="BI176" i="1"/>
  <c r="BI172" i="1"/>
  <c r="BI189" i="1"/>
  <c r="BI244" i="1"/>
  <c r="BY106" i="1"/>
  <c r="BY116" i="1" s="1"/>
  <c r="DE115" i="1"/>
  <c r="DE112" i="1"/>
  <c r="DU106" i="1"/>
  <c r="DU116" i="1" s="1"/>
  <c r="FA181" i="1"/>
  <c r="FA206" i="1" s="1"/>
  <c r="FA178" i="1"/>
  <c r="FA174" i="1"/>
  <c r="FA180" i="1"/>
  <c r="FA176" i="1"/>
  <c r="FA172" i="1"/>
  <c r="FA189" i="1"/>
  <c r="FA244" i="1"/>
  <c r="FQ106" i="1"/>
  <c r="FQ116" i="1" s="1"/>
  <c r="AD106" i="1"/>
  <c r="AD116" i="1" s="1"/>
  <c r="BV115" i="1"/>
  <c r="BV112" i="1"/>
  <c r="BV180" i="1"/>
  <c r="BV176" i="1"/>
  <c r="BV172" i="1"/>
  <c r="BV181" i="1"/>
  <c r="BV206" i="1" s="1"/>
  <c r="BV178" i="1"/>
  <c r="BV174" i="1"/>
  <c r="BV189" i="1"/>
  <c r="BV244" i="1"/>
  <c r="DB106" i="1"/>
  <c r="DB116" i="1" s="1"/>
  <c r="EH115" i="1"/>
  <c r="EH112" i="1"/>
  <c r="EH180" i="1"/>
  <c r="EH176" i="1"/>
  <c r="EH172" i="1"/>
  <c r="EH181" i="1"/>
  <c r="EH206" i="1" s="1"/>
  <c r="EH178" i="1"/>
  <c r="EH174" i="1"/>
  <c r="EH189" i="1"/>
  <c r="EH244" i="1"/>
  <c r="FN106" i="1"/>
  <c r="FN116" i="1" s="1"/>
  <c r="FN148" i="1"/>
  <c r="AF181" i="1"/>
  <c r="AF206" i="1" s="1"/>
  <c r="AF178" i="1"/>
  <c r="AF174" i="1"/>
  <c r="AF180" i="1"/>
  <c r="AF176" i="1"/>
  <c r="AF172" i="1"/>
  <c r="AF115" i="1"/>
  <c r="AF112" i="1"/>
  <c r="AF117" i="1" s="1"/>
  <c r="AF244" i="1"/>
  <c r="AF189" i="1"/>
  <c r="FD106" i="1"/>
  <c r="FD116" i="1" s="1"/>
  <c r="AB106" i="1"/>
  <c r="AB116" i="1" s="1"/>
  <c r="T106" i="1"/>
  <c r="T116" i="1" s="1"/>
  <c r="AR106" i="1"/>
  <c r="AR116" i="1" s="1"/>
  <c r="F167" i="1"/>
  <c r="F203" i="1" s="1"/>
  <c r="AD167" i="1"/>
  <c r="AD203" i="1" s="1"/>
  <c r="AL167" i="1"/>
  <c r="AL203" i="1" s="1"/>
  <c r="BJ167" i="1"/>
  <c r="BJ203" i="1" s="1"/>
  <c r="BR167" i="1"/>
  <c r="BR203" i="1" s="1"/>
  <c r="CP167" i="1"/>
  <c r="CP203" i="1" s="1"/>
  <c r="CX167" i="1"/>
  <c r="CX203" i="1" s="1"/>
  <c r="DV167" i="1"/>
  <c r="DV203" i="1" s="1"/>
  <c r="ED167" i="1"/>
  <c r="ED203" i="1" s="1"/>
  <c r="FB167" i="1"/>
  <c r="FB203" i="1" s="1"/>
  <c r="FJ167" i="1"/>
  <c r="FJ203" i="1" s="1"/>
  <c r="CV115" i="1"/>
  <c r="CV112" i="1"/>
  <c r="AH115" i="1"/>
  <c r="AH112" i="1"/>
  <c r="AH180" i="1"/>
  <c r="AH174" i="1"/>
  <c r="AH189" i="1"/>
  <c r="AH244" i="1"/>
  <c r="DG189" i="1"/>
  <c r="DG244" i="1"/>
  <c r="DG180" i="1"/>
  <c r="DG176" i="1"/>
  <c r="DG172" i="1"/>
  <c r="DG181" i="1"/>
  <c r="DG206" i="1" s="1"/>
  <c r="DG178" i="1"/>
  <c r="DG174" i="1"/>
  <c r="DO115" i="1"/>
  <c r="DO112" i="1"/>
  <c r="DO244" i="1"/>
  <c r="DO189" i="1"/>
  <c r="DO180" i="1"/>
  <c r="DO174" i="1"/>
  <c r="EI115" i="1"/>
  <c r="EI112" i="1"/>
  <c r="EI244" i="1"/>
  <c r="EI189" i="1"/>
  <c r="EI180" i="1"/>
  <c r="EI174" i="1"/>
  <c r="AP115" i="1"/>
  <c r="AP112" i="1"/>
  <c r="AP180" i="1"/>
  <c r="AP174" i="1"/>
  <c r="AP189" i="1"/>
  <c r="AP244" i="1"/>
  <c r="AE189" i="1"/>
  <c r="AE244" i="1"/>
  <c r="AU115" i="1"/>
  <c r="AU112" i="1"/>
  <c r="BK106" i="1"/>
  <c r="BK116" i="1" s="1"/>
  <c r="BK180" i="1"/>
  <c r="BK176" i="1"/>
  <c r="BK172" i="1"/>
  <c r="BK181" i="1"/>
  <c r="BK206" i="1" s="1"/>
  <c r="BK178" i="1"/>
  <c r="BK174" i="1"/>
  <c r="CQ189" i="1"/>
  <c r="CQ244" i="1"/>
  <c r="CQ148" i="1"/>
  <c r="DK106" i="1"/>
  <c r="DK116" i="1" s="1"/>
  <c r="DP106" i="1"/>
  <c r="DP116" i="1" s="1"/>
  <c r="I148" i="1"/>
  <c r="I174" i="1"/>
  <c r="I180" i="1"/>
  <c r="I172" i="1"/>
  <c r="I176" i="1" s="1"/>
  <c r="I178" i="1" s="1"/>
  <c r="I181" i="1" s="1"/>
  <c r="I206" i="1" s="1"/>
  <c r="I189" i="1"/>
  <c r="I244" i="1"/>
  <c r="Y148" i="1"/>
  <c r="AO115" i="1"/>
  <c r="AO112" i="1"/>
  <c r="BU106" i="1"/>
  <c r="BU116" i="1" s="1"/>
  <c r="BU181" i="1"/>
  <c r="BU206" i="1" s="1"/>
  <c r="BU178" i="1"/>
  <c r="BU174" i="1"/>
  <c r="BU180" i="1"/>
  <c r="BU176" i="1"/>
  <c r="BU172" i="1"/>
  <c r="BU189" i="1"/>
  <c r="BU244" i="1"/>
  <c r="DA115" i="1"/>
  <c r="DA112" i="1"/>
  <c r="DQ115" i="1"/>
  <c r="DQ112" i="1"/>
  <c r="FM106" i="1"/>
  <c r="FM116" i="1" s="1"/>
  <c r="FM181" i="1"/>
  <c r="FM206" i="1" s="1"/>
  <c r="FM178" i="1"/>
  <c r="FM174" i="1"/>
  <c r="FM180" i="1"/>
  <c r="FM176" i="1"/>
  <c r="FM172" i="1"/>
  <c r="FM189" i="1"/>
  <c r="FM244" i="1"/>
  <c r="BB106" i="1"/>
  <c r="BB116" i="1" s="1"/>
  <c r="CH115" i="1"/>
  <c r="CH112" i="1"/>
  <c r="CH180" i="1"/>
  <c r="CH176" i="1"/>
  <c r="CH172" i="1"/>
  <c r="CH174" i="1"/>
  <c r="CH181" i="1"/>
  <c r="CH206" i="1" s="1"/>
  <c r="CH178" i="1"/>
  <c r="CH244" i="1"/>
  <c r="CH189" i="1"/>
  <c r="DN106" i="1"/>
  <c r="DN116" i="1" s="1"/>
  <c r="DN148" i="1"/>
  <c r="ET115" i="1"/>
  <c r="ET112" i="1"/>
  <c r="ET117" i="1" s="1"/>
  <c r="ET180" i="1"/>
  <c r="ET176" i="1"/>
  <c r="ET172" i="1"/>
  <c r="ET174" i="1"/>
  <c r="ET181" i="1"/>
  <c r="ET206" i="1" s="1"/>
  <c r="ET178" i="1"/>
  <c r="ET244" i="1"/>
  <c r="ET189" i="1"/>
  <c r="P181" i="1"/>
  <c r="P206" i="1" s="1"/>
  <c r="P178" i="1"/>
  <c r="P174" i="1"/>
  <c r="P180" i="1"/>
  <c r="P176" i="1"/>
  <c r="P172" i="1"/>
  <c r="CB115" i="1"/>
  <c r="CB112" i="1"/>
  <c r="CB117" i="1" s="1"/>
  <c r="CB244" i="1"/>
  <c r="CB189" i="1"/>
  <c r="EJ148" i="1"/>
  <c r="EB106" i="1"/>
  <c r="EB116" i="1" s="1"/>
  <c r="CF181" i="1"/>
  <c r="CF206" i="1" s="1"/>
  <c r="CF178" i="1"/>
  <c r="CF174" i="1"/>
  <c r="CF176" i="1"/>
  <c r="CF172" i="1"/>
  <c r="CF180" i="1"/>
  <c r="CF189" i="1"/>
  <c r="CF244" i="1"/>
  <c r="FH181" i="1"/>
  <c r="FH206" i="1" s="1"/>
  <c r="FH178" i="1"/>
  <c r="FH174" i="1"/>
  <c r="FH176" i="1"/>
  <c r="FH172" i="1"/>
  <c r="FH180" i="1"/>
  <c r="FH189" i="1"/>
  <c r="FH244" i="1"/>
  <c r="O189" i="1"/>
  <c r="O244" i="1"/>
  <c r="Z106" i="1"/>
  <c r="Z116" i="1" s="1"/>
  <c r="C91" i="1"/>
  <c r="FZ83" i="1"/>
  <c r="K115" i="1"/>
  <c r="K112" i="1"/>
  <c r="K117" i="1" s="1"/>
  <c r="K244" i="1"/>
  <c r="K189" i="1"/>
  <c r="K180" i="1"/>
  <c r="K176" i="1"/>
  <c r="K172" i="1"/>
  <c r="K181" i="1"/>
  <c r="K206" i="1" s="1"/>
  <c r="K178" i="1"/>
  <c r="K174" i="1"/>
  <c r="AA115" i="1"/>
  <c r="AA112" i="1"/>
  <c r="AA244" i="1"/>
  <c r="AA189" i="1"/>
  <c r="AA180" i="1"/>
  <c r="AA176" i="1"/>
  <c r="AA172" i="1"/>
  <c r="AA181" i="1"/>
  <c r="AA206" i="1" s="1"/>
  <c r="AA178" i="1"/>
  <c r="AA174" i="1"/>
  <c r="BG148" i="1"/>
  <c r="CM115" i="1"/>
  <c r="CM112" i="1"/>
  <c r="CM244" i="1"/>
  <c r="CM189" i="1"/>
  <c r="CM180" i="1"/>
  <c r="CM174" i="1"/>
  <c r="AN181" i="1"/>
  <c r="AN206" i="1" s="1"/>
  <c r="AN178" i="1"/>
  <c r="AN174" i="1"/>
  <c r="AN172" i="1"/>
  <c r="AN180" i="1"/>
  <c r="AN176" i="1"/>
  <c r="AN189" i="1"/>
  <c r="AN244" i="1"/>
  <c r="CZ115" i="1"/>
  <c r="CZ112" i="1"/>
  <c r="CZ117" i="1" s="1"/>
  <c r="CZ172" i="1" s="1"/>
  <c r="CZ176" i="1" s="1"/>
  <c r="CZ178" i="1" s="1"/>
  <c r="CZ181" i="1" s="1"/>
  <c r="CZ206" i="1" s="1"/>
  <c r="E106" i="1"/>
  <c r="E116" i="1" s="1"/>
  <c r="E115" i="1"/>
  <c r="E112" i="1"/>
  <c r="E117" i="1" s="1"/>
  <c r="AK106" i="1"/>
  <c r="AK116" i="1" s="1"/>
  <c r="AK181" i="1"/>
  <c r="AK206" i="1" s="1"/>
  <c r="AK178" i="1"/>
  <c r="AK174" i="1"/>
  <c r="AK180" i="1"/>
  <c r="AK176" i="1"/>
  <c r="AK172" i="1"/>
  <c r="AK244" i="1"/>
  <c r="AK189" i="1"/>
  <c r="BQ115" i="1"/>
  <c r="BQ112" i="1"/>
  <c r="CW106" i="1"/>
  <c r="CW116" i="1" s="1"/>
  <c r="CW181" i="1"/>
  <c r="CW206" i="1" s="1"/>
  <c r="CW178" i="1"/>
  <c r="CW174" i="1"/>
  <c r="CW180" i="1"/>
  <c r="CW176" i="1"/>
  <c r="CW172" i="1"/>
  <c r="CW244" i="1"/>
  <c r="CW189" i="1"/>
  <c r="ES106" i="1"/>
  <c r="ES116" i="1" s="1"/>
  <c r="ES181" i="1"/>
  <c r="ES206" i="1" s="1"/>
  <c r="ES178" i="1"/>
  <c r="ES174" i="1"/>
  <c r="ES180" i="1"/>
  <c r="ES176" i="1"/>
  <c r="ES172" i="1"/>
  <c r="ES189" i="1"/>
  <c r="ES244" i="1"/>
  <c r="FI148" i="1"/>
  <c r="FI115" i="1"/>
  <c r="FI112" i="1"/>
  <c r="L174" i="1"/>
  <c r="L180" i="1"/>
  <c r="L189" i="1"/>
  <c r="L244" i="1"/>
  <c r="AX115" i="1"/>
  <c r="AX112" i="1"/>
  <c r="AX117" i="1" s="1"/>
  <c r="AX180" i="1"/>
  <c r="AX176" i="1"/>
  <c r="AX172" i="1"/>
  <c r="AX178" i="1"/>
  <c r="AX174" i="1"/>
  <c r="AX181" i="1"/>
  <c r="AX206" i="1" s="1"/>
  <c r="AX189" i="1"/>
  <c r="AX244" i="1"/>
  <c r="CD106" i="1"/>
  <c r="CD116" i="1" s="1"/>
  <c r="DJ115" i="1"/>
  <c r="DJ112" i="1"/>
  <c r="DJ180" i="1"/>
  <c r="DJ176" i="1"/>
  <c r="DJ172" i="1"/>
  <c r="DJ178" i="1"/>
  <c r="DJ174" i="1"/>
  <c r="DJ181" i="1"/>
  <c r="DJ206" i="1" s="1"/>
  <c r="DJ189" i="1"/>
  <c r="DJ244" i="1"/>
  <c r="EP106" i="1"/>
  <c r="EP116" i="1" s="1"/>
  <c r="FV115" i="1"/>
  <c r="FV112" i="1"/>
  <c r="FV180" i="1"/>
  <c r="FV174" i="1"/>
  <c r="FV244" i="1"/>
  <c r="FV189" i="1"/>
  <c r="BL106" i="1"/>
  <c r="BL116" i="1" s="1"/>
  <c r="BX115" i="1"/>
  <c r="BX112" i="1"/>
  <c r="EZ115" i="1"/>
  <c r="EZ112" i="1"/>
  <c r="AZ148" i="1"/>
  <c r="CN106" i="1"/>
  <c r="CN116" i="1" s="1"/>
  <c r="ER106" i="1"/>
  <c r="ER116" i="1" s="1"/>
  <c r="FP174" i="1"/>
  <c r="FP180" i="1"/>
  <c r="FP189" i="1"/>
  <c r="FP244" i="1"/>
  <c r="Z167" i="1"/>
  <c r="Z203" i="1" s="1"/>
  <c r="CL167" i="1"/>
  <c r="CL203" i="1" s="1"/>
  <c r="EX167" i="1"/>
  <c r="EX203" i="1" s="1"/>
  <c r="DW189" i="1"/>
  <c r="DW244" i="1"/>
  <c r="EQ115" i="1"/>
  <c r="EQ112" i="1"/>
  <c r="FW115" i="1"/>
  <c r="FW112" i="1"/>
  <c r="FW117" i="1" s="1"/>
  <c r="EA180" i="1"/>
  <c r="EA174" i="1"/>
  <c r="H115" i="1"/>
  <c r="H112" i="1"/>
  <c r="H117" i="1" s="1"/>
  <c r="EV106" i="1"/>
  <c r="EV116" i="1" s="1"/>
  <c r="Q174" i="1"/>
  <c r="Q180" i="1"/>
  <c r="Q244" i="1"/>
  <c r="Q189" i="1"/>
  <c r="AG106" i="1"/>
  <c r="AG116" i="1" s="1"/>
  <c r="BM115" i="1"/>
  <c r="BM112" i="1"/>
  <c r="BM117" i="1" s="1"/>
  <c r="CC181" i="1"/>
  <c r="CC206" i="1" s="1"/>
  <c r="CC178" i="1"/>
  <c r="CC174" i="1"/>
  <c r="CC180" i="1"/>
  <c r="CC176" i="1"/>
  <c r="CC172" i="1"/>
  <c r="CC244" i="1"/>
  <c r="CC189" i="1"/>
  <c r="CS106" i="1"/>
  <c r="CS116" i="1" s="1"/>
  <c r="DI115" i="1"/>
  <c r="DI112" i="1"/>
  <c r="DY115" i="1"/>
  <c r="DY112" i="1"/>
  <c r="EO181" i="1"/>
  <c r="EO206" i="1" s="1"/>
  <c r="EO178" i="1"/>
  <c r="EO174" i="1"/>
  <c r="EO180" i="1"/>
  <c r="EO176" i="1"/>
  <c r="EO172" i="1"/>
  <c r="EO244" i="1"/>
  <c r="EO189" i="1"/>
  <c r="FE181" i="1"/>
  <c r="FE206" i="1" s="1"/>
  <c r="FE178" i="1"/>
  <c r="FE174" i="1"/>
  <c r="FE180" i="1"/>
  <c r="FE176" i="1"/>
  <c r="FE172" i="1"/>
  <c r="FE244" i="1"/>
  <c r="FE189" i="1"/>
  <c r="BJ115" i="1"/>
  <c r="BJ112" i="1"/>
  <c r="BJ180" i="1"/>
  <c r="BJ176" i="1"/>
  <c r="BJ172" i="1"/>
  <c r="BJ181" i="1"/>
  <c r="BJ206" i="1" s="1"/>
  <c r="BJ178" i="1"/>
  <c r="BJ174" i="1"/>
  <c r="BJ189" i="1"/>
  <c r="BJ244" i="1"/>
  <c r="CP106" i="1"/>
  <c r="CP116" i="1" s="1"/>
  <c r="DV115" i="1"/>
  <c r="DV112" i="1"/>
  <c r="DV180" i="1"/>
  <c r="DV176" i="1"/>
  <c r="DV172" i="1"/>
  <c r="DV181" i="1"/>
  <c r="DV206" i="1" s="1"/>
  <c r="DV178" i="1"/>
  <c r="DV174" i="1"/>
  <c r="DV189" i="1"/>
  <c r="DV244" i="1"/>
  <c r="FB106" i="1"/>
  <c r="FB116" i="1" s="1"/>
  <c r="DH106" i="1"/>
  <c r="DH116" i="1" s="1"/>
  <c r="BH181" i="1"/>
  <c r="BH206" i="1" s="1"/>
  <c r="BH178" i="1"/>
  <c r="BH174" i="1"/>
  <c r="BH180" i="1"/>
  <c r="BH176" i="1"/>
  <c r="BH172" i="1"/>
  <c r="BH189" i="1"/>
  <c r="BH244" i="1"/>
  <c r="DT115" i="1"/>
  <c r="DT112" i="1"/>
  <c r="AJ181" i="1"/>
  <c r="AJ206" i="1" s="1"/>
  <c r="AJ178" i="1"/>
  <c r="AJ174" i="1"/>
  <c r="AJ176" i="1"/>
  <c r="AJ172" i="1"/>
  <c r="AJ180" i="1"/>
  <c r="AJ189" i="1"/>
  <c r="AJ244" i="1"/>
  <c r="AJ213" i="1" l="1"/>
  <c r="DV213" i="1"/>
  <c r="CC213" i="1"/>
  <c r="H121" i="1"/>
  <c r="H200" i="1" s="1"/>
  <c r="H146" i="1"/>
  <c r="E150" i="1"/>
  <c r="E121" i="1"/>
  <c r="E200" i="1" s="1"/>
  <c r="DT117" i="1"/>
  <c r="DV117" i="1"/>
  <c r="BJ117" i="1"/>
  <c r="FE213" i="1"/>
  <c r="EO213" i="1"/>
  <c r="DY117" i="1"/>
  <c r="Q213" i="1"/>
  <c r="BX117" i="1"/>
  <c r="L213" i="1"/>
  <c r="BQ117" i="1"/>
  <c r="AK213" i="1"/>
  <c r="AN213" i="1"/>
  <c r="C194" i="1"/>
  <c r="C197" i="1" s="1"/>
  <c r="C96" i="1"/>
  <c r="C120" i="1"/>
  <c r="FZ91" i="1"/>
  <c r="FM213" i="1"/>
  <c r="DQ117" i="1"/>
  <c r="I213" i="1"/>
  <c r="AP213" i="1"/>
  <c r="EI213" i="1"/>
  <c r="DO117" i="1"/>
  <c r="CV117" i="1"/>
  <c r="EH213" i="1"/>
  <c r="BV213" i="1"/>
  <c r="DE117" i="1"/>
  <c r="BS213" i="1"/>
  <c r="BC117" i="1"/>
  <c r="AM117" i="1"/>
  <c r="EM117" i="1"/>
  <c r="AS213" i="1"/>
  <c r="DF121" i="1"/>
  <c r="DF200" i="1" s="1"/>
  <c r="DF150" i="1"/>
  <c r="AT146" i="1"/>
  <c r="AT121" i="1"/>
  <c r="AT200" i="1" s="1"/>
  <c r="CN213" i="1"/>
  <c r="FF213" i="1"/>
  <c r="BW121" i="1"/>
  <c r="BW200" i="1" s="1"/>
  <c r="BW146" i="1"/>
  <c r="O146" i="1"/>
  <c r="O121" i="1"/>
  <c r="O200" i="1" s="1"/>
  <c r="CF121" i="1"/>
  <c r="CF200" i="1" s="1"/>
  <c r="CF144" i="1"/>
  <c r="BE213" i="1"/>
  <c r="Y150" i="1"/>
  <c r="Y121" i="1"/>
  <c r="Y200" i="1" s="1"/>
  <c r="F213" i="1"/>
  <c r="F146" i="1"/>
  <c r="F121" i="1"/>
  <c r="F200" i="1" s="1"/>
  <c r="T213" i="1"/>
  <c r="DH117" i="1"/>
  <c r="FB117" i="1"/>
  <c r="CP117" i="1"/>
  <c r="EE213" i="1"/>
  <c r="ER117" i="1"/>
  <c r="BL117" i="1"/>
  <c r="CD213" i="1"/>
  <c r="DN213" i="1"/>
  <c r="DN117" i="1"/>
  <c r="BB213" i="1"/>
  <c r="BB117" i="1"/>
  <c r="DP117" i="1"/>
  <c r="CA324" i="1"/>
  <c r="CA121" i="1"/>
  <c r="CA200" i="1" s="1"/>
  <c r="CA144" i="1"/>
  <c r="CA156" i="1" s="1"/>
  <c r="BK213" i="1"/>
  <c r="T117" i="1"/>
  <c r="FD213" i="1"/>
  <c r="FN213" i="1"/>
  <c r="AD213" i="1"/>
  <c r="BY117" i="1"/>
  <c r="AC213" i="1"/>
  <c r="CR213" i="1"/>
  <c r="EX121" i="1"/>
  <c r="EX200" i="1" s="1"/>
  <c r="EX144" i="1"/>
  <c r="EX156" i="1" s="1"/>
  <c r="EX324" i="1" s="1"/>
  <c r="CL121" i="1"/>
  <c r="CL200" i="1" s="1"/>
  <c r="CL146" i="1"/>
  <c r="FQ213" i="1"/>
  <c r="EL213" i="1"/>
  <c r="FE117" i="1"/>
  <c r="H213" i="1"/>
  <c r="AZ150" i="1"/>
  <c r="AZ121" i="1"/>
  <c r="AZ200" i="1" s="1"/>
  <c r="CG144" i="1"/>
  <c r="CG121" i="1"/>
  <c r="CG200" i="1" s="1"/>
  <c r="BA213" i="1"/>
  <c r="DC117" i="1"/>
  <c r="R121" i="1"/>
  <c r="R200" i="1" s="1"/>
  <c r="R150" i="1"/>
  <c r="DD324" i="1"/>
  <c r="DD144" i="1"/>
  <c r="DD156" i="1" s="1"/>
  <c r="DD121" i="1"/>
  <c r="DD200" i="1" s="1"/>
  <c r="EN150" i="1"/>
  <c r="EN121" i="1"/>
  <c r="EN200" i="1" s="1"/>
  <c r="BE146" i="1"/>
  <c r="BE121" i="1"/>
  <c r="BE200" i="1" s="1"/>
  <c r="Y213" i="1"/>
  <c r="EX213" i="1"/>
  <c r="BY213" i="1"/>
  <c r="BS117" i="1"/>
  <c r="D148" i="1"/>
  <c r="D150" i="1" s="1"/>
  <c r="BP148" i="1"/>
  <c r="BP150" i="1" s="1"/>
  <c r="BJ213" i="1"/>
  <c r="FW144" i="1"/>
  <c r="FW121" i="1"/>
  <c r="FW200" i="1" s="1"/>
  <c r="AX121" i="1"/>
  <c r="AX200" i="1" s="1"/>
  <c r="AX144" i="1"/>
  <c r="CZ150" i="1"/>
  <c r="CZ121" i="1"/>
  <c r="CZ200" i="1" s="1"/>
  <c r="CM213" i="1"/>
  <c r="AA213" i="1"/>
  <c r="K144" i="1"/>
  <c r="K121" i="1"/>
  <c r="K200" i="1" s="1"/>
  <c r="FH213" i="1"/>
  <c r="CF213" i="1"/>
  <c r="CB121" i="1"/>
  <c r="CB200" i="1" s="1"/>
  <c r="CB146" i="1"/>
  <c r="DG213" i="1"/>
  <c r="AF121" i="1"/>
  <c r="AF200" i="1" s="1"/>
  <c r="AF144" i="1"/>
  <c r="AS146" i="1"/>
  <c r="AS121" i="1"/>
  <c r="AS200" i="1" s="1"/>
  <c r="EF213" i="1"/>
  <c r="DS121" i="1"/>
  <c r="DS200" i="1" s="1"/>
  <c r="DS150" i="1"/>
  <c r="CY213" i="1"/>
  <c r="CI213" i="1"/>
  <c r="DR213" i="1"/>
  <c r="EF121" i="1"/>
  <c r="EF200" i="1" s="1"/>
  <c r="EF150" i="1"/>
  <c r="BO213" i="1"/>
  <c r="AJ121" i="1"/>
  <c r="AJ200" i="1" s="1"/>
  <c r="AJ144" i="1"/>
  <c r="FT213" i="1"/>
  <c r="FR144" i="1"/>
  <c r="FR121" i="1"/>
  <c r="FR200" i="1" s="1"/>
  <c r="DF213" i="1"/>
  <c r="DF172" i="1"/>
  <c r="DF176" i="1" s="1"/>
  <c r="DF178" i="1" s="1"/>
  <c r="DF181" i="1" s="1"/>
  <c r="DF206" i="1" s="1"/>
  <c r="AT213" i="1"/>
  <c r="EV213" i="1"/>
  <c r="DW324" i="1"/>
  <c r="DW144" i="1"/>
  <c r="DW156" i="1" s="1"/>
  <c r="DW121" i="1"/>
  <c r="DW200" i="1" s="1"/>
  <c r="ER213" i="1"/>
  <c r="DX213" i="1"/>
  <c r="CT144" i="1"/>
  <c r="CT121" i="1"/>
  <c r="CT200" i="1" s="1"/>
  <c r="DM144" i="1"/>
  <c r="DM121" i="1"/>
  <c r="DM200" i="1" s="1"/>
  <c r="U213" i="1"/>
  <c r="P144" i="1"/>
  <c r="P121" i="1"/>
  <c r="P200" i="1" s="1"/>
  <c r="CK146" i="1"/>
  <c r="CK121" i="1"/>
  <c r="CK200" i="1" s="1"/>
  <c r="CA213" i="1"/>
  <c r="AU213" i="1"/>
  <c r="X148" i="1"/>
  <c r="X150" i="1" s="1"/>
  <c r="BF213" i="1"/>
  <c r="CU324" i="1"/>
  <c r="CU121" i="1"/>
  <c r="CU200" i="1" s="1"/>
  <c r="CU144" i="1"/>
  <c r="CU156" i="1" s="1"/>
  <c r="AY213" i="1"/>
  <c r="FB213" i="1"/>
  <c r="CP213" i="1"/>
  <c r="FU213" i="1"/>
  <c r="CJ213" i="1"/>
  <c r="FK213" i="1"/>
  <c r="EU213" i="1"/>
  <c r="AZ213" i="1"/>
  <c r="FI213" i="1"/>
  <c r="ES117" i="1"/>
  <c r="BG117" i="1"/>
  <c r="EJ213" i="1"/>
  <c r="DA213" i="1"/>
  <c r="BU117" i="1"/>
  <c r="AO213" i="1"/>
  <c r="I150" i="1"/>
  <c r="I121" i="1"/>
  <c r="I200" i="1" s="1"/>
  <c r="FO213" i="1"/>
  <c r="FQ117" i="1"/>
  <c r="DU117" i="1"/>
  <c r="CO213" i="1"/>
  <c r="S213" i="1"/>
  <c r="CI117" i="1"/>
  <c r="EM213" i="1"/>
  <c r="AV213" i="1"/>
  <c r="BZ117" i="1"/>
  <c r="CS213" i="1"/>
  <c r="CC117" i="1"/>
  <c r="CJ117" i="1"/>
  <c r="J117" i="1"/>
  <c r="FG213" i="1"/>
  <c r="EQ213" i="1"/>
  <c r="DM213" i="1"/>
  <c r="CZ213" i="1"/>
  <c r="AQ213" i="1"/>
  <c r="R213" i="1"/>
  <c r="R172" i="1"/>
  <c r="R176" i="1" s="1"/>
  <c r="R178" i="1" s="1"/>
  <c r="R181" i="1" s="1"/>
  <c r="R206" i="1" s="1"/>
  <c r="FJ213" i="1"/>
  <c r="FJ146" i="1"/>
  <c r="FJ121" i="1"/>
  <c r="FJ200" i="1" s="1"/>
  <c r="N146" i="1"/>
  <c r="N121" i="1"/>
  <c r="N200" i="1" s="1"/>
  <c r="CK213" i="1"/>
  <c r="Y172" i="1"/>
  <c r="Y176" i="1" s="1"/>
  <c r="Y178" i="1" s="1"/>
  <c r="Y181" i="1" s="1"/>
  <c r="Y206" i="1" s="1"/>
  <c r="DK117" i="1"/>
  <c r="EY117" i="1"/>
  <c r="S150" i="1"/>
  <c r="S121" i="1"/>
  <c r="S200" i="1" s="1"/>
  <c r="DL152" i="1"/>
  <c r="DL154" i="1" s="1"/>
  <c r="DL156" i="1" s="1"/>
  <c r="FX201" i="1"/>
  <c r="FX202" i="1" s="1"/>
  <c r="FX204" i="1" s="1"/>
  <c r="FX209" i="1" s="1"/>
  <c r="FX214" i="1" s="1"/>
  <c r="FX158" i="1"/>
  <c r="ET213" i="1"/>
  <c r="ET144" i="1"/>
  <c r="ET121" i="1"/>
  <c r="ET200" i="1" s="1"/>
  <c r="DI117" i="1"/>
  <c r="DW213" i="1"/>
  <c r="EZ117" i="1"/>
  <c r="DJ117" i="1"/>
  <c r="AX213" i="1"/>
  <c r="CH213" i="1"/>
  <c r="CH117" i="1"/>
  <c r="AE213" i="1"/>
  <c r="EI117" i="1"/>
  <c r="DO213" i="1"/>
  <c r="AH117" i="1"/>
  <c r="FA213" i="1"/>
  <c r="BI213" i="1"/>
  <c r="V213" i="1"/>
  <c r="V117" i="1"/>
  <c r="BC213" i="1"/>
  <c r="AM213" i="1"/>
  <c r="AR213" i="1"/>
  <c r="EK117" i="1"/>
  <c r="FR213" i="1"/>
  <c r="FU117" i="1"/>
  <c r="DY213" i="1"/>
  <c r="AL213" i="1"/>
  <c r="AL117" i="1"/>
  <c r="EA213" i="1"/>
  <c r="EE117" i="1"/>
  <c r="FP117" i="1"/>
  <c r="CT213" i="1"/>
  <c r="EC213" i="1"/>
  <c r="AN117" i="1"/>
  <c r="BW213" i="1"/>
  <c r="FH117" i="1"/>
  <c r="BR213" i="1"/>
  <c r="BR117" i="1"/>
  <c r="EW213" i="1"/>
  <c r="EG213" i="1"/>
  <c r="CQ117" i="1"/>
  <c r="AE117" i="1"/>
  <c r="DR117" i="1"/>
  <c r="BF117" i="1"/>
  <c r="DE213" i="1"/>
  <c r="BT213" i="1"/>
  <c r="DH213" i="1"/>
  <c r="AG117" i="1"/>
  <c r="EV117" i="1"/>
  <c r="W117" i="1"/>
  <c r="G117" i="1"/>
  <c r="CN117" i="1"/>
  <c r="BL213" i="1"/>
  <c r="EP117" i="1"/>
  <c r="BQ213" i="1"/>
  <c r="AK117" i="1"/>
  <c r="E213" i="1"/>
  <c r="FL213" i="1"/>
  <c r="Z117" i="1"/>
  <c r="DD213" i="1"/>
  <c r="DK213" i="1"/>
  <c r="AR117" i="1"/>
  <c r="AB117" i="1"/>
  <c r="FD117" i="1"/>
  <c r="DB117" i="1"/>
  <c r="EK213" i="1"/>
  <c r="FC117" i="1"/>
  <c r="BZ213" i="1"/>
  <c r="EO117" i="1"/>
  <c r="J213" i="1"/>
  <c r="G213" i="1"/>
  <c r="BN213" i="1"/>
  <c r="BN117" i="1"/>
  <c r="EC117" i="1"/>
  <c r="FL117" i="1"/>
  <c r="DC213" i="1"/>
  <c r="EJ117" i="1"/>
  <c r="EN213" i="1"/>
  <c r="N213" i="1"/>
  <c r="EG117" i="1"/>
  <c r="BK117" i="1"/>
  <c r="DG117" i="1"/>
  <c r="CV213" i="1"/>
  <c r="DU213" i="1"/>
  <c r="FS213" i="1"/>
  <c r="FX324" i="1"/>
  <c r="BM121" i="1"/>
  <c r="BM200" i="1" s="1"/>
  <c r="BM144" i="1"/>
  <c r="BH213" i="1"/>
  <c r="EQ117" i="1"/>
  <c r="FP213" i="1"/>
  <c r="FV213" i="1"/>
  <c r="FV117" i="1"/>
  <c r="DJ213" i="1"/>
  <c r="FI117" i="1"/>
  <c r="ES213" i="1"/>
  <c r="CW213" i="1"/>
  <c r="CM117" i="1"/>
  <c r="AA117" i="1"/>
  <c r="K213" i="1"/>
  <c r="O213" i="1"/>
  <c r="CB213" i="1"/>
  <c r="DA117" i="1"/>
  <c r="BU213" i="1"/>
  <c r="AO117" i="1"/>
  <c r="CQ213" i="1"/>
  <c r="AU117" i="1"/>
  <c r="AP117" i="1"/>
  <c r="AH213" i="1"/>
  <c r="AF213" i="1"/>
  <c r="EH117" i="1"/>
  <c r="BV117" i="1"/>
  <c r="DS213" i="1"/>
  <c r="CY117" i="1"/>
  <c r="AB213" i="1"/>
  <c r="AC117" i="1"/>
  <c r="AI213" i="1"/>
  <c r="BH117" i="1"/>
  <c r="FT117" i="1"/>
  <c r="DI213" i="1"/>
  <c r="BM213" i="1"/>
  <c r="AW117" i="1"/>
  <c r="EU117" i="1"/>
  <c r="DX117" i="1"/>
  <c r="FF117" i="1"/>
  <c r="L117" i="1"/>
  <c r="CG213" i="1"/>
  <c r="BA117" i="1"/>
  <c r="EB213" i="1"/>
  <c r="P213" i="1"/>
  <c r="ED213" i="1"/>
  <c r="ED117" i="1"/>
  <c r="DP213" i="1"/>
  <c r="CO117" i="1"/>
  <c r="CU213" i="1"/>
  <c r="CE213" i="1"/>
  <c r="AI117" i="1"/>
  <c r="CS117" i="1"/>
  <c r="AW213" i="1"/>
  <c r="EA117" i="1"/>
  <c r="FK117" i="1"/>
  <c r="EP213" i="1"/>
  <c r="CD117" i="1"/>
  <c r="CW117" i="1"/>
  <c r="E172" i="1"/>
  <c r="E176" i="1" s="1"/>
  <c r="E178" i="1" s="1"/>
  <c r="E181" i="1" s="1"/>
  <c r="E206" i="1" s="1"/>
  <c r="BG213" i="1"/>
  <c r="Z213" i="1"/>
  <c r="EB117" i="1"/>
  <c r="FM117" i="1"/>
  <c r="DQ213" i="1"/>
  <c r="BD213" i="1"/>
  <c r="FO117" i="1"/>
  <c r="FN117" i="1"/>
  <c r="DB213" i="1"/>
  <c r="AD117" i="1"/>
  <c r="M117" i="1"/>
  <c r="BT117" i="1"/>
  <c r="CE117" i="1"/>
  <c r="BO117" i="1"/>
  <c r="AY117" i="1"/>
  <c r="FS117" i="1"/>
  <c r="FC213" i="1"/>
  <c r="CL213" i="1"/>
  <c r="M213" i="1"/>
  <c r="DT213" i="1"/>
  <c r="FZ203" i="1"/>
  <c r="AV117" i="1"/>
  <c r="EL117" i="1"/>
  <c r="AG213" i="1"/>
  <c r="Q117" i="1"/>
  <c r="W213" i="1"/>
  <c r="FW213" i="1"/>
  <c r="FG117" i="1"/>
  <c r="EZ213" i="1"/>
  <c r="BX213" i="1"/>
  <c r="DZ213" i="1"/>
  <c r="DZ117" i="1"/>
  <c r="U117" i="1"/>
  <c r="AQ117" i="1"/>
  <c r="CX213" i="1"/>
  <c r="CX117" i="1"/>
  <c r="EW117" i="1"/>
  <c r="BD117" i="1"/>
  <c r="EY213" i="1"/>
  <c r="CR117" i="1"/>
  <c r="FA117" i="1"/>
  <c r="BI117" i="1"/>
  <c r="DL201" i="1" l="1"/>
  <c r="DL202" i="1" s="1"/>
  <c r="DL204" i="1" s="1"/>
  <c r="DL209" i="1" s="1"/>
  <c r="DL214" i="1" s="1"/>
  <c r="DL158" i="1"/>
  <c r="DL324" i="1"/>
  <c r="FX234" i="1"/>
  <c r="FX216" i="1"/>
  <c r="FX222" i="1"/>
  <c r="FX224" i="1"/>
  <c r="FX225" i="1"/>
  <c r="FR148" i="1"/>
  <c r="FR150" i="1" s="1"/>
  <c r="AF148" i="1"/>
  <c r="AF150" i="1" s="1"/>
  <c r="CB148" i="1"/>
  <c r="CB150" i="1" s="1"/>
  <c r="BS121" i="1"/>
  <c r="BS200" i="1" s="1"/>
  <c r="BS150" i="1"/>
  <c r="BS172" i="1"/>
  <c r="BS176" i="1" s="1"/>
  <c r="BS178" i="1" s="1"/>
  <c r="BS181" i="1" s="1"/>
  <c r="BS206" i="1" s="1"/>
  <c r="AZ152" i="1"/>
  <c r="AZ154" i="1"/>
  <c r="AZ156" i="1" s="1"/>
  <c r="CA201" i="1"/>
  <c r="CA158" i="1"/>
  <c r="BB121" i="1"/>
  <c r="BB200" i="1" s="1"/>
  <c r="BB146" i="1"/>
  <c r="CP146" i="1"/>
  <c r="CP121" i="1"/>
  <c r="CP200" i="1" s="1"/>
  <c r="Y154" i="1"/>
  <c r="Y156" i="1" s="1"/>
  <c r="Y152" i="1"/>
  <c r="EM144" i="1"/>
  <c r="EM121" i="1"/>
  <c r="EM200" i="1" s="1"/>
  <c r="CV121" i="1"/>
  <c r="CV200" i="1" s="1"/>
  <c r="CV144" i="1"/>
  <c r="CV156" i="1" s="1"/>
  <c r="CV324" i="1" s="1"/>
  <c r="FY120" i="1"/>
  <c r="BX144" i="1"/>
  <c r="BX156" i="1" s="1"/>
  <c r="BX324" i="1" s="1"/>
  <c r="BX121" i="1"/>
  <c r="BX200" i="1" s="1"/>
  <c r="DT121" i="1"/>
  <c r="DT200" i="1" s="1"/>
  <c r="DT144" i="1"/>
  <c r="H148" i="1"/>
  <c r="H150" i="1" s="1"/>
  <c r="I154" i="1"/>
  <c r="I156" i="1" s="1"/>
  <c r="I152" i="1"/>
  <c r="FA146" i="1"/>
  <c r="FA121" i="1"/>
  <c r="FA200" i="1" s="1"/>
  <c r="EA150" i="1"/>
  <c r="EA121" i="1"/>
  <c r="EA200" i="1" s="1"/>
  <c r="EA172" i="1"/>
  <c r="EA176" i="1" s="1"/>
  <c r="EA178" i="1" s="1"/>
  <c r="EA181" i="1" s="1"/>
  <c r="EA206" i="1" s="1"/>
  <c r="FF144" i="1"/>
  <c r="FF121" i="1"/>
  <c r="FF200" i="1" s="1"/>
  <c r="FT144" i="1"/>
  <c r="FT121" i="1"/>
  <c r="FT200" i="1" s="1"/>
  <c r="BV121" i="1"/>
  <c r="BV200" i="1" s="1"/>
  <c r="BV146" i="1"/>
  <c r="AO150" i="1"/>
  <c r="AO121" i="1"/>
  <c r="AO200" i="1" s="1"/>
  <c r="AO172" i="1"/>
  <c r="AO176" i="1" s="1"/>
  <c r="AO178" i="1" s="1"/>
  <c r="AO181" i="1" s="1"/>
  <c r="AO206" i="1" s="1"/>
  <c r="FI150" i="1"/>
  <c r="FI121" i="1"/>
  <c r="FI200" i="1" s="1"/>
  <c r="FI172" i="1"/>
  <c r="FI176" i="1" s="1"/>
  <c r="FI178" i="1" s="1"/>
  <c r="FI181" i="1" s="1"/>
  <c r="FI206" i="1" s="1"/>
  <c r="DG121" i="1"/>
  <c r="DG200" i="1" s="1"/>
  <c r="DG144" i="1"/>
  <c r="DG156" i="1" s="1"/>
  <c r="DG324" i="1" s="1"/>
  <c r="FL146" i="1"/>
  <c r="FL121" i="1"/>
  <c r="FL200" i="1" s="1"/>
  <c r="FC121" i="1"/>
  <c r="FC200" i="1" s="1"/>
  <c r="FC146" i="1"/>
  <c r="AR146" i="1"/>
  <c r="AR121" i="1"/>
  <c r="AR200" i="1" s="1"/>
  <c r="CN146" i="1"/>
  <c r="CN121" i="1"/>
  <c r="CN200" i="1" s="1"/>
  <c r="AG121" i="1"/>
  <c r="AG200" i="1" s="1"/>
  <c r="AG146" i="1"/>
  <c r="CQ150" i="1"/>
  <c r="CQ121" i="1"/>
  <c r="CQ200" i="1" s="1"/>
  <c r="CQ172" i="1"/>
  <c r="CQ176" i="1" s="1"/>
  <c r="CQ178" i="1" s="1"/>
  <c r="CQ181" i="1" s="1"/>
  <c r="CQ206" i="1" s="1"/>
  <c r="FP150" i="1"/>
  <c r="FP121" i="1"/>
  <c r="FP200" i="1" s="1"/>
  <c r="FP172" i="1"/>
  <c r="FP176" i="1" s="1"/>
  <c r="FP178" i="1" s="1"/>
  <c r="FP181" i="1" s="1"/>
  <c r="FP206" i="1" s="1"/>
  <c r="EK121" i="1"/>
  <c r="EK200" i="1" s="1"/>
  <c r="EK146" i="1"/>
  <c r="CH144" i="1"/>
  <c r="CH121" i="1"/>
  <c r="CH200" i="1" s="1"/>
  <c r="DK121" i="1"/>
  <c r="DK200" i="1" s="1"/>
  <c r="DK150" i="1"/>
  <c r="DK172" i="1"/>
  <c r="DK176" i="1" s="1"/>
  <c r="DK178" i="1" s="1"/>
  <c r="DK181" i="1" s="1"/>
  <c r="DK206" i="1" s="1"/>
  <c r="CJ150" i="1"/>
  <c r="CJ121" i="1"/>
  <c r="CJ200" i="1" s="1"/>
  <c r="CJ172" i="1"/>
  <c r="CJ176" i="1" s="1"/>
  <c r="CJ178" i="1" s="1"/>
  <c r="CJ181" i="1" s="1"/>
  <c r="CJ206" i="1" s="1"/>
  <c r="DU144" i="1"/>
  <c r="DU121" i="1"/>
  <c r="DU200" i="1" s="1"/>
  <c r="CU201" i="1"/>
  <c r="CU158" i="1"/>
  <c r="DS152" i="1"/>
  <c r="DS154" i="1"/>
  <c r="DS156" i="1" s="1"/>
  <c r="K148" i="1"/>
  <c r="K150" i="1" s="1"/>
  <c r="CZ152" i="1"/>
  <c r="CZ154" i="1" s="1"/>
  <c r="CZ156" i="1" s="1"/>
  <c r="FW148" i="1"/>
  <c r="FW150" i="1" s="1"/>
  <c r="DD158" i="1"/>
  <c r="DD201" i="1"/>
  <c r="DD202" i="1" s="1"/>
  <c r="DD204" i="1" s="1"/>
  <c r="DD209" i="1" s="1"/>
  <c r="DD214" i="1" s="1"/>
  <c r="CG148" i="1"/>
  <c r="CG150" i="1" s="1"/>
  <c r="CA202" i="1"/>
  <c r="CA204" i="1" s="1"/>
  <c r="CA209" i="1" s="1"/>
  <c r="CA214" i="1" s="1"/>
  <c r="DN150" i="1"/>
  <c r="DN121" i="1"/>
  <c r="DN200" i="1" s="1"/>
  <c r="DN172" i="1"/>
  <c r="DN176" i="1" s="1"/>
  <c r="DN178" i="1" s="1"/>
  <c r="DN181" i="1" s="1"/>
  <c r="DN206" i="1" s="1"/>
  <c r="FB144" i="1"/>
  <c r="FB121" i="1"/>
  <c r="FB200" i="1" s="1"/>
  <c r="F148" i="1"/>
  <c r="F150" i="1" s="1"/>
  <c r="CF148" i="1"/>
  <c r="CF150" i="1" s="1"/>
  <c r="DF154" i="1"/>
  <c r="DF156" i="1" s="1"/>
  <c r="DF152" i="1"/>
  <c r="AM121" i="1"/>
  <c r="AM200" i="1" s="1"/>
  <c r="AM144" i="1"/>
  <c r="DO150" i="1"/>
  <c r="DO121" i="1"/>
  <c r="DO200" i="1" s="1"/>
  <c r="DO172" i="1"/>
  <c r="DO176" i="1" s="1"/>
  <c r="DO178" i="1" s="1"/>
  <c r="DO181" i="1" s="1"/>
  <c r="DO206" i="1" s="1"/>
  <c r="C170" i="1"/>
  <c r="C148" i="1"/>
  <c r="C144" i="1"/>
  <c r="C146" i="1"/>
  <c r="C187" i="1"/>
  <c r="C102" i="1"/>
  <c r="C104" i="1" s="1"/>
  <c r="C97" i="1"/>
  <c r="FZ97" i="1" s="1"/>
  <c r="GA97" i="1" s="1"/>
  <c r="C108" i="1"/>
  <c r="FZ96" i="1"/>
  <c r="C105" i="1"/>
  <c r="C138" i="1"/>
  <c r="C136" i="1"/>
  <c r="C140" i="1" s="1"/>
  <c r="C142" i="1" s="1"/>
  <c r="FY142" i="1" s="1"/>
  <c r="DY324" i="1"/>
  <c r="DY121" i="1"/>
  <c r="DY200" i="1" s="1"/>
  <c r="DY144" i="1"/>
  <c r="DY156" i="1" s="1"/>
  <c r="EW146" i="1"/>
  <c r="EW121" i="1"/>
  <c r="EW200" i="1" s="1"/>
  <c r="AV144" i="1"/>
  <c r="AV121" i="1"/>
  <c r="AV200" i="1" s="1"/>
  <c r="BO150" i="1"/>
  <c r="BO121" i="1"/>
  <c r="BO200" i="1" s="1"/>
  <c r="BO172" i="1"/>
  <c r="BO176" i="1" s="1"/>
  <c r="BO178" i="1" s="1"/>
  <c r="BO181" i="1" s="1"/>
  <c r="BO206" i="1" s="1"/>
  <c r="EB121" i="1"/>
  <c r="EB200" i="1" s="1"/>
  <c r="EB150" i="1"/>
  <c r="EB172" i="1"/>
  <c r="EB176" i="1" s="1"/>
  <c r="EB178" i="1" s="1"/>
  <c r="EB181" i="1" s="1"/>
  <c r="EB206" i="1" s="1"/>
  <c r="CO146" i="1"/>
  <c r="CO121" i="1"/>
  <c r="CO200" i="1" s="1"/>
  <c r="L150" i="1"/>
  <c r="L121" i="1"/>
  <c r="L200" i="1" s="1"/>
  <c r="L172" i="1"/>
  <c r="L176" i="1" s="1"/>
  <c r="L178" i="1" s="1"/>
  <c r="L181" i="1" s="1"/>
  <c r="L206" i="1" s="1"/>
  <c r="CY121" i="1"/>
  <c r="CY200" i="1" s="1"/>
  <c r="CY144" i="1"/>
  <c r="BM148" i="1"/>
  <c r="BM150" i="1" s="1"/>
  <c r="EO324" i="1"/>
  <c r="EO121" i="1"/>
  <c r="EO200" i="1" s="1"/>
  <c r="EO144" i="1"/>
  <c r="EO156" i="1" s="1"/>
  <c r="EV144" i="1"/>
  <c r="EV121" i="1"/>
  <c r="EV200" i="1" s="1"/>
  <c r="AN144" i="1"/>
  <c r="AN121" i="1"/>
  <c r="AN200" i="1" s="1"/>
  <c r="FU150" i="1"/>
  <c r="FU121" i="1"/>
  <c r="FU200" i="1" s="1"/>
  <c r="FU172" i="1"/>
  <c r="FU176" i="1" s="1"/>
  <c r="FU178" i="1" s="1"/>
  <c r="FU181" i="1" s="1"/>
  <c r="FU206" i="1" s="1"/>
  <c r="DI150" i="1"/>
  <c r="DI121" i="1"/>
  <c r="DI200" i="1" s="1"/>
  <c r="DI172" i="1"/>
  <c r="DI176" i="1" s="1"/>
  <c r="DI178" i="1" s="1"/>
  <c r="DI181" i="1" s="1"/>
  <c r="DI206" i="1" s="1"/>
  <c r="EY150" i="1"/>
  <c r="EY121" i="1"/>
  <c r="EY200" i="1" s="1"/>
  <c r="EY172" i="1"/>
  <c r="EY176" i="1" s="1"/>
  <c r="EY178" i="1" s="1"/>
  <c r="EY181" i="1" s="1"/>
  <c r="EY206" i="1" s="1"/>
  <c r="FJ148" i="1"/>
  <c r="FJ150" i="1" s="1"/>
  <c r="CI150" i="1"/>
  <c r="CI121" i="1"/>
  <c r="CI200" i="1" s="1"/>
  <c r="CI172" i="1"/>
  <c r="CI176" i="1" s="1"/>
  <c r="CI178" i="1" s="1"/>
  <c r="CI181" i="1" s="1"/>
  <c r="CI206" i="1" s="1"/>
  <c r="ES144" i="1"/>
  <c r="ES121" i="1"/>
  <c r="ES200" i="1" s="1"/>
  <c r="CT148" i="1"/>
  <c r="CT150" i="1" s="1"/>
  <c r="CE121" i="1"/>
  <c r="CE200" i="1" s="1"/>
  <c r="CE144" i="1"/>
  <c r="CR144" i="1"/>
  <c r="CR121" i="1"/>
  <c r="CR200" i="1" s="1"/>
  <c r="AQ121" i="1"/>
  <c r="AQ200" i="1" s="1"/>
  <c r="AQ144" i="1"/>
  <c r="Q121" i="1"/>
  <c r="Q200" i="1" s="1"/>
  <c r="Q150" i="1"/>
  <c r="Q172" i="1"/>
  <c r="Q176" i="1" s="1"/>
  <c r="Q178" i="1" s="1"/>
  <c r="Q181" i="1" s="1"/>
  <c r="Q206" i="1" s="1"/>
  <c r="FS121" i="1"/>
  <c r="FS200" i="1" s="1"/>
  <c r="FS144" i="1"/>
  <c r="FS156" i="1" s="1"/>
  <c r="FS324" i="1" s="1"/>
  <c r="BT144" i="1"/>
  <c r="BT156" i="1" s="1"/>
  <c r="BT121" i="1"/>
  <c r="BT200" i="1" s="1"/>
  <c r="FO121" i="1"/>
  <c r="FO200" i="1" s="1"/>
  <c r="FO146" i="1"/>
  <c r="CW324" i="1"/>
  <c r="CW144" i="1"/>
  <c r="CW156" i="1" s="1"/>
  <c r="CW121" i="1"/>
  <c r="CW200" i="1" s="1"/>
  <c r="CS121" i="1"/>
  <c r="CS200" i="1" s="1"/>
  <c r="CS144" i="1"/>
  <c r="CS156" i="1" s="1"/>
  <c r="CS324" i="1" s="1"/>
  <c r="ED146" i="1"/>
  <c r="ED121" i="1"/>
  <c r="ED200" i="1" s="1"/>
  <c r="DX324" i="1"/>
  <c r="DX144" i="1"/>
  <c r="DX156" i="1" s="1"/>
  <c r="DX121" i="1"/>
  <c r="DX200" i="1" s="1"/>
  <c r="BH121" i="1"/>
  <c r="BH200" i="1" s="1"/>
  <c r="BH146" i="1"/>
  <c r="EH121" i="1"/>
  <c r="EH200" i="1" s="1"/>
  <c r="EH144" i="1"/>
  <c r="DA144" i="1"/>
  <c r="DA156" i="1" s="1"/>
  <c r="DA121" i="1"/>
  <c r="DA200" i="1" s="1"/>
  <c r="FV150" i="1"/>
  <c r="FV121" i="1"/>
  <c r="FV200" i="1" s="1"/>
  <c r="FV172" i="1"/>
  <c r="FV176" i="1" s="1"/>
  <c r="FV178" i="1" s="1"/>
  <c r="FV181" i="1" s="1"/>
  <c r="FV206" i="1" s="1"/>
  <c r="BK121" i="1"/>
  <c r="BK200" i="1" s="1"/>
  <c r="BK146" i="1"/>
  <c r="EC324" i="1"/>
  <c r="EC121" i="1"/>
  <c r="EC200" i="1" s="1"/>
  <c r="EC144" i="1"/>
  <c r="EC156" i="1" s="1"/>
  <c r="DB324" i="1"/>
  <c r="DB121" i="1"/>
  <c r="DB200" i="1" s="1"/>
  <c r="DB144" i="1"/>
  <c r="DB156" i="1" s="1"/>
  <c r="Z121" i="1"/>
  <c r="Z200" i="1" s="1"/>
  <c r="Z144" i="1"/>
  <c r="G146" i="1"/>
  <c r="G121" i="1"/>
  <c r="G200" i="1" s="1"/>
  <c r="BF121" i="1"/>
  <c r="BF200" i="1" s="1"/>
  <c r="BF146" i="1"/>
  <c r="BR121" i="1"/>
  <c r="BR200" i="1" s="1"/>
  <c r="BR150" i="1"/>
  <c r="BR172" i="1"/>
  <c r="BR176" i="1" s="1"/>
  <c r="BR178" i="1" s="1"/>
  <c r="BR181" i="1" s="1"/>
  <c r="BR206" i="1" s="1"/>
  <c r="EE144" i="1"/>
  <c r="EE121" i="1"/>
  <c r="EE200" i="1" s="1"/>
  <c r="V121" i="1"/>
  <c r="V200" i="1" s="1"/>
  <c r="V144" i="1"/>
  <c r="DJ121" i="1"/>
  <c r="DJ200" i="1" s="1"/>
  <c r="DJ146" i="1"/>
  <c r="ET148" i="1"/>
  <c r="ET150" i="1" s="1"/>
  <c r="S152" i="1"/>
  <c r="S154" i="1"/>
  <c r="S156" i="1" s="1"/>
  <c r="CC121" i="1"/>
  <c r="CC200" i="1" s="1"/>
  <c r="CC144" i="1"/>
  <c r="FQ146" i="1"/>
  <c r="FQ121" i="1"/>
  <c r="FQ200" i="1" s="1"/>
  <c r="BU144" i="1"/>
  <c r="BU156" i="1" s="1"/>
  <c r="BU324" i="1" s="1"/>
  <c r="BU121" i="1"/>
  <c r="BU200" i="1" s="1"/>
  <c r="CU202" i="1"/>
  <c r="CU204" i="1" s="1"/>
  <c r="CU209" i="1" s="1"/>
  <c r="CU214" i="1" s="1"/>
  <c r="AJ148" i="1"/>
  <c r="AJ150" i="1" s="1"/>
  <c r="EF152" i="1"/>
  <c r="EF154" i="1" s="1"/>
  <c r="EF156" i="1" s="1"/>
  <c r="AS148" i="1"/>
  <c r="AS150" i="1" s="1"/>
  <c r="EN152" i="1"/>
  <c r="EN154" i="1" s="1"/>
  <c r="EN156" i="1" s="1"/>
  <c r="DC121" i="1"/>
  <c r="DC200" i="1" s="1"/>
  <c r="DC144" i="1"/>
  <c r="DC156" i="1" s="1"/>
  <c r="DC324" i="1" s="1"/>
  <c r="FE144" i="1"/>
  <c r="FE121" i="1"/>
  <c r="FE200" i="1" s="1"/>
  <c r="BY121" i="1"/>
  <c r="BY200" i="1" s="1"/>
  <c r="BY150" i="1"/>
  <c r="BY172" i="1"/>
  <c r="BY176" i="1" s="1"/>
  <c r="BY178" i="1" s="1"/>
  <c r="BY181" i="1" s="1"/>
  <c r="BY206" i="1" s="1"/>
  <c r="BL144" i="1"/>
  <c r="BL121" i="1"/>
  <c r="BL200" i="1" s="1"/>
  <c r="DH146" i="1"/>
  <c r="DH121" i="1"/>
  <c r="DH200" i="1" s="1"/>
  <c r="BW148" i="1"/>
  <c r="BW150" i="1" s="1"/>
  <c r="BC150" i="1"/>
  <c r="BC121" i="1"/>
  <c r="BC200" i="1" s="1"/>
  <c r="BC172" i="1"/>
  <c r="BC176" i="1" s="1"/>
  <c r="BC178" i="1" s="1"/>
  <c r="BC181" i="1" s="1"/>
  <c r="BC206" i="1" s="1"/>
  <c r="DQ146" i="1"/>
  <c r="DQ121" i="1"/>
  <c r="DQ200" i="1" s="1"/>
  <c r="C205" i="1"/>
  <c r="FZ205" i="1" s="1"/>
  <c r="FZ197" i="1"/>
  <c r="BJ146" i="1"/>
  <c r="BJ121" i="1"/>
  <c r="BJ200" i="1" s="1"/>
  <c r="E152" i="1"/>
  <c r="E154" i="1"/>
  <c r="E156" i="1" s="1"/>
  <c r="BI121" i="1"/>
  <c r="BI200" i="1" s="1"/>
  <c r="BI144" i="1"/>
  <c r="DZ121" i="1"/>
  <c r="DZ200" i="1" s="1"/>
  <c r="DZ146" i="1"/>
  <c r="AD146" i="1"/>
  <c r="AD121" i="1"/>
  <c r="AD200" i="1" s="1"/>
  <c r="FK146" i="1"/>
  <c r="FK121" i="1"/>
  <c r="FK200" i="1" s="1"/>
  <c r="AW144" i="1"/>
  <c r="AW156" i="1" s="1"/>
  <c r="AW121" i="1"/>
  <c r="AW200" i="1" s="1"/>
  <c r="AU324" i="1"/>
  <c r="AU144" i="1"/>
  <c r="AU156" i="1" s="1"/>
  <c r="AU121" i="1"/>
  <c r="AU200" i="1" s="1"/>
  <c r="CM121" i="1"/>
  <c r="CM200" i="1" s="1"/>
  <c r="CM150" i="1"/>
  <c r="CM172" i="1"/>
  <c r="CM176" i="1" s="1"/>
  <c r="CM178" i="1" s="1"/>
  <c r="CM181" i="1" s="1"/>
  <c r="CM206" i="1" s="1"/>
  <c r="EJ150" i="1"/>
  <c r="EJ121" i="1"/>
  <c r="EJ200" i="1" s="1"/>
  <c r="EJ172" i="1"/>
  <c r="EJ176" i="1" s="1"/>
  <c r="EJ178" i="1" s="1"/>
  <c r="EJ181" i="1" s="1"/>
  <c r="EJ206" i="1" s="1"/>
  <c r="AB146" i="1"/>
  <c r="AB121" i="1"/>
  <c r="AB200" i="1" s="1"/>
  <c r="EP121" i="1"/>
  <c r="EP200" i="1" s="1"/>
  <c r="EP144" i="1"/>
  <c r="EP156" i="1" s="1"/>
  <c r="EP324" i="1" s="1"/>
  <c r="AE144" i="1"/>
  <c r="AE121" i="1"/>
  <c r="AE200" i="1" s="1"/>
  <c r="EI121" i="1"/>
  <c r="EI200" i="1" s="1"/>
  <c r="EI150" i="1"/>
  <c r="EI172" i="1"/>
  <c r="EI176" i="1" s="1"/>
  <c r="EI178" i="1" s="1"/>
  <c r="EI181" i="1" s="1"/>
  <c r="EI206" i="1" s="1"/>
  <c r="N148" i="1"/>
  <c r="N150" i="1" s="1"/>
  <c r="J150" i="1"/>
  <c r="J121" i="1"/>
  <c r="J200" i="1" s="1"/>
  <c r="J172" i="1"/>
  <c r="J176" i="1" s="1"/>
  <c r="J178" i="1" s="1"/>
  <c r="J181" i="1" s="1"/>
  <c r="J206" i="1" s="1"/>
  <c r="X152" i="1"/>
  <c r="X154" i="1" s="1"/>
  <c r="X156" i="1" s="1"/>
  <c r="P148" i="1"/>
  <c r="P150" i="1" s="1"/>
  <c r="DM148" i="1"/>
  <c r="DM150" i="1" s="1"/>
  <c r="CX150" i="1"/>
  <c r="CX121" i="1"/>
  <c r="CX200" i="1" s="1"/>
  <c r="CX172" i="1"/>
  <c r="CX176" i="1" s="1"/>
  <c r="CX178" i="1" s="1"/>
  <c r="CX181" i="1" s="1"/>
  <c r="CX206" i="1" s="1"/>
  <c r="FG324" i="1"/>
  <c r="FG144" i="1"/>
  <c r="FG156" i="1" s="1"/>
  <c r="FG121" i="1"/>
  <c r="FG200" i="1" s="1"/>
  <c r="FN150" i="1"/>
  <c r="FN121" i="1"/>
  <c r="FN200" i="1" s="1"/>
  <c r="FN172" i="1"/>
  <c r="FN176" i="1" s="1"/>
  <c r="FN178" i="1" s="1"/>
  <c r="FN181" i="1" s="1"/>
  <c r="FN206" i="1" s="1"/>
  <c r="BD146" i="1"/>
  <c r="BD121" i="1"/>
  <c r="BD200" i="1" s="1"/>
  <c r="U144" i="1"/>
  <c r="U121" i="1"/>
  <c r="U200" i="1" s="1"/>
  <c r="EL146" i="1"/>
  <c r="EL121" i="1"/>
  <c r="EL200" i="1" s="1"/>
  <c r="AY121" i="1"/>
  <c r="AY200" i="1" s="1"/>
  <c r="AY150" i="1"/>
  <c r="AY172" i="1"/>
  <c r="AY176" i="1" s="1"/>
  <c r="AY178" i="1" s="1"/>
  <c r="AY181" i="1" s="1"/>
  <c r="AY206" i="1" s="1"/>
  <c r="M121" i="1"/>
  <c r="M200" i="1" s="1"/>
  <c r="M150" i="1"/>
  <c r="M172" i="1"/>
  <c r="M176" i="1" s="1"/>
  <c r="M178" i="1" s="1"/>
  <c r="M181" i="1" s="1"/>
  <c r="M206" i="1" s="1"/>
  <c r="FM121" i="1"/>
  <c r="FM200" i="1" s="1"/>
  <c r="FM146" i="1"/>
  <c r="CD121" i="1"/>
  <c r="CD200" i="1" s="1"/>
  <c r="CD144" i="1"/>
  <c r="AI121" i="1"/>
  <c r="AI200" i="1" s="1"/>
  <c r="AI144" i="1"/>
  <c r="BA150" i="1"/>
  <c r="BA121" i="1"/>
  <c r="BA200" i="1" s="1"/>
  <c r="BA172" i="1"/>
  <c r="BA176" i="1" s="1"/>
  <c r="BA178" i="1" s="1"/>
  <c r="BA181" i="1" s="1"/>
  <c r="BA206" i="1" s="1"/>
  <c r="EU150" i="1"/>
  <c r="EU121" i="1"/>
  <c r="EU200" i="1" s="1"/>
  <c r="EU172" i="1"/>
  <c r="EU176" i="1" s="1"/>
  <c r="EU178" i="1" s="1"/>
  <c r="EU181" i="1" s="1"/>
  <c r="EU206" i="1" s="1"/>
  <c r="AC146" i="1"/>
  <c r="AC121" i="1"/>
  <c r="AC200" i="1" s="1"/>
  <c r="AP150" i="1"/>
  <c r="AP121" i="1"/>
  <c r="AP200" i="1" s="1"/>
  <c r="AP172" i="1"/>
  <c r="AP176" i="1" s="1"/>
  <c r="AP178" i="1" s="1"/>
  <c r="AP181" i="1" s="1"/>
  <c r="AP206" i="1" s="1"/>
  <c r="AA121" i="1"/>
  <c r="AA200" i="1" s="1"/>
  <c r="AA146" i="1"/>
  <c r="EQ121" i="1"/>
  <c r="EQ200" i="1" s="1"/>
  <c r="EQ146" i="1"/>
  <c r="EG121" i="1"/>
  <c r="EG200" i="1" s="1"/>
  <c r="EG144" i="1"/>
  <c r="BN150" i="1"/>
  <c r="BN121" i="1"/>
  <c r="BN200" i="1" s="1"/>
  <c r="BN172" i="1"/>
  <c r="BN176" i="1" s="1"/>
  <c r="BN178" i="1" s="1"/>
  <c r="BN181" i="1" s="1"/>
  <c r="BN206" i="1" s="1"/>
  <c r="FD144" i="1"/>
  <c r="FD121" i="1"/>
  <c r="FD200" i="1" s="1"/>
  <c r="AK144" i="1"/>
  <c r="AK121" i="1"/>
  <c r="AK200" i="1" s="1"/>
  <c r="W121" i="1"/>
  <c r="W200" i="1" s="1"/>
  <c r="W144" i="1"/>
  <c r="DR121" i="1"/>
  <c r="DR200" i="1" s="1"/>
  <c r="DR150" i="1"/>
  <c r="DR172" i="1"/>
  <c r="DR176" i="1" s="1"/>
  <c r="DR178" i="1" s="1"/>
  <c r="DR181" i="1" s="1"/>
  <c r="DR206" i="1" s="1"/>
  <c r="FH121" i="1"/>
  <c r="FH200" i="1" s="1"/>
  <c r="FH144" i="1"/>
  <c r="AL144" i="1"/>
  <c r="AL121" i="1"/>
  <c r="AL200" i="1" s="1"/>
  <c r="AH121" i="1"/>
  <c r="AH200" i="1" s="1"/>
  <c r="AH150" i="1"/>
  <c r="AH172" i="1"/>
  <c r="AH176" i="1" s="1"/>
  <c r="AH178" i="1" s="1"/>
  <c r="AH181" i="1" s="1"/>
  <c r="AH206" i="1" s="1"/>
  <c r="EZ144" i="1"/>
  <c r="EZ121" i="1"/>
  <c r="EZ200" i="1" s="1"/>
  <c r="BZ144" i="1"/>
  <c r="BZ121" i="1"/>
  <c r="BZ200" i="1" s="1"/>
  <c r="BG150" i="1"/>
  <c r="BG121" i="1"/>
  <c r="BG200" i="1" s="1"/>
  <c r="BG172" i="1"/>
  <c r="BG176" i="1" s="1"/>
  <c r="BG178" i="1" s="1"/>
  <c r="BG181" i="1" s="1"/>
  <c r="BG206" i="1" s="1"/>
  <c r="CK148" i="1"/>
  <c r="CK150" i="1" s="1"/>
  <c r="DW201" i="1"/>
  <c r="DW202" i="1" s="1"/>
  <c r="DW204" i="1" s="1"/>
  <c r="DW209" i="1" s="1"/>
  <c r="DW214" i="1" s="1"/>
  <c r="DW158" i="1"/>
  <c r="AX148" i="1"/>
  <c r="AX150" i="1" s="1"/>
  <c r="BP152" i="1"/>
  <c r="BP154" i="1"/>
  <c r="BP156" i="1" s="1"/>
  <c r="D152" i="1"/>
  <c r="D154" i="1"/>
  <c r="D156" i="1" s="1"/>
  <c r="BE148" i="1"/>
  <c r="BE150" i="1" s="1"/>
  <c r="R152" i="1"/>
  <c r="R154" i="1" s="1"/>
  <c r="R156" i="1" s="1"/>
  <c r="CL148" i="1"/>
  <c r="CL150" i="1" s="1"/>
  <c r="EX201" i="1"/>
  <c r="EX202" i="1" s="1"/>
  <c r="EX204" i="1" s="1"/>
  <c r="EX209" i="1" s="1"/>
  <c r="EX214" i="1" s="1"/>
  <c r="EX158" i="1"/>
  <c r="T144" i="1"/>
  <c r="T121" i="1"/>
  <c r="T200" i="1" s="1"/>
  <c r="DP144" i="1"/>
  <c r="DP156" i="1" s="1"/>
  <c r="DP121" i="1"/>
  <c r="DP200" i="1" s="1"/>
  <c r="ER144" i="1"/>
  <c r="ER121" i="1"/>
  <c r="ER200" i="1" s="1"/>
  <c r="O148" i="1"/>
  <c r="O150" i="1" s="1"/>
  <c r="AT148" i="1"/>
  <c r="AT150" i="1" s="1"/>
  <c r="DE121" i="1"/>
  <c r="DE200" i="1" s="1"/>
  <c r="DE144" i="1"/>
  <c r="BQ121" i="1"/>
  <c r="BQ200" i="1" s="1"/>
  <c r="BQ146" i="1"/>
  <c r="DV144" i="1"/>
  <c r="DV121" i="1"/>
  <c r="DV200" i="1" s="1"/>
  <c r="R201" i="1" l="1"/>
  <c r="R202" i="1" s="1"/>
  <c r="R204" i="1" s="1"/>
  <c r="R209" i="1" s="1"/>
  <c r="R214" i="1" s="1"/>
  <c r="R158" i="1"/>
  <c r="R324" i="1"/>
  <c r="EF158" i="1"/>
  <c r="EF201" i="1"/>
  <c r="EF202" i="1" s="1"/>
  <c r="EF204" i="1" s="1"/>
  <c r="EF209" i="1" s="1"/>
  <c r="EF214" i="1" s="1"/>
  <c r="EF324" i="1"/>
  <c r="CZ158" i="1"/>
  <c r="CZ201" i="1"/>
  <c r="CZ202" i="1" s="1"/>
  <c r="CZ204" i="1" s="1"/>
  <c r="CZ209" i="1" s="1"/>
  <c r="CZ214" i="1" s="1"/>
  <c r="CZ324" i="1"/>
  <c r="DD234" i="1"/>
  <c r="DD216" i="1"/>
  <c r="DD224" i="1"/>
  <c r="DD222" i="1"/>
  <c r="DD225" i="1"/>
  <c r="DW234" i="1"/>
  <c r="DW216" i="1"/>
  <c r="DW224" i="1"/>
  <c r="DW225" i="1"/>
  <c r="DW222" i="1"/>
  <c r="EX234" i="1"/>
  <c r="EX216" i="1"/>
  <c r="EX225" i="1"/>
  <c r="EX222" i="1"/>
  <c r="EX224" i="1"/>
  <c r="X158" i="1"/>
  <c r="X201" i="1"/>
  <c r="X202" i="1" s="1"/>
  <c r="X204" i="1" s="1"/>
  <c r="X209" i="1" s="1"/>
  <c r="X214" i="1" s="1"/>
  <c r="X324" i="1"/>
  <c r="EN201" i="1"/>
  <c r="EN202" i="1" s="1"/>
  <c r="EN204" i="1" s="1"/>
  <c r="EN209" i="1" s="1"/>
  <c r="EN214" i="1" s="1"/>
  <c r="EN158" i="1"/>
  <c r="EN324" i="1"/>
  <c r="BQ148" i="1"/>
  <c r="BQ150" i="1" s="1"/>
  <c r="DP158" i="1"/>
  <c r="DP201" i="1"/>
  <c r="D201" i="1"/>
  <c r="D202" i="1" s="1"/>
  <c r="D204" i="1" s="1"/>
  <c r="D209" i="1" s="1"/>
  <c r="D214" i="1" s="1"/>
  <c r="D158" i="1"/>
  <c r="D324" i="1"/>
  <c r="AX154" i="1"/>
  <c r="AX156" i="1" s="1"/>
  <c r="AX152" i="1"/>
  <c r="CK154" i="1"/>
  <c r="CK156" i="1" s="1"/>
  <c r="CK152" i="1"/>
  <c r="BZ148" i="1"/>
  <c r="BZ150" i="1" s="1"/>
  <c r="DV148" i="1"/>
  <c r="DV150" i="1" s="1"/>
  <c r="AT152" i="1"/>
  <c r="AT154" i="1" s="1"/>
  <c r="AT156" i="1" s="1"/>
  <c r="ER148" i="1"/>
  <c r="ER150" i="1" s="1"/>
  <c r="DP324" i="1"/>
  <c r="CL154" i="1"/>
  <c r="CL156" i="1" s="1"/>
  <c r="CL152" i="1"/>
  <c r="FH148" i="1"/>
  <c r="FH150" i="1" s="1"/>
  <c r="W148" i="1"/>
  <c r="W150" i="1" s="1"/>
  <c r="EG148" i="1"/>
  <c r="EG150" i="1" s="1"/>
  <c r="EQ148" i="1"/>
  <c r="EQ150" i="1" s="1"/>
  <c r="AA148" i="1"/>
  <c r="AA150" i="1" s="1"/>
  <c r="M152" i="1"/>
  <c r="M154" i="1" s="1"/>
  <c r="M156" i="1" s="1"/>
  <c r="AY152" i="1"/>
  <c r="AY154" i="1"/>
  <c r="AY156" i="1" s="1"/>
  <c r="EL148" i="1"/>
  <c r="EL150" i="1" s="1"/>
  <c r="BD148" i="1"/>
  <c r="BD150" i="1" s="1"/>
  <c r="FG201" i="1"/>
  <c r="FG202" i="1" s="1"/>
  <c r="FG204" i="1" s="1"/>
  <c r="FG209" i="1" s="1"/>
  <c r="FG214" i="1" s="1"/>
  <c r="FG158" i="1"/>
  <c r="CX154" i="1"/>
  <c r="CX156" i="1" s="1"/>
  <c r="CX152" i="1"/>
  <c r="P152" i="1"/>
  <c r="P154" i="1" s="1"/>
  <c r="P156" i="1" s="1"/>
  <c r="AE148" i="1"/>
  <c r="AE150" i="1" s="1"/>
  <c r="FK148" i="1"/>
  <c r="FK150" i="1" s="1"/>
  <c r="AD148" i="1"/>
  <c r="AD150" i="1" s="1"/>
  <c r="DQ148" i="1"/>
  <c r="DQ150" i="1" s="1"/>
  <c r="FE148" i="1"/>
  <c r="FE150" i="1" s="1"/>
  <c r="AS152" i="1"/>
  <c r="AS154" i="1" s="1"/>
  <c r="AS156" i="1" s="1"/>
  <c r="AJ152" i="1"/>
  <c r="AJ154" i="1"/>
  <c r="AJ156" i="1" s="1"/>
  <c r="EC201" i="1"/>
  <c r="EC158" i="1"/>
  <c r="DX201" i="1"/>
  <c r="DX158" i="1"/>
  <c r="ED148" i="1"/>
  <c r="ED150" i="1" s="1"/>
  <c r="FO148" i="1"/>
  <c r="FO150" i="1" s="1"/>
  <c r="EY152" i="1"/>
  <c r="EY154" i="1" s="1"/>
  <c r="EY156" i="1" s="1"/>
  <c r="BM154" i="1"/>
  <c r="BM156" i="1" s="1"/>
  <c r="BM152" i="1"/>
  <c r="L152" i="1"/>
  <c r="L154" i="1"/>
  <c r="L156" i="1" s="1"/>
  <c r="BO152" i="1"/>
  <c r="BO154" i="1" s="1"/>
  <c r="BO156" i="1" s="1"/>
  <c r="EW148" i="1"/>
  <c r="EW150" i="1" s="1"/>
  <c r="DY201" i="1"/>
  <c r="DY202" i="1" s="1"/>
  <c r="DY204" i="1" s="1"/>
  <c r="DY209" i="1" s="1"/>
  <c r="DY214" i="1" s="1"/>
  <c r="DY158" i="1"/>
  <c r="C189" i="1"/>
  <c r="C244" i="1"/>
  <c r="DO152" i="1"/>
  <c r="DO154" i="1" s="1"/>
  <c r="DO156" i="1" s="1"/>
  <c r="CF152" i="1"/>
  <c r="CF154" i="1"/>
  <c r="CF156" i="1" s="1"/>
  <c r="CA234" i="1"/>
  <c r="CA216" i="1"/>
  <c r="CA222" i="1"/>
  <c r="CA226" i="1" s="1"/>
  <c r="CA230" i="1" s="1"/>
  <c r="CA235" i="1" s="1"/>
  <c r="CA225" i="1"/>
  <c r="CA224" i="1"/>
  <c r="CH148" i="1"/>
  <c r="CH150" i="1" s="1"/>
  <c r="FL148" i="1"/>
  <c r="FL150" i="1" s="1"/>
  <c r="FI154" i="1"/>
  <c r="FI156" i="1" s="1"/>
  <c r="FI152" i="1"/>
  <c r="AO154" i="1"/>
  <c r="AO156" i="1" s="1"/>
  <c r="AO152" i="1"/>
  <c r="FT148" i="1"/>
  <c r="FT150" i="1" s="1"/>
  <c r="FF148" i="1"/>
  <c r="FF150" i="1" s="1"/>
  <c r="EA152" i="1"/>
  <c r="EA154" i="1" s="1"/>
  <c r="EA156" i="1" s="1"/>
  <c r="EM148" i="1"/>
  <c r="EM150" i="1" s="1"/>
  <c r="O152" i="1"/>
  <c r="O154" i="1" s="1"/>
  <c r="O156" i="1" s="1"/>
  <c r="AH154" i="1"/>
  <c r="AH156" i="1" s="1"/>
  <c r="AH152" i="1"/>
  <c r="FD148" i="1"/>
  <c r="FD150" i="1" s="1"/>
  <c r="U148" i="1"/>
  <c r="U150" i="1" s="1"/>
  <c r="FN152" i="1"/>
  <c r="FN154" i="1" s="1"/>
  <c r="FN156" i="1" s="1"/>
  <c r="N154" i="1"/>
  <c r="N156" i="1" s="1"/>
  <c r="N152" i="1"/>
  <c r="AW201" i="1"/>
  <c r="AW202" i="1" s="1"/>
  <c r="AW204" i="1" s="1"/>
  <c r="AW209" i="1" s="1"/>
  <c r="AW214" i="1" s="1"/>
  <c r="AW158" i="1"/>
  <c r="BC152" i="1"/>
  <c r="BC154" i="1" s="1"/>
  <c r="BC156" i="1" s="1"/>
  <c r="DH148" i="1"/>
  <c r="DH150" i="1" s="1"/>
  <c r="BL148" i="1"/>
  <c r="BL150" i="1" s="1"/>
  <c r="BY152" i="1"/>
  <c r="BY154" i="1" s="1"/>
  <c r="BY156" i="1" s="1"/>
  <c r="CU234" i="1"/>
  <c r="CU216" i="1"/>
  <c r="CU224" i="1"/>
  <c r="CU225" i="1"/>
  <c r="CU222" i="1"/>
  <c r="CC148" i="1"/>
  <c r="CC150" i="1" s="1"/>
  <c r="S201" i="1"/>
  <c r="S202" i="1" s="1"/>
  <c r="S204" i="1" s="1"/>
  <c r="S209" i="1" s="1"/>
  <c r="S214" i="1" s="1"/>
  <c r="S158" i="1"/>
  <c r="S324" i="1"/>
  <c r="DJ148" i="1"/>
  <c r="DJ150" i="1" s="1"/>
  <c r="V148" i="1"/>
  <c r="V150" i="1" s="1"/>
  <c r="Z148" i="1"/>
  <c r="Z150" i="1" s="1"/>
  <c r="DB201" i="1"/>
  <c r="DB202" i="1" s="1"/>
  <c r="DB204" i="1" s="1"/>
  <c r="DB209" i="1" s="1"/>
  <c r="DB214" i="1" s="1"/>
  <c r="DB158" i="1"/>
  <c r="EC202" i="1"/>
  <c r="EC204" i="1" s="1"/>
  <c r="EC209" i="1" s="1"/>
  <c r="EC214" i="1" s="1"/>
  <c r="DA201" i="1"/>
  <c r="DA202" i="1" s="1"/>
  <c r="DA204" i="1" s="1"/>
  <c r="DA209" i="1" s="1"/>
  <c r="DA214" i="1" s="1"/>
  <c r="DA158" i="1"/>
  <c r="BT158" i="1"/>
  <c r="BT201" i="1"/>
  <c r="BT202" i="1" s="1"/>
  <c r="BT204" i="1" s="1"/>
  <c r="BT209" i="1" s="1"/>
  <c r="BT214" i="1" s="1"/>
  <c r="FJ152" i="1"/>
  <c r="FJ154" i="1" s="1"/>
  <c r="FJ156" i="1" s="1"/>
  <c r="EO201" i="1"/>
  <c r="EO158" i="1"/>
  <c r="C106" i="1"/>
  <c r="C116" i="1" s="1"/>
  <c r="FY116" i="1" s="1"/>
  <c r="C180" i="1"/>
  <c r="C174" i="1"/>
  <c r="FB148" i="1"/>
  <c r="FB150" i="1" s="1"/>
  <c r="CG154" i="1"/>
  <c r="CG156" i="1" s="1"/>
  <c r="CG152" i="1"/>
  <c r="DS201" i="1"/>
  <c r="DS202" i="1" s="1"/>
  <c r="DS204" i="1" s="1"/>
  <c r="DS209" i="1" s="1"/>
  <c r="DS214" i="1" s="1"/>
  <c r="DS158" i="1"/>
  <c r="DS324" i="1"/>
  <c r="FP152" i="1"/>
  <c r="FP154" i="1"/>
  <c r="FP156" i="1" s="1"/>
  <c r="CQ152" i="1"/>
  <c r="CQ154" i="1" s="1"/>
  <c r="CQ156" i="1" s="1"/>
  <c r="CN148" i="1"/>
  <c r="CN150" i="1" s="1"/>
  <c r="AR148" i="1"/>
  <c r="AR150" i="1" s="1"/>
  <c r="H152" i="1"/>
  <c r="H154" i="1" s="1"/>
  <c r="H156" i="1" s="1"/>
  <c r="BB148" i="1"/>
  <c r="BB150" i="1" s="1"/>
  <c r="AZ201" i="1"/>
  <c r="AZ202" i="1" s="1"/>
  <c r="AZ204" i="1" s="1"/>
  <c r="AZ209" i="1" s="1"/>
  <c r="AZ214" i="1" s="1"/>
  <c r="AZ158" i="1"/>
  <c r="AZ324" i="1"/>
  <c r="CB152" i="1"/>
  <c r="CB154" i="1" s="1"/>
  <c r="CB156" i="1" s="1"/>
  <c r="DE148" i="1"/>
  <c r="DE150" i="1" s="1"/>
  <c r="T148" i="1"/>
  <c r="T150" i="1" s="1"/>
  <c r="BP201" i="1"/>
  <c r="BP202" i="1" s="1"/>
  <c r="BP204" i="1" s="1"/>
  <c r="BP209" i="1" s="1"/>
  <c r="BP214" i="1" s="1"/>
  <c r="BP158" i="1"/>
  <c r="BP324" i="1"/>
  <c r="EZ148" i="1"/>
  <c r="EZ150" i="1" s="1"/>
  <c r="DR152" i="1"/>
  <c r="DR154" i="1" s="1"/>
  <c r="DR156" i="1" s="1"/>
  <c r="AC148" i="1"/>
  <c r="AC150" i="1" s="1"/>
  <c r="BA154" i="1"/>
  <c r="BA156" i="1" s="1"/>
  <c r="BA152" i="1"/>
  <c r="DP202" i="1"/>
  <c r="DP204" i="1" s="1"/>
  <c r="DP209" i="1" s="1"/>
  <c r="DP214" i="1" s="1"/>
  <c r="BE154" i="1"/>
  <c r="BE156" i="1" s="1"/>
  <c r="BE152" i="1"/>
  <c r="AL148" i="1"/>
  <c r="AL150" i="1" s="1"/>
  <c r="AK148" i="1"/>
  <c r="AK150" i="1" s="1"/>
  <c r="BN154" i="1"/>
  <c r="BN156" i="1" s="1"/>
  <c r="BN152" i="1"/>
  <c r="AP152" i="1"/>
  <c r="AP154" i="1" s="1"/>
  <c r="AP156" i="1" s="1"/>
  <c r="EU152" i="1"/>
  <c r="EU154" i="1"/>
  <c r="EU156" i="1" s="1"/>
  <c r="DM152" i="1"/>
  <c r="DM154" i="1" s="1"/>
  <c r="DM156" i="1" s="1"/>
  <c r="J152" i="1"/>
  <c r="J154" i="1" s="1"/>
  <c r="J156" i="1" s="1"/>
  <c r="EP201" i="1"/>
  <c r="EP158" i="1"/>
  <c r="CM152" i="1"/>
  <c r="CM154" i="1" s="1"/>
  <c r="CM156" i="1" s="1"/>
  <c r="AU201" i="1"/>
  <c r="AU202" i="1" s="1"/>
  <c r="AU204" i="1" s="1"/>
  <c r="AU209" i="1" s="1"/>
  <c r="AU214" i="1" s="1"/>
  <c r="AU158" i="1"/>
  <c r="AW324" i="1"/>
  <c r="BJ148" i="1"/>
  <c r="BJ150" i="1" s="1"/>
  <c r="BW152" i="1"/>
  <c r="BW154" i="1"/>
  <c r="BW156" i="1" s="1"/>
  <c r="BU202" i="1"/>
  <c r="BU204" i="1" s="1"/>
  <c r="BU209" i="1" s="1"/>
  <c r="BU214" i="1" s="1"/>
  <c r="FQ148" i="1"/>
  <c r="FQ150" i="1" s="1"/>
  <c r="EE148" i="1"/>
  <c r="EE150" i="1" s="1"/>
  <c r="BR154" i="1"/>
  <c r="BR156" i="1" s="1"/>
  <c r="BR152" i="1"/>
  <c r="BF148" i="1"/>
  <c r="BF150" i="1" s="1"/>
  <c r="G148" i="1"/>
  <c r="G150" i="1" s="1"/>
  <c r="FV154" i="1"/>
  <c r="FV156" i="1" s="1"/>
  <c r="FV152" i="1"/>
  <c r="DA324" i="1"/>
  <c r="CS201" i="1"/>
  <c r="CS158" i="1"/>
  <c r="CW201" i="1"/>
  <c r="CW202" i="1" s="1"/>
  <c r="CW204" i="1" s="1"/>
  <c r="CW209" i="1" s="1"/>
  <c r="CW214" i="1" s="1"/>
  <c r="CW158" i="1"/>
  <c r="BT324" i="1"/>
  <c r="AQ148" i="1"/>
  <c r="AQ150" i="1" s="1"/>
  <c r="CT154" i="1"/>
  <c r="CT156" i="1" s="1"/>
  <c r="CT152" i="1"/>
  <c r="ES148" i="1"/>
  <c r="ES150" i="1" s="1"/>
  <c r="CI152" i="1"/>
  <c r="CI154" i="1" s="1"/>
  <c r="CI156" i="1" s="1"/>
  <c r="AN148" i="1"/>
  <c r="AN150" i="1" s="1"/>
  <c r="EO202" i="1"/>
  <c r="EO204" i="1" s="1"/>
  <c r="EO209" i="1" s="1"/>
  <c r="EO214" i="1" s="1"/>
  <c r="CY148" i="1"/>
  <c r="CY150" i="1" s="1"/>
  <c r="AM148" i="1"/>
  <c r="AM150" i="1" s="1"/>
  <c r="DN154" i="1"/>
  <c r="DN156" i="1" s="1"/>
  <c r="DN152" i="1"/>
  <c r="FW154" i="1"/>
  <c r="FW156" i="1" s="1"/>
  <c r="FW152" i="1"/>
  <c r="K152" i="1"/>
  <c r="K154" i="1" s="1"/>
  <c r="K156" i="1" s="1"/>
  <c r="DU148" i="1"/>
  <c r="DU150" i="1" s="1"/>
  <c r="DK152" i="1"/>
  <c r="DK154" i="1"/>
  <c r="DK156" i="1" s="1"/>
  <c r="BV148" i="1"/>
  <c r="BV150" i="1" s="1"/>
  <c r="DT148" i="1"/>
  <c r="DT150" i="1" s="1"/>
  <c r="CP148" i="1"/>
  <c r="CP150" i="1" s="1"/>
  <c r="BS154" i="1"/>
  <c r="BS156" i="1" s="1"/>
  <c r="BS152" i="1"/>
  <c r="FR154" i="1"/>
  <c r="FR156" i="1" s="1"/>
  <c r="FR152" i="1"/>
  <c r="FX226" i="1"/>
  <c r="FX230" i="1" s="1"/>
  <c r="FX235" i="1" s="1"/>
  <c r="FX236" i="1" s="1"/>
  <c r="BG152" i="1"/>
  <c r="BG154" i="1"/>
  <c r="BG156" i="1" s="1"/>
  <c r="AI148" i="1"/>
  <c r="AI150" i="1" s="1"/>
  <c r="CD148" i="1"/>
  <c r="CD150" i="1" s="1"/>
  <c r="FM148" i="1"/>
  <c r="FM150" i="1" s="1"/>
  <c r="EI152" i="1"/>
  <c r="EI154" i="1" s="1"/>
  <c r="EI156" i="1" s="1"/>
  <c r="EP202" i="1"/>
  <c r="EP204" i="1" s="1"/>
  <c r="EP209" i="1" s="1"/>
  <c r="EP214" i="1" s="1"/>
  <c r="AB148" i="1"/>
  <c r="AB150" i="1" s="1"/>
  <c r="EJ152" i="1"/>
  <c r="EJ154" i="1"/>
  <c r="EJ156" i="1" s="1"/>
  <c r="DZ148" i="1"/>
  <c r="DZ150" i="1" s="1"/>
  <c r="BI148" i="1"/>
  <c r="BI150" i="1" s="1"/>
  <c r="E201" i="1"/>
  <c r="E202" i="1" s="1"/>
  <c r="E204" i="1" s="1"/>
  <c r="E209" i="1" s="1"/>
  <c r="E214" i="1" s="1"/>
  <c r="E158" i="1"/>
  <c r="E324" i="1"/>
  <c r="DC201" i="1"/>
  <c r="DC202" i="1" s="1"/>
  <c r="DC204" i="1" s="1"/>
  <c r="DC209" i="1" s="1"/>
  <c r="DC214" i="1" s="1"/>
  <c r="DC158" i="1"/>
  <c r="BU201" i="1"/>
  <c r="BU158" i="1"/>
  <c r="ET154" i="1"/>
  <c r="ET156" i="1" s="1"/>
  <c r="ET152" i="1"/>
  <c r="BK148" i="1"/>
  <c r="BK150" i="1" s="1"/>
  <c r="EH148" i="1"/>
  <c r="EH150" i="1" s="1"/>
  <c r="BH148" i="1"/>
  <c r="BH150" i="1" s="1"/>
  <c r="DX202" i="1"/>
  <c r="DX204" i="1" s="1"/>
  <c r="DX209" i="1" s="1"/>
  <c r="DX214" i="1" s="1"/>
  <c r="CS202" i="1"/>
  <c r="CS204" i="1" s="1"/>
  <c r="CS209" i="1" s="1"/>
  <c r="CS214" i="1" s="1"/>
  <c r="FS201" i="1"/>
  <c r="FS202" i="1" s="1"/>
  <c r="FS204" i="1" s="1"/>
  <c r="FS209" i="1" s="1"/>
  <c r="FS214" i="1" s="1"/>
  <c r="FS158" i="1"/>
  <c r="Q154" i="1"/>
  <c r="Q156" i="1" s="1"/>
  <c r="Q152" i="1"/>
  <c r="CR148" i="1"/>
  <c r="CR150" i="1" s="1"/>
  <c r="CE148" i="1"/>
  <c r="CE150" i="1" s="1"/>
  <c r="DI152" i="1"/>
  <c r="DI154" i="1" s="1"/>
  <c r="DI156" i="1" s="1"/>
  <c r="FU152" i="1"/>
  <c r="FU154" i="1"/>
  <c r="FU156" i="1" s="1"/>
  <c r="EV148" i="1"/>
  <c r="EV150" i="1" s="1"/>
  <c r="CO148" i="1"/>
  <c r="CO150" i="1" s="1"/>
  <c r="EB152" i="1"/>
  <c r="EB154" i="1" s="1"/>
  <c r="EB156" i="1" s="1"/>
  <c r="AV148" i="1"/>
  <c r="AV150" i="1" s="1"/>
  <c r="C115" i="1"/>
  <c r="C112" i="1"/>
  <c r="DF201" i="1"/>
  <c r="DF202" i="1" s="1"/>
  <c r="DF204" i="1" s="1"/>
  <c r="DF209" i="1" s="1"/>
  <c r="DF214" i="1" s="1"/>
  <c r="DF158" i="1"/>
  <c r="DF324" i="1"/>
  <c r="F154" i="1"/>
  <c r="F156" i="1" s="1"/>
  <c r="F152" i="1"/>
  <c r="CJ152" i="1"/>
  <c r="CJ154" i="1" s="1"/>
  <c r="CJ156" i="1" s="1"/>
  <c r="EK148" i="1"/>
  <c r="EK150" i="1" s="1"/>
  <c r="AG148" i="1"/>
  <c r="AG150" i="1" s="1"/>
  <c r="FC148" i="1"/>
  <c r="FC150" i="1" s="1"/>
  <c r="DG201" i="1"/>
  <c r="DG202" i="1" s="1"/>
  <c r="DG204" i="1" s="1"/>
  <c r="DG209" i="1" s="1"/>
  <c r="DG214" i="1" s="1"/>
  <c r="DG158" i="1"/>
  <c r="FA148" i="1"/>
  <c r="FA150" i="1" s="1"/>
  <c r="I201" i="1"/>
  <c r="I202" i="1" s="1"/>
  <c r="I204" i="1" s="1"/>
  <c r="I209" i="1" s="1"/>
  <c r="I214" i="1" s="1"/>
  <c r="I158" i="1"/>
  <c r="I324" i="1"/>
  <c r="BX158" i="1"/>
  <c r="BX201" i="1"/>
  <c r="BX202" i="1" s="1"/>
  <c r="BX204" i="1" s="1"/>
  <c r="BX209" i="1" s="1"/>
  <c r="BX214" i="1" s="1"/>
  <c r="CV201" i="1"/>
  <c r="CV202" i="1" s="1"/>
  <c r="CV204" i="1" s="1"/>
  <c r="CV209" i="1" s="1"/>
  <c r="CV214" i="1" s="1"/>
  <c r="CV158" i="1"/>
  <c r="Y201" i="1"/>
  <c r="Y202" i="1" s="1"/>
  <c r="Y204" i="1" s="1"/>
  <c r="Y209" i="1" s="1"/>
  <c r="Y214" i="1" s="1"/>
  <c r="Y158" i="1"/>
  <c r="AF152" i="1"/>
  <c r="AF154" i="1" s="1"/>
  <c r="AF156" i="1" s="1"/>
  <c r="DL234" i="1"/>
  <c r="DL216" i="1"/>
  <c r="DL222" i="1"/>
  <c r="DL224" i="1"/>
  <c r="DL225" i="1"/>
  <c r="EB201" i="1" l="1"/>
  <c r="EB202" i="1" s="1"/>
  <c r="EB204" i="1" s="1"/>
  <c r="EB209" i="1" s="1"/>
  <c r="EB214" i="1" s="1"/>
  <c r="EB158" i="1"/>
  <c r="EB324" i="1"/>
  <c r="CM201" i="1"/>
  <c r="CM202" i="1" s="1"/>
  <c r="CM204" i="1" s="1"/>
  <c r="CM209" i="1" s="1"/>
  <c r="CM214" i="1" s="1"/>
  <c r="CM158" i="1"/>
  <c r="CM324" i="1"/>
  <c r="BT234" i="1"/>
  <c r="BT216" i="1"/>
  <c r="BT224" i="1"/>
  <c r="BT222" i="1"/>
  <c r="BT226" i="1" s="1"/>
  <c r="BT230" i="1" s="1"/>
  <c r="BT235" i="1" s="1"/>
  <c r="BT225" i="1"/>
  <c r="BO201" i="1"/>
  <c r="BO202" i="1" s="1"/>
  <c r="BO204" i="1" s="1"/>
  <c r="BO209" i="1" s="1"/>
  <c r="BO214" i="1" s="1"/>
  <c r="BO158" i="1"/>
  <c r="BO324" i="1"/>
  <c r="P201" i="1"/>
  <c r="P202" i="1" s="1"/>
  <c r="P204" i="1" s="1"/>
  <c r="P209" i="1" s="1"/>
  <c r="P214" i="1" s="1"/>
  <c r="P158" i="1"/>
  <c r="P324" i="1"/>
  <c r="DI201" i="1"/>
  <c r="DI202" i="1" s="1"/>
  <c r="DI204" i="1" s="1"/>
  <c r="DI209" i="1" s="1"/>
  <c r="DI214" i="1" s="1"/>
  <c r="DI158" i="1"/>
  <c r="DI324" i="1"/>
  <c r="CW234" i="1"/>
  <c r="CW216" i="1"/>
  <c r="CW222" i="1"/>
  <c r="CW224" i="1"/>
  <c r="CW225" i="1"/>
  <c r="CB201" i="1"/>
  <c r="CB202" i="1" s="1"/>
  <c r="CB204" i="1" s="1"/>
  <c r="CB209" i="1" s="1"/>
  <c r="CB214" i="1" s="1"/>
  <c r="CB158" i="1"/>
  <c r="CB324" i="1"/>
  <c r="CQ201" i="1"/>
  <c r="CQ202" i="1" s="1"/>
  <c r="CQ204" i="1" s="1"/>
  <c r="CQ209" i="1" s="1"/>
  <c r="CQ214" i="1" s="1"/>
  <c r="CQ158" i="1"/>
  <c r="CQ324" i="1"/>
  <c r="EY201" i="1"/>
  <c r="EY202" i="1" s="1"/>
  <c r="EY204" i="1" s="1"/>
  <c r="EY209" i="1" s="1"/>
  <c r="EY214" i="1" s="1"/>
  <c r="EY158" i="1"/>
  <c r="M201" i="1"/>
  <c r="M202" i="1" s="1"/>
  <c r="M204" i="1" s="1"/>
  <c r="M209" i="1" s="1"/>
  <c r="M214" i="1" s="1"/>
  <c r="M158" i="1"/>
  <c r="M324" i="1"/>
  <c r="DC234" i="1"/>
  <c r="DC216" i="1"/>
  <c r="DC225" i="1"/>
  <c r="DC222" i="1"/>
  <c r="DC224" i="1"/>
  <c r="FX265" i="1"/>
  <c r="FX241" i="1"/>
  <c r="FX247" i="1" s="1"/>
  <c r="FX250" i="1" s="1"/>
  <c r="CI201" i="1"/>
  <c r="CI202" i="1" s="1"/>
  <c r="CI204" i="1" s="1"/>
  <c r="CI209" i="1" s="1"/>
  <c r="CI214" i="1" s="1"/>
  <c r="CI158" i="1"/>
  <c r="CI324" i="1"/>
  <c r="DR201" i="1"/>
  <c r="DR202" i="1" s="1"/>
  <c r="DR204" i="1" s="1"/>
  <c r="DR209" i="1" s="1"/>
  <c r="DR214" i="1" s="1"/>
  <c r="DR158" i="1"/>
  <c r="DR324" i="1"/>
  <c r="H158" i="1"/>
  <c r="H201" i="1"/>
  <c r="H202" i="1" s="1"/>
  <c r="H204" i="1" s="1"/>
  <c r="H209" i="1" s="1"/>
  <c r="H214" i="1" s="1"/>
  <c r="H324" i="1"/>
  <c r="DB234" i="1"/>
  <c r="DB216" i="1"/>
  <c r="DB225" i="1"/>
  <c r="DB224" i="1"/>
  <c r="DB222" i="1"/>
  <c r="DB226" i="1" s="1"/>
  <c r="DB230" i="1" s="1"/>
  <c r="DB235" i="1" s="1"/>
  <c r="BC201" i="1"/>
  <c r="BC202" i="1" s="1"/>
  <c r="BC204" i="1" s="1"/>
  <c r="BC209" i="1" s="1"/>
  <c r="BC214" i="1" s="1"/>
  <c r="BC158" i="1"/>
  <c r="BC324" i="1"/>
  <c r="EA201" i="1"/>
  <c r="EA202" i="1" s="1"/>
  <c r="EA204" i="1" s="1"/>
  <c r="EA209" i="1" s="1"/>
  <c r="EA214" i="1" s="1"/>
  <c r="EA158" i="1"/>
  <c r="EA324" i="1"/>
  <c r="DO201" i="1"/>
  <c r="DO202" i="1" s="1"/>
  <c r="DO204" i="1" s="1"/>
  <c r="DO209" i="1" s="1"/>
  <c r="DO214" i="1" s="1"/>
  <c r="DO158" i="1"/>
  <c r="DO324" i="1"/>
  <c r="DY234" i="1"/>
  <c r="DY216" i="1"/>
  <c r="DY225" i="1"/>
  <c r="DY222" i="1"/>
  <c r="DY226" i="1" s="1"/>
  <c r="DY230" i="1" s="1"/>
  <c r="DY235" i="1" s="1"/>
  <c r="DY224" i="1"/>
  <c r="AS201" i="1"/>
  <c r="AS202" i="1" s="1"/>
  <c r="AS204" i="1" s="1"/>
  <c r="AS209" i="1" s="1"/>
  <c r="AS214" i="1" s="1"/>
  <c r="AS158" i="1"/>
  <c r="AS324" i="1"/>
  <c r="BX234" i="1"/>
  <c r="BX216" i="1"/>
  <c r="BX222" i="1"/>
  <c r="BX225" i="1"/>
  <c r="BX224" i="1"/>
  <c r="EI201" i="1"/>
  <c r="EI202" i="1" s="1"/>
  <c r="EI204" i="1" s="1"/>
  <c r="EI209" i="1" s="1"/>
  <c r="EI214" i="1" s="1"/>
  <c r="EI158" i="1"/>
  <c r="EI324" i="1"/>
  <c r="DM201" i="1"/>
  <c r="DM202" i="1" s="1"/>
  <c r="DM204" i="1" s="1"/>
  <c r="DM209" i="1" s="1"/>
  <c r="DM214" i="1" s="1"/>
  <c r="DM158" i="1"/>
  <c r="DM324" i="1"/>
  <c r="AW234" i="1"/>
  <c r="AW216" i="1"/>
  <c r="AW224" i="1"/>
  <c r="AW222" i="1"/>
  <c r="AW225" i="1"/>
  <c r="O201" i="1"/>
  <c r="O202" i="1" s="1"/>
  <c r="O204" i="1" s="1"/>
  <c r="O209" i="1" s="1"/>
  <c r="O214" i="1" s="1"/>
  <c r="O158" i="1"/>
  <c r="O324" i="1"/>
  <c r="FG234" i="1"/>
  <c r="FG216" i="1"/>
  <c r="FG224" i="1"/>
  <c r="FG225" i="1"/>
  <c r="FG222" i="1"/>
  <c r="FG226" i="1" s="1"/>
  <c r="FG230" i="1" s="1"/>
  <c r="FG235" i="1" s="1"/>
  <c r="K201" i="1"/>
  <c r="K202" i="1" s="1"/>
  <c r="K204" i="1" s="1"/>
  <c r="K209" i="1" s="1"/>
  <c r="K214" i="1" s="1"/>
  <c r="K158" i="1"/>
  <c r="K324" i="1"/>
  <c r="AF201" i="1"/>
  <c r="AF202" i="1" s="1"/>
  <c r="AF204" i="1" s="1"/>
  <c r="AF209" i="1" s="1"/>
  <c r="AF214" i="1" s="1"/>
  <c r="AF158" i="1"/>
  <c r="AF324" i="1"/>
  <c r="CV234" i="1"/>
  <c r="CV216" i="1"/>
  <c r="CV222" i="1"/>
  <c r="CV224" i="1"/>
  <c r="CV225" i="1"/>
  <c r="DG234" i="1"/>
  <c r="DG216" i="1"/>
  <c r="DG224" i="1"/>
  <c r="DG225" i="1"/>
  <c r="DG222" i="1"/>
  <c r="DG226" i="1" s="1"/>
  <c r="DG230" i="1" s="1"/>
  <c r="DG235" i="1" s="1"/>
  <c r="CJ158" i="1"/>
  <c r="CJ201" i="1"/>
  <c r="CJ202" i="1" s="1"/>
  <c r="CJ204" i="1" s="1"/>
  <c r="CJ209" i="1" s="1"/>
  <c r="CJ214" i="1" s="1"/>
  <c r="CJ324" i="1"/>
  <c r="FS234" i="1"/>
  <c r="FS216" i="1"/>
  <c r="FS225" i="1"/>
  <c r="FS222" i="1"/>
  <c r="FS224" i="1"/>
  <c r="AU234" i="1"/>
  <c r="AU216" i="1"/>
  <c r="AU222" i="1"/>
  <c r="AU225" i="1"/>
  <c r="AU224" i="1"/>
  <c r="J201" i="1"/>
  <c r="J202" i="1" s="1"/>
  <c r="J204" i="1" s="1"/>
  <c r="J209" i="1" s="1"/>
  <c r="J214" i="1" s="1"/>
  <c r="J158" i="1"/>
  <c r="J324" i="1"/>
  <c r="AP201" i="1"/>
  <c r="AP202" i="1" s="1"/>
  <c r="AP204" i="1" s="1"/>
  <c r="AP209" i="1" s="1"/>
  <c r="AP214" i="1" s="1"/>
  <c r="AP158" i="1"/>
  <c r="AP324" i="1"/>
  <c r="FJ201" i="1"/>
  <c r="FJ202" i="1" s="1"/>
  <c r="FJ204" i="1" s="1"/>
  <c r="FJ209" i="1" s="1"/>
  <c r="FJ214" i="1" s="1"/>
  <c r="FJ158" i="1"/>
  <c r="FJ324" i="1"/>
  <c r="DA234" i="1"/>
  <c r="DA216" i="1"/>
  <c r="DA225" i="1"/>
  <c r="DA222" i="1"/>
  <c r="DA224" i="1"/>
  <c r="BY201" i="1"/>
  <c r="BY202" i="1" s="1"/>
  <c r="BY204" i="1" s="1"/>
  <c r="BY209" i="1" s="1"/>
  <c r="BY214" i="1" s="1"/>
  <c r="BY158" i="1"/>
  <c r="FN201" i="1"/>
  <c r="FN202" i="1" s="1"/>
  <c r="FN204" i="1" s="1"/>
  <c r="FN209" i="1" s="1"/>
  <c r="FN214" i="1" s="1"/>
  <c r="FN158" i="1"/>
  <c r="FN324" i="1"/>
  <c r="AT201" i="1"/>
  <c r="AT202" i="1" s="1"/>
  <c r="AT204" i="1" s="1"/>
  <c r="AT209" i="1" s="1"/>
  <c r="AT214" i="1" s="1"/>
  <c r="AT158" i="1"/>
  <c r="AT324" i="1"/>
  <c r="AG154" i="1"/>
  <c r="AG156" i="1" s="1"/>
  <c r="AG152" i="1"/>
  <c r="Q201" i="1"/>
  <c r="Q202" i="1" s="1"/>
  <c r="Q204" i="1" s="1"/>
  <c r="Q209" i="1" s="1"/>
  <c r="Q214" i="1" s="1"/>
  <c r="Q158" i="1"/>
  <c r="Q324" i="1"/>
  <c r="BV154" i="1"/>
  <c r="BV156" i="1" s="1"/>
  <c r="BV152" i="1"/>
  <c r="AQ152" i="1"/>
  <c r="AQ154" i="1"/>
  <c r="AQ156" i="1" s="1"/>
  <c r="BJ154" i="1"/>
  <c r="BJ156" i="1" s="1"/>
  <c r="BJ152" i="1"/>
  <c r="BE201" i="1"/>
  <c r="BE202" i="1" s="1"/>
  <c r="BE204" i="1" s="1"/>
  <c r="BE209" i="1" s="1"/>
  <c r="BE214" i="1" s="1"/>
  <c r="BE158" i="1"/>
  <c r="BE324" i="1"/>
  <c r="FP158" i="1"/>
  <c r="FP201" i="1"/>
  <c r="FP202" i="1" s="1"/>
  <c r="FP204" i="1" s="1"/>
  <c r="FP209" i="1" s="1"/>
  <c r="FP214" i="1" s="1"/>
  <c r="FP324" i="1"/>
  <c r="EM152" i="1"/>
  <c r="EM154" i="1" s="1"/>
  <c r="EM156" i="1" s="1"/>
  <c r="FI201" i="1"/>
  <c r="FI202" i="1" s="1"/>
  <c r="FI204" i="1" s="1"/>
  <c r="FI209" i="1" s="1"/>
  <c r="FI214" i="1" s="1"/>
  <c r="FI158" i="1"/>
  <c r="FI324" i="1"/>
  <c r="CH152" i="1"/>
  <c r="CH154" i="1" s="1"/>
  <c r="CH156" i="1" s="1"/>
  <c r="CF201" i="1"/>
  <c r="CF202" i="1" s="1"/>
  <c r="CF204" i="1" s="1"/>
  <c r="CF209" i="1" s="1"/>
  <c r="CF214" i="1" s="1"/>
  <c r="CF158" i="1"/>
  <c r="CF324" i="1"/>
  <c r="AE152" i="1"/>
  <c r="AE154" i="1" s="1"/>
  <c r="AE156" i="1" s="1"/>
  <c r="FH152" i="1"/>
  <c r="FH154" i="1" s="1"/>
  <c r="FH156" i="1" s="1"/>
  <c r="EN234" i="1"/>
  <c r="EN216" i="1"/>
  <c r="EN225" i="1"/>
  <c r="EN222" i="1"/>
  <c r="EN224" i="1"/>
  <c r="EX236" i="1"/>
  <c r="CZ234" i="1"/>
  <c r="CZ216" i="1"/>
  <c r="CZ225" i="1"/>
  <c r="CZ222" i="1"/>
  <c r="CZ226" i="1" s="1"/>
  <c r="CZ230" i="1" s="1"/>
  <c r="CZ235" i="1" s="1"/>
  <c r="CZ224" i="1"/>
  <c r="F201" i="1"/>
  <c r="F202" i="1" s="1"/>
  <c r="F204" i="1" s="1"/>
  <c r="F209" i="1" s="1"/>
  <c r="F214" i="1" s="1"/>
  <c r="F158" i="1"/>
  <c r="F324" i="1"/>
  <c r="DT152" i="1"/>
  <c r="DT154" i="1" s="1"/>
  <c r="DT156" i="1" s="1"/>
  <c r="BN201" i="1"/>
  <c r="BN202" i="1" s="1"/>
  <c r="BN204" i="1" s="1"/>
  <c r="BN209" i="1" s="1"/>
  <c r="BN214" i="1" s="1"/>
  <c r="BN158" i="1"/>
  <c r="BN324" i="1"/>
  <c r="DE152" i="1"/>
  <c r="DE154" i="1" s="1"/>
  <c r="DE156" i="1" s="1"/>
  <c r="AD154" i="1"/>
  <c r="AD156" i="1" s="1"/>
  <c r="AD152" i="1"/>
  <c r="CL201" i="1"/>
  <c r="CL202" i="1" s="1"/>
  <c r="CL204" i="1" s="1"/>
  <c r="CL209" i="1" s="1"/>
  <c r="CL214" i="1" s="1"/>
  <c r="CL158" i="1"/>
  <c r="CL324" i="1"/>
  <c r="CK201" i="1"/>
  <c r="CK202" i="1" s="1"/>
  <c r="CK204" i="1" s="1"/>
  <c r="CK209" i="1" s="1"/>
  <c r="CK214" i="1" s="1"/>
  <c r="CK158" i="1"/>
  <c r="CK324" i="1"/>
  <c r="BQ154" i="1"/>
  <c r="BQ156" i="1" s="1"/>
  <c r="BQ152" i="1"/>
  <c r="Y234" i="1"/>
  <c r="Y216" i="1"/>
  <c r="Y222" i="1"/>
  <c r="Y226" i="1" s="1"/>
  <c r="Y230" i="1" s="1"/>
  <c r="Y235" i="1" s="1"/>
  <c r="Y224" i="1"/>
  <c r="Y225" i="1"/>
  <c r="I234" i="1"/>
  <c r="I216" i="1"/>
  <c r="I224" i="1"/>
  <c r="I225" i="1"/>
  <c r="I222" i="1"/>
  <c r="I226" i="1" s="1"/>
  <c r="I230" i="1" s="1"/>
  <c r="I235" i="1" s="1"/>
  <c r="EK154" i="1"/>
  <c r="EK156" i="1" s="1"/>
  <c r="EK152" i="1"/>
  <c r="FY112" i="1"/>
  <c r="C117" i="1"/>
  <c r="CO154" i="1"/>
  <c r="CO156" i="1" s="1"/>
  <c r="CO152" i="1"/>
  <c r="CR152" i="1"/>
  <c r="CR154" i="1"/>
  <c r="CR156" i="1" s="1"/>
  <c r="DX234" i="1"/>
  <c r="DX216" i="1"/>
  <c r="DX224" i="1"/>
  <c r="DX222" i="1"/>
  <c r="DX225" i="1"/>
  <c r="AB152" i="1"/>
  <c r="AB154" i="1" s="1"/>
  <c r="AB156" i="1" s="1"/>
  <c r="CP152" i="1"/>
  <c r="CP154" i="1" s="1"/>
  <c r="CP156" i="1" s="1"/>
  <c r="DU154" i="1"/>
  <c r="DU156" i="1" s="1"/>
  <c r="DU152" i="1"/>
  <c r="AM152" i="1"/>
  <c r="AM154" i="1" s="1"/>
  <c r="AM156" i="1" s="1"/>
  <c r="AN152" i="1"/>
  <c r="AN154" i="1" s="1"/>
  <c r="AN156" i="1" s="1"/>
  <c r="AK152" i="1"/>
  <c r="AK154" i="1" s="1"/>
  <c r="AK156" i="1" s="1"/>
  <c r="T152" i="1"/>
  <c r="T154" i="1" s="1"/>
  <c r="T156" i="1" s="1"/>
  <c r="BB152" i="1"/>
  <c r="BB154" i="1" s="1"/>
  <c r="BB156" i="1" s="1"/>
  <c r="Z154" i="1"/>
  <c r="Z156" i="1" s="1"/>
  <c r="Z152" i="1"/>
  <c r="V152" i="1"/>
  <c r="V154" i="1" s="1"/>
  <c r="V156" i="1" s="1"/>
  <c r="DH152" i="1"/>
  <c r="DH154" i="1" s="1"/>
  <c r="DH156" i="1" s="1"/>
  <c r="FD152" i="1"/>
  <c r="FD154" i="1" s="1"/>
  <c r="FD156" i="1" s="1"/>
  <c r="FF154" i="1"/>
  <c r="FF156" i="1" s="1"/>
  <c r="FF152" i="1"/>
  <c r="ED152" i="1"/>
  <c r="ED154" i="1" s="1"/>
  <c r="ED156" i="1" s="1"/>
  <c r="DQ154" i="1"/>
  <c r="DQ156" i="1" s="1"/>
  <c r="DQ152" i="1"/>
  <c r="EL152" i="1"/>
  <c r="EL154" i="1" s="1"/>
  <c r="EL156" i="1" s="1"/>
  <c r="EQ154" i="1"/>
  <c r="EQ156" i="1" s="1"/>
  <c r="EQ152" i="1"/>
  <c r="BZ152" i="1"/>
  <c r="BZ154" i="1" s="1"/>
  <c r="BZ156" i="1" s="1"/>
  <c r="D234" i="1"/>
  <c r="D216" i="1"/>
  <c r="D222" i="1"/>
  <c r="D224" i="1"/>
  <c r="D225" i="1"/>
  <c r="EX226" i="1"/>
  <c r="EX230" i="1" s="1"/>
  <c r="EX235" i="1" s="1"/>
  <c r="DW226" i="1"/>
  <c r="DW230" i="1" s="1"/>
  <c r="DW235" i="1" s="1"/>
  <c r="DW236" i="1"/>
  <c r="FC152" i="1"/>
  <c r="FC154" i="1" s="1"/>
  <c r="FC156" i="1" s="1"/>
  <c r="EV152" i="1"/>
  <c r="EV154" i="1"/>
  <c r="EV156" i="1" s="1"/>
  <c r="ET201" i="1"/>
  <c r="ET202" i="1" s="1"/>
  <c r="ET204" i="1" s="1"/>
  <c r="ET209" i="1" s="1"/>
  <c r="ET214" i="1" s="1"/>
  <c r="ET158" i="1"/>
  <c r="ET324" i="1"/>
  <c r="CD154" i="1"/>
  <c r="CD156" i="1" s="1"/>
  <c r="CD152" i="1"/>
  <c r="FR201" i="1"/>
  <c r="FR202" i="1" s="1"/>
  <c r="FR204" i="1" s="1"/>
  <c r="FR209" i="1" s="1"/>
  <c r="FR214" i="1" s="1"/>
  <c r="FR158" i="1"/>
  <c r="FR324" i="1"/>
  <c r="DN201" i="1"/>
  <c r="DN202" i="1" s="1"/>
  <c r="DN204" i="1" s="1"/>
  <c r="DN209" i="1" s="1"/>
  <c r="DN214" i="1" s="1"/>
  <c r="DN158" i="1"/>
  <c r="DN324" i="1"/>
  <c r="BF154" i="1"/>
  <c r="BF156" i="1" s="1"/>
  <c r="BF152" i="1"/>
  <c r="EU201" i="1"/>
  <c r="EU202" i="1" s="1"/>
  <c r="EU204" i="1" s="1"/>
  <c r="EU209" i="1" s="1"/>
  <c r="EU214" i="1" s="1"/>
  <c r="EU158" i="1"/>
  <c r="CN152" i="1"/>
  <c r="CN154" i="1" s="1"/>
  <c r="CN156" i="1" s="1"/>
  <c r="CC152" i="1"/>
  <c r="CC154" i="1" s="1"/>
  <c r="CC156" i="1" s="1"/>
  <c r="DL226" i="1"/>
  <c r="DL230" i="1" s="1"/>
  <c r="DL235" i="1" s="1"/>
  <c r="DL236" i="1" s="1"/>
  <c r="E234" i="1"/>
  <c r="E216" i="1"/>
  <c r="E225" i="1"/>
  <c r="E224" i="1"/>
  <c r="E222" i="1"/>
  <c r="DZ152" i="1"/>
  <c r="DZ154" i="1" s="1"/>
  <c r="DZ156" i="1" s="1"/>
  <c r="EJ158" i="1"/>
  <c r="EJ201" i="1"/>
  <c r="EJ202" i="1" s="1"/>
  <c r="EJ204" i="1" s="1"/>
  <c r="EJ209" i="1" s="1"/>
  <c r="EJ214" i="1" s="1"/>
  <c r="EJ324" i="1"/>
  <c r="EP234" i="1"/>
  <c r="EP216" i="1"/>
  <c r="EP224" i="1"/>
  <c r="EP222" i="1"/>
  <c r="EP225" i="1"/>
  <c r="AI152" i="1"/>
  <c r="AI154" i="1" s="1"/>
  <c r="AI156" i="1" s="1"/>
  <c r="BS201" i="1"/>
  <c r="BS202" i="1" s="1"/>
  <c r="BS204" i="1" s="1"/>
  <c r="BS209" i="1" s="1"/>
  <c r="BS214" i="1" s="1"/>
  <c r="BS158" i="1"/>
  <c r="BS324" i="1"/>
  <c r="DK201" i="1"/>
  <c r="DK202" i="1" s="1"/>
  <c r="DK204" i="1" s="1"/>
  <c r="DK209" i="1" s="1"/>
  <c r="DK214" i="1" s="1"/>
  <c r="DK158" i="1"/>
  <c r="DK324" i="1"/>
  <c r="FW201" i="1"/>
  <c r="FW202" i="1" s="1"/>
  <c r="FW204" i="1" s="1"/>
  <c r="FW209" i="1" s="1"/>
  <c r="FW214" i="1" s="1"/>
  <c r="FW158" i="1"/>
  <c r="FW324" i="1"/>
  <c r="CY152" i="1"/>
  <c r="CY154" i="1"/>
  <c r="CY156" i="1" s="1"/>
  <c r="CT201" i="1"/>
  <c r="CT202" i="1" s="1"/>
  <c r="CT204" i="1" s="1"/>
  <c r="CT209" i="1" s="1"/>
  <c r="CT214" i="1" s="1"/>
  <c r="CT158" i="1"/>
  <c r="CT324" i="1"/>
  <c r="FV201" i="1"/>
  <c r="FV202" i="1" s="1"/>
  <c r="FV204" i="1" s="1"/>
  <c r="FV209" i="1" s="1"/>
  <c r="FV214" i="1" s="1"/>
  <c r="FV158" i="1"/>
  <c r="FV324" i="1"/>
  <c r="G152" i="1"/>
  <c r="G154" i="1"/>
  <c r="G156" i="1" s="1"/>
  <c r="BR201" i="1"/>
  <c r="BR202" i="1" s="1"/>
  <c r="BR204" i="1" s="1"/>
  <c r="BR209" i="1" s="1"/>
  <c r="BR214" i="1" s="1"/>
  <c r="BR158" i="1"/>
  <c r="BR324" i="1"/>
  <c r="BW201" i="1"/>
  <c r="BW202" i="1" s="1"/>
  <c r="BW204" i="1" s="1"/>
  <c r="BW209" i="1" s="1"/>
  <c r="BW214" i="1" s="1"/>
  <c r="BW158" i="1"/>
  <c r="BW324" i="1"/>
  <c r="AL152" i="1"/>
  <c r="AL154" i="1" s="1"/>
  <c r="AL156" i="1" s="1"/>
  <c r="DP234" i="1"/>
  <c r="DP216" i="1"/>
  <c r="DP224" i="1"/>
  <c r="DP222" i="1"/>
  <c r="DP226" i="1" s="1"/>
  <c r="DP230" i="1" s="1"/>
  <c r="DP235" i="1" s="1"/>
  <c r="DP225" i="1"/>
  <c r="AC152" i="1"/>
  <c r="AC154" i="1"/>
  <c r="AC156" i="1" s="1"/>
  <c r="AR152" i="1"/>
  <c r="AR154" i="1" s="1"/>
  <c r="AR156" i="1" s="1"/>
  <c r="DS234" i="1"/>
  <c r="DS216" i="1"/>
  <c r="DS225" i="1"/>
  <c r="DS222" i="1"/>
  <c r="DS224" i="1"/>
  <c r="FB152" i="1"/>
  <c r="FB154" i="1" s="1"/>
  <c r="FB156" i="1" s="1"/>
  <c r="EC234" i="1"/>
  <c r="EC216" i="1"/>
  <c r="EC222" i="1"/>
  <c r="EC225" i="1"/>
  <c r="EC224" i="1"/>
  <c r="BL152" i="1"/>
  <c r="BL154" i="1"/>
  <c r="BL156" i="1" s="1"/>
  <c r="N201" i="1"/>
  <c r="N202" i="1" s="1"/>
  <c r="N204" i="1" s="1"/>
  <c r="N209" i="1" s="1"/>
  <c r="N214" i="1" s="1"/>
  <c r="N158" i="1"/>
  <c r="N324" i="1"/>
  <c r="U152" i="1"/>
  <c r="U154" i="1"/>
  <c r="U156" i="1" s="1"/>
  <c r="AO201" i="1"/>
  <c r="AO202" i="1" s="1"/>
  <c r="AO204" i="1" s="1"/>
  <c r="AO209" i="1" s="1"/>
  <c r="AO214" i="1" s="1"/>
  <c r="AO158" i="1"/>
  <c r="AO324" i="1"/>
  <c r="FL152" i="1"/>
  <c r="FL154" i="1" s="1"/>
  <c r="FL156" i="1" s="1"/>
  <c r="CA236" i="1"/>
  <c r="C213" i="1"/>
  <c r="FZ213" i="1" s="1"/>
  <c r="FZ189" i="1"/>
  <c r="EW154" i="1"/>
  <c r="EW156" i="1" s="1"/>
  <c r="EW152" i="1"/>
  <c r="L158" i="1"/>
  <c r="L201" i="1"/>
  <c r="L202" i="1" s="1"/>
  <c r="L204" i="1" s="1"/>
  <c r="L209" i="1" s="1"/>
  <c r="L214" i="1" s="1"/>
  <c r="L324" i="1"/>
  <c r="BM201" i="1"/>
  <c r="BM202" i="1" s="1"/>
  <c r="BM204" i="1" s="1"/>
  <c r="BM209" i="1" s="1"/>
  <c r="BM214" i="1" s="1"/>
  <c r="BM158" i="1"/>
  <c r="BM324" i="1"/>
  <c r="AJ201" i="1"/>
  <c r="AJ202" i="1" s="1"/>
  <c r="AJ204" i="1" s="1"/>
  <c r="AJ209" i="1" s="1"/>
  <c r="AJ214" i="1" s="1"/>
  <c r="AJ158" i="1"/>
  <c r="AJ324" i="1"/>
  <c r="FK152" i="1"/>
  <c r="FK154" i="1"/>
  <c r="FK156" i="1" s="1"/>
  <c r="CX201" i="1"/>
  <c r="CX202" i="1" s="1"/>
  <c r="CX204" i="1" s="1"/>
  <c r="CX209" i="1" s="1"/>
  <c r="CX214" i="1" s="1"/>
  <c r="CX158" i="1"/>
  <c r="CX324" i="1"/>
  <c r="BD152" i="1"/>
  <c r="BD154" i="1" s="1"/>
  <c r="BD156" i="1" s="1"/>
  <c r="AY201" i="1"/>
  <c r="AY202" i="1" s="1"/>
  <c r="AY204" i="1" s="1"/>
  <c r="AY209" i="1" s="1"/>
  <c r="AY214" i="1" s="1"/>
  <c r="AY158" i="1"/>
  <c r="AY324" i="1"/>
  <c r="AA152" i="1"/>
  <c r="AA154" i="1" s="1"/>
  <c r="AA156" i="1" s="1"/>
  <c r="EG152" i="1"/>
  <c r="EG154" i="1" s="1"/>
  <c r="EG156" i="1" s="1"/>
  <c r="W152" i="1"/>
  <c r="W154" i="1" s="1"/>
  <c r="W156" i="1" s="1"/>
  <c r="ER152" i="1"/>
  <c r="ER154" i="1"/>
  <c r="ER156" i="1" s="1"/>
  <c r="AX201" i="1"/>
  <c r="AX202" i="1" s="1"/>
  <c r="AX204" i="1" s="1"/>
  <c r="AX209" i="1" s="1"/>
  <c r="AX214" i="1" s="1"/>
  <c r="AX158" i="1"/>
  <c r="AX324" i="1"/>
  <c r="X234" i="1"/>
  <c r="X216" i="1"/>
  <c r="X222" i="1"/>
  <c r="X224" i="1"/>
  <c r="X225" i="1"/>
  <c r="AV152" i="1"/>
  <c r="AV154" i="1"/>
  <c r="AV156" i="1" s="1"/>
  <c r="EH154" i="1"/>
  <c r="EH156" i="1" s="1"/>
  <c r="EH152" i="1"/>
  <c r="BG201" i="1"/>
  <c r="BG202" i="1" s="1"/>
  <c r="BG204" i="1" s="1"/>
  <c r="BG209" i="1" s="1"/>
  <c r="BG214" i="1" s="1"/>
  <c r="BG158" i="1"/>
  <c r="BG324" i="1"/>
  <c r="EO234" i="1"/>
  <c r="EO216" i="1"/>
  <c r="EO224" i="1"/>
  <c r="EO225" i="1"/>
  <c r="EO222" i="1"/>
  <c r="BU234" i="1"/>
  <c r="BU216" i="1"/>
  <c r="BU224" i="1"/>
  <c r="BU222" i="1"/>
  <c r="BU225" i="1"/>
  <c r="BA201" i="1"/>
  <c r="BA202" i="1" s="1"/>
  <c r="BA204" i="1" s="1"/>
  <c r="BA209" i="1" s="1"/>
  <c r="BA214" i="1" s="1"/>
  <c r="BA158" i="1"/>
  <c r="BA324" i="1"/>
  <c r="CG201" i="1"/>
  <c r="CG202" i="1" s="1"/>
  <c r="CG204" i="1" s="1"/>
  <c r="CG209" i="1" s="1"/>
  <c r="CG214" i="1" s="1"/>
  <c r="CG158" i="1"/>
  <c r="CG324" i="1"/>
  <c r="AH201" i="1"/>
  <c r="AH202" i="1" s="1"/>
  <c r="AH204" i="1" s="1"/>
  <c r="AH209" i="1" s="1"/>
  <c r="AH214" i="1" s="1"/>
  <c r="AH158" i="1"/>
  <c r="AH324" i="1"/>
  <c r="FU201" i="1"/>
  <c r="FU202" i="1" s="1"/>
  <c r="FU204" i="1" s="1"/>
  <c r="FU209" i="1" s="1"/>
  <c r="FU214" i="1" s="1"/>
  <c r="FU158" i="1"/>
  <c r="FU324" i="1"/>
  <c r="FA154" i="1"/>
  <c r="FA156" i="1" s="1"/>
  <c r="FA152" i="1"/>
  <c r="DF234" i="1"/>
  <c r="DF216" i="1"/>
  <c r="DF222" i="1"/>
  <c r="DF226" i="1" s="1"/>
  <c r="DF230" i="1" s="1"/>
  <c r="DF235" i="1" s="1"/>
  <c r="DF225" i="1"/>
  <c r="DF224" i="1"/>
  <c r="CE152" i="1"/>
  <c r="CE154" i="1"/>
  <c r="CE156" i="1" s="1"/>
  <c r="CS234" i="1"/>
  <c r="CS216" i="1"/>
  <c r="CS224" i="1"/>
  <c r="CS225" i="1"/>
  <c r="CS222" i="1"/>
  <c r="BH152" i="1"/>
  <c r="BH154" i="1"/>
  <c r="BH156" i="1" s="1"/>
  <c r="BK152" i="1"/>
  <c r="BK154" i="1" s="1"/>
  <c r="BK156" i="1" s="1"/>
  <c r="BI152" i="1"/>
  <c r="BI154" i="1"/>
  <c r="BI156" i="1" s="1"/>
  <c r="FM154" i="1"/>
  <c r="FM156" i="1" s="1"/>
  <c r="FM152" i="1"/>
  <c r="ES152" i="1"/>
  <c r="ES154" i="1" s="1"/>
  <c r="ES156" i="1" s="1"/>
  <c r="EE152" i="1"/>
  <c r="EE154" i="1" s="1"/>
  <c r="EE156" i="1" s="1"/>
  <c r="FQ152" i="1"/>
  <c r="FQ154" i="1" s="1"/>
  <c r="FQ156" i="1" s="1"/>
  <c r="EZ152" i="1"/>
  <c r="EZ154" i="1" s="1"/>
  <c r="EZ156" i="1" s="1"/>
  <c r="BP234" i="1"/>
  <c r="BP216" i="1"/>
  <c r="BP222" i="1"/>
  <c r="BP226" i="1" s="1"/>
  <c r="BP230" i="1" s="1"/>
  <c r="BP235" i="1" s="1"/>
  <c r="BP224" i="1"/>
  <c r="BP225" i="1"/>
  <c r="AZ234" i="1"/>
  <c r="AZ216" i="1"/>
  <c r="AZ222" i="1"/>
  <c r="AZ224" i="1"/>
  <c r="AZ225" i="1"/>
  <c r="DJ154" i="1"/>
  <c r="DJ156" i="1" s="1"/>
  <c r="DJ152" i="1"/>
  <c r="S234" i="1"/>
  <c r="S216" i="1"/>
  <c r="S225" i="1"/>
  <c r="S224" i="1"/>
  <c r="S222" i="1"/>
  <c r="CU226" i="1"/>
  <c r="CU230" i="1" s="1"/>
  <c r="CU235" i="1" s="1"/>
  <c r="CU236" i="1"/>
  <c r="FT152" i="1"/>
  <c r="FT154" i="1" s="1"/>
  <c r="FT156" i="1" s="1"/>
  <c r="FO152" i="1"/>
  <c r="FO154" i="1"/>
  <c r="FO156" i="1" s="1"/>
  <c r="FE154" i="1"/>
  <c r="FE156" i="1" s="1"/>
  <c r="FE152" i="1"/>
  <c r="DV152" i="1"/>
  <c r="DV154" i="1" s="1"/>
  <c r="DV156" i="1" s="1"/>
  <c r="DD226" i="1"/>
  <c r="DD230" i="1" s="1"/>
  <c r="DD235" i="1" s="1"/>
  <c r="DD236" i="1" s="1"/>
  <c r="EF234" i="1"/>
  <c r="EF216" i="1"/>
  <c r="EF225" i="1"/>
  <c r="EF222" i="1"/>
  <c r="EF224" i="1"/>
  <c r="R234" i="1"/>
  <c r="R216" i="1"/>
  <c r="R224" i="1"/>
  <c r="R222" i="1"/>
  <c r="R225" i="1"/>
  <c r="FQ201" i="1" l="1"/>
  <c r="FQ202" i="1" s="1"/>
  <c r="FQ204" i="1" s="1"/>
  <c r="FQ209" i="1" s="1"/>
  <c r="FQ214" i="1" s="1"/>
  <c r="FQ158" i="1"/>
  <c r="FQ324" i="1"/>
  <c r="EG201" i="1"/>
  <c r="EG202" i="1" s="1"/>
  <c r="EG204" i="1" s="1"/>
  <c r="EG209" i="1" s="1"/>
  <c r="EG214" i="1" s="1"/>
  <c r="EG158" i="1"/>
  <c r="EG324" i="1"/>
  <c r="DL265" i="1"/>
  <c r="DL241" i="1"/>
  <c r="DL247" i="1" s="1"/>
  <c r="DL250" i="1" s="1"/>
  <c r="FC201" i="1"/>
  <c r="FC202" i="1" s="1"/>
  <c r="FC204" i="1" s="1"/>
  <c r="FC209" i="1" s="1"/>
  <c r="FC214" i="1" s="1"/>
  <c r="FC158" i="1"/>
  <c r="FC324" i="1"/>
  <c r="EL201" i="1"/>
  <c r="EL202" i="1" s="1"/>
  <c r="EL204" i="1" s="1"/>
  <c r="EL209" i="1" s="1"/>
  <c r="EL214" i="1" s="1"/>
  <c r="EL158" i="1"/>
  <c r="EL324" i="1"/>
  <c r="V201" i="1"/>
  <c r="V202" i="1" s="1"/>
  <c r="V204" i="1" s="1"/>
  <c r="V209" i="1" s="1"/>
  <c r="V214" i="1" s="1"/>
  <c r="V158" i="1"/>
  <c r="V324" i="1"/>
  <c r="T201" i="1"/>
  <c r="T202" i="1" s="1"/>
  <c r="T204" i="1" s="1"/>
  <c r="T209" i="1" s="1"/>
  <c r="T214" i="1" s="1"/>
  <c r="T158" i="1"/>
  <c r="T324" i="1"/>
  <c r="FH201" i="1"/>
  <c r="FH202" i="1" s="1"/>
  <c r="FH204" i="1" s="1"/>
  <c r="FH209" i="1" s="1"/>
  <c r="FH214" i="1" s="1"/>
  <c r="FH158" i="1"/>
  <c r="FH324" i="1"/>
  <c r="DD265" i="1"/>
  <c r="DD241" i="1"/>
  <c r="DD247" i="1" s="1"/>
  <c r="DD250" i="1" s="1"/>
  <c r="EE201" i="1"/>
  <c r="EE202" i="1" s="1"/>
  <c r="EE204" i="1" s="1"/>
  <c r="EE209" i="1" s="1"/>
  <c r="EE214" i="1" s="1"/>
  <c r="EE158" i="1"/>
  <c r="EE324" i="1"/>
  <c r="AA201" i="1"/>
  <c r="AA202" i="1" s="1"/>
  <c r="AA204" i="1" s="1"/>
  <c r="AA209" i="1" s="1"/>
  <c r="AA214" i="1" s="1"/>
  <c r="AA158" i="1"/>
  <c r="AA324" i="1"/>
  <c r="BD158" i="1"/>
  <c r="BD201" i="1"/>
  <c r="BD202" i="1" s="1"/>
  <c r="BD204" i="1" s="1"/>
  <c r="BD209" i="1" s="1"/>
  <c r="BD214" i="1" s="1"/>
  <c r="BD324" i="1"/>
  <c r="FL158" i="1"/>
  <c r="FL201" i="1"/>
  <c r="FL202" i="1" s="1"/>
  <c r="FL204" i="1" s="1"/>
  <c r="FL209" i="1" s="1"/>
  <c r="FL214" i="1" s="1"/>
  <c r="FL324" i="1"/>
  <c r="FB201" i="1"/>
  <c r="FB202" i="1" s="1"/>
  <c r="FB204" i="1" s="1"/>
  <c r="FB209" i="1" s="1"/>
  <c r="FB214" i="1" s="1"/>
  <c r="FB158" i="1"/>
  <c r="FB324" i="1"/>
  <c r="AI201" i="1"/>
  <c r="AI202" i="1" s="1"/>
  <c r="AI204" i="1" s="1"/>
  <c r="AI209" i="1" s="1"/>
  <c r="AI214" i="1" s="1"/>
  <c r="AI158" i="1"/>
  <c r="AI324" i="1"/>
  <c r="CC201" i="1"/>
  <c r="CC202" i="1" s="1"/>
  <c r="CC204" i="1" s="1"/>
  <c r="CC209" i="1" s="1"/>
  <c r="CC214" i="1" s="1"/>
  <c r="CC158" i="1"/>
  <c r="CC324" i="1"/>
  <c r="BZ201" i="1"/>
  <c r="BZ202" i="1" s="1"/>
  <c r="BZ204" i="1" s="1"/>
  <c r="BZ209" i="1" s="1"/>
  <c r="BZ214" i="1" s="1"/>
  <c r="BZ158" i="1"/>
  <c r="BZ324" i="1"/>
  <c r="AK201" i="1"/>
  <c r="AK202" i="1" s="1"/>
  <c r="AK204" i="1" s="1"/>
  <c r="AK209" i="1" s="1"/>
  <c r="AK214" i="1" s="1"/>
  <c r="AK158" i="1"/>
  <c r="AK324" i="1"/>
  <c r="DE201" i="1"/>
  <c r="DE202" i="1" s="1"/>
  <c r="DE204" i="1" s="1"/>
  <c r="DE209" i="1" s="1"/>
  <c r="DE214" i="1" s="1"/>
  <c r="DE158" i="1"/>
  <c r="DE324" i="1"/>
  <c r="DT158" i="1"/>
  <c r="DT201" i="1"/>
  <c r="DT202" i="1" s="1"/>
  <c r="DT204" i="1" s="1"/>
  <c r="DT209" i="1" s="1"/>
  <c r="DT214" i="1" s="1"/>
  <c r="DT324" i="1"/>
  <c r="AE201" i="1"/>
  <c r="AE202" i="1" s="1"/>
  <c r="AE204" i="1" s="1"/>
  <c r="AE209" i="1" s="1"/>
  <c r="AE214" i="1" s="1"/>
  <c r="AE158" i="1"/>
  <c r="AE324" i="1"/>
  <c r="CH201" i="1"/>
  <c r="CH202" i="1" s="1"/>
  <c r="CH204" i="1" s="1"/>
  <c r="CH209" i="1" s="1"/>
  <c r="CH214" i="1" s="1"/>
  <c r="CH158" i="1"/>
  <c r="CH324" i="1"/>
  <c r="EM201" i="1"/>
  <c r="EM202" i="1" s="1"/>
  <c r="EM204" i="1" s="1"/>
  <c r="EM209" i="1" s="1"/>
  <c r="EM214" i="1" s="1"/>
  <c r="EM158" i="1"/>
  <c r="EM324" i="1"/>
  <c r="DV201" i="1"/>
  <c r="DV202" i="1" s="1"/>
  <c r="DV204" i="1" s="1"/>
  <c r="DV209" i="1" s="1"/>
  <c r="DV214" i="1" s="1"/>
  <c r="DV158" i="1"/>
  <c r="DV324" i="1"/>
  <c r="ES201" i="1"/>
  <c r="ES202" i="1" s="1"/>
  <c r="ES204" i="1" s="1"/>
  <c r="ES209" i="1" s="1"/>
  <c r="ES214" i="1" s="1"/>
  <c r="ES158" i="1"/>
  <c r="ES324" i="1"/>
  <c r="DZ201" i="1"/>
  <c r="DZ202" i="1" s="1"/>
  <c r="DZ204" i="1" s="1"/>
  <c r="DZ209" i="1" s="1"/>
  <c r="DZ214" i="1" s="1"/>
  <c r="DZ158" i="1"/>
  <c r="DZ324" i="1"/>
  <c r="CN158" i="1"/>
  <c r="CN201" i="1"/>
  <c r="CN202" i="1" s="1"/>
  <c r="CN204" i="1" s="1"/>
  <c r="CN209" i="1" s="1"/>
  <c r="CN214" i="1" s="1"/>
  <c r="CN324" i="1"/>
  <c r="FD201" i="1"/>
  <c r="FD202" i="1" s="1"/>
  <c r="FD204" i="1" s="1"/>
  <c r="FD209" i="1" s="1"/>
  <c r="FD214" i="1" s="1"/>
  <c r="FD158" i="1"/>
  <c r="FD324" i="1"/>
  <c r="AN158" i="1"/>
  <c r="AN201" i="1"/>
  <c r="AN202" i="1" s="1"/>
  <c r="AN204" i="1" s="1"/>
  <c r="AN209" i="1" s="1"/>
  <c r="AN214" i="1" s="1"/>
  <c r="AN324" i="1"/>
  <c r="CP201" i="1"/>
  <c r="CP202" i="1" s="1"/>
  <c r="CP204" i="1" s="1"/>
  <c r="CP209" i="1" s="1"/>
  <c r="CP214" i="1" s="1"/>
  <c r="CP158" i="1"/>
  <c r="CP324" i="1"/>
  <c r="FT201" i="1"/>
  <c r="FT202" i="1" s="1"/>
  <c r="FT204" i="1" s="1"/>
  <c r="FT209" i="1" s="1"/>
  <c r="FT214" i="1" s="1"/>
  <c r="FT158" i="1"/>
  <c r="FT324" i="1"/>
  <c r="EZ158" i="1"/>
  <c r="EZ201" i="1"/>
  <c r="EZ202" i="1" s="1"/>
  <c r="EZ204" i="1" s="1"/>
  <c r="EZ209" i="1" s="1"/>
  <c r="EZ214" i="1" s="1"/>
  <c r="EZ324" i="1"/>
  <c r="BK201" i="1"/>
  <c r="BK202" i="1" s="1"/>
  <c r="BK204" i="1" s="1"/>
  <c r="BK209" i="1" s="1"/>
  <c r="BK214" i="1" s="1"/>
  <c r="BK158" i="1"/>
  <c r="BK324" i="1"/>
  <c r="W201" i="1"/>
  <c r="W202" i="1" s="1"/>
  <c r="W204" i="1" s="1"/>
  <c r="W209" i="1" s="1"/>
  <c r="W214" i="1" s="1"/>
  <c r="W158" i="1"/>
  <c r="W324" i="1"/>
  <c r="AR158" i="1"/>
  <c r="AR201" i="1"/>
  <c r="AR202" i="1" s="1"/>
  <c r="AR204" i="1" s="1"/>
  <c r="AR209" i="1" s="1"/>
  <c r="AR214" i="1" s="1"/>
  <c r="AR324" i="1"/>
  <c r="AL201" i="1"/>
  <c r="AL202" i="1" s="1"/>
  <c r="AL204" i="1" s="1"/>
  <c r="AL209" i="1" s="1"/>
  <c r="AL214" i="1" s="1"/>
  <c r="AL158" i="1"/>
  <c r="AL324" i="1"/>
  <c r="ED201" i="1"/>
  <c r="ED202" i="1" s="1"/>
  <c r="ED204" i="1" s="1"/>
  <c r="ED209" i="1" s="1"/>
  <c r="ED214" i="1" s="1"/>
  <c r="ED158" i="1"/>
  <c r="ED324" i="1"/>
  <c r="DH201" i="1"/>
  <c r="DH202" i="1" s="1"/>
  <c r="DH204" i="1" s="1"/>
  <c r="DH209" i="1" s="1"/>
  <c r="DH214" i="1" s="1"/>
  <c r="DH158" i="1"/>
  <c r="DH324" i="1"/>
  <c r="BB201" i="1"/>
  <c r="BB202" i="1" s="1"/>
  <c r="BB204" i="1" s="1"/>
  <c r="BB209" i="1" s="1"/>
  <c r="BB214" i="1" s="1"/>
  <c r="BB158" i="1"/>
  <c r="BB324" i="1"/>
  <c r="AM201" i="1"/>
  <c r="AM202" i="1" s="1"/>
  <c r="AM204" i="1" s="1"/>
  <c r="AM209" i="1" s="1"/>
  <c r="AM214" i="1" s="1"/>
  <c r="AM158" i="1"/>
  <c r="AM324" i="1"/>
  <c r="AB158" i="1"/>
  <c r="AB201" i="1"/>
  <c r="AB202" i="1" s="1"/>
  <c r="AB204" i="1" s="1"/>
  <c r="AB209" i="1" s="1"/>
  <c r="AB214" i="1" s="1"/>
  <c r="AB324" i="1"/>
  <c r="R226" i="1"/>
  <c r="R230" i="1" s="1"/>
  <c r="R235" i="1" s="1"/>
  <c r="S226" i="1"/>
  <c r="S230" i="1" s="1"/>
  <c r="S235" i="1" s="1"/>
  <c r="S236" i="1"/>
  <c r="BP236" i="1"/>
  <c r="DF236" i="1"/>
  <c r="AH234" i="1"/>
  <c r="AH216" i="1"/>
  <c r="AH222" i="1"/>
  <c r="AH226" i="1" s="1"/>
  <c r="AH230" i="1" s="1"/>
  <c r="AH235" i="1" s="1"/>
  <c r="AH224" i="1"/>
  <c r="AH225" i="1"/>
  <c r="BU226" i="1"/>
  <c r="BU230" i="1" s="1"/>
  <c r="BU235" i="1" s="1"/>
  <c r="EO226" i="1"/>
  <c r="EO230" i="1" s="1"/>
  <c r="EO235" i="1" s="1"/>
  <c r="EO236" i="1" s="1"/>
  <c r="X226" i="1"/>
  <c r="X230" i="1" s="1"/>
  <c r="X235" i="1" s="1"/>
  <c r="AY234" i="1"/>
  <c r="AY216" i="1"/>
  <c r="AY225" i="1"/>
  <c r="AY222" i="1"/>
  <c r="AY224" i="1"/>
  <c r="CA265" i="1"/>
  <c r="CA241" i="1"/>
  <c r="CA247" i="1" s="1"/>
  <c r="CA250" i="1" s="1"/>
  <c r="BS216" i="1"/>
  <c r="BS234" i="1"/>
  <c r="BS224" i="1"/>
  <c r="BS225" i="1"/>
  <c r="BS222" i="1"/>
  <c r="BS226" i="1" s="1"/>
  <c r="BS230" i="1" s="1"/>
  <c r="BS235" i="1" s="1"/>
  <c r="EP226" i="1"/>
  <c r="EP230" i="1" s="1"/>
  <c r="EP235" i="1" s="1"/>
  <c r="EU216" i="1"/>
  <c r="EU234" i="1"/>
  <c r="EU225" i="1"/>
  <c r="EU222" i="1"/>
  <c r="EU226" i="1" s="1"/>
  <c r="EU230" i="1" s="1"/>
  <c r="EU235" i="1" s="1"/>
  <c r="EU224" i="1"/>
  <c r="FR234" i="1"/>
  <c r="FR216" i="1"/>
  <c r="FR224" i="1"/>
  <c r="FR222" i="1"/>
  <c r="FR225" i="1"/>
  <c r="Y236" i="1"/>
  <c r="CL234" i="1"/>
  <c r="CL216" i="1"/>
  <c r="CL222" i="1"/>
  <c r="CL225" i="1"/>
  <c r="CL224" i="1"/>
  <c r="F234" i="1"/>
  <c r="F216" i="1"/>
  <c r="F222" i="1"/>
  <c r="F224" i="1"/>
  <c r="F225" i="1"/>
  <c r="EN226" i="1"/>
  <c r="EN230" i="1" s="1"/>
  <c r="EN235" i="1" s="1"/>
  <c r="Q234" i="1"/>
  <c r="Q216" i="1"/>
  <c r="Q222" i="1"/>
  <c r="Q224" i="1"/>
  <c r="Q225" i="1"/>
  <c r="FN234" i="1"/>
  <c r="FN216" i="1"/>
  <c r="FN222" i="1"/>
  <c r="FN224" i="1"/>
  <c r="FN225" i="1"/>
  <c r="DA226" i="1"/>
  <c r="DA230" i="1" s="1"/>
  <c r="DA235" i="1" s="1"/>
  <c r="J234" i="1"/>
  <c r="J216" i="1"/>
  <c r="J224" i="1"/>
  <c r="J225" i="1"/>
  <c r="J222" i="1"/>
  <c r="CJ234" i="1"/>
  <c r="CJ216" i="1"/>
  <c r="CJ222" i="1"/>
  <c r="CJ224" i="1"/>
  <c r="CJ225" i="1"/>
  <c r="EI234" i="1"/>
  <c r="EI216" i="1"/>
  <c r="EI222" i="1"/>
  <c r="EI224" i="1"/>
  <c r="EI225" i="1"/>
  <c r="AS234" i="1"/>
  <c r="AS216" i="1"/>
  <c r="AS225" i="1"/>
  <c r="AS222" i="1"/>
  <c r="AS226" i="1" s="1"/>
  <c r="AS230" i="1" s="1"/>
  <c r="AS235" i="1" s="1"/>
  <c r="AS224" i="1"/>
  <c r="DO234" i="1"/>
  <c r="DO216" i="1"/>
  <c r="DO224" i="1"/>
  <c r="DO225" i="1"/>
  <c r="DO222" i="1"/>
  <c r="CI216" i="1"/>
  <c r="CI234" i="1"/>
  <c r="CI225" i="1"/>
  <c r="CI222" i="1"/>
  <c r="CI224" i="1"/>
  <c r="DC226" i="1"/>
  <c r="DC230" i="1" s="1"/>
  <c r="DC235" i="1" s="1"/>
  <c r="EY234" i="1"/>
  <c r="EY216" i="1"/>
  <c r="EY222" i="1"/>
  <c r="EY224" i="1"/>
  <c r="EY225" i="1"/>
  <c r="BO234" i="1"/>
  <c r="BO216" i="1"/>
  <c r="BO222" i="1"/>
  <c r="BO226" i="1" s="1"/>
  <c r="BO230" i="1" s="1"/>
  <c r="BO235" i="1" s="1"/>
  <c r="BO224" i="1"/>
  <c r="BO225" i="1"/>
  <c r="CM234" i="1"/>
  <c r="CM216" i="1"/>
  <c r="CM224" i="1"/>
  <c r="CM225" i="1"/>
  <c r="CM222" i="1"/>
  <c r="CM226" i="1" s="1"/>
  <c r="CM230" i="1" s="1"/>
  <c r="CM235" i="1" s="1"/>
  <c r="EF226" i="1"/>
  <c r="EF230" i="1" s="1"/>
  <c r="EF235" i="1" s="1"/>
  <c r="EF236" i="1" s="1"/>
  <c r="FE201" i="1"/>
  <c r="FE202" i="1" s="1"/>
  <c r="FE204" i="1" s="1"/>
  <c r="FE209" i="1" s="1"/>
  <c r="FE214" i="1" s="1"/>
  <c r="FE158" i="1"/>
  <c r="FE324" i="1"/>
  <c r="AZ226" i="1"/>
  <c r="AZ230" i="1" s="1"/>
  <c r="AZ235" i="1" s="1"/>
  <c r="CS226" i="1"/>
  <c r="CS230" i="1" s="1"/>
  <c r="CS235" i="1" s="1"/>
  <c r="CS236" i="1"/>
  <c r="FU234" i="1"/>
  <c r="FU216" i="1"/>
  <c r="FU222" i="1"/>
  <c r="FU224" i="1"/>
  <c r="FU225" i="1"/>
  <c r="EH201" i="1"/>
  <c r="EH202" i="1" s="1"/>
  <c r="EH204" i="1" s="1"/>
  <c r="EH209" i="1" s="1"/>
  <c r="EH214" i="1" s="1"/>
  <c r="EH158" i="1"/>
  <c r="EH324" i="1"/>
  <c r="AX234" i="1"/>
  <c r="AX216" i="1"/>
  <c r="AX225" i="1"/>
  <c r="AX222" i="1"/>
  <c r="AX224" i="1"/>
  <c r="CX234" i="1"/>
  <c r="CX216" i="1"/>
  <c r="CX222" i="1"/>
  <c r="CX225" i="1"/>
  <c r="CX224" i="1"/>
  <c r="BM234" i="1"/>
  <c r="BM216" i="1"/>
  <c r="BM222" i="1"/>
  <c r="BM224" i="1"/>
  <c r="BM225" i="1"/>
  <c r="AO234" i="1"/>
  <c r="AO216" i="1"/>
  <c r="AO224" i="1"/>
  <c r="AO225" i="1"/>
  <c r="AO222" i="1"/>
  <c r="DS226" i="1"/>
  <c r="DS230" i="1" s="1"/>
  <c r="DS235" i="1" s="1"/>
  <c r="DS236" i="1" s="1"/>
  <c r="DP236" i="1"/>
  <c r="BR234" i="1"/>
  <c r="BR216" i="1"/>
  <c r="BR222" i="1"/>
  <c r="BR226" i="1" s="1"/>
  <c r="BR230" i="1" s="1"/>
  <c r="BR235" i="1" s="1"/>
  <c r="BR224" i="1"/>
  <c r="BR225" i="1"/>
  <c r="CT234" i="1"/>
  <c r="CT216" i="1"/>
  <c r="CT224" i="1"/>
  <c r="CT225" i="1"/>
  <c r="CT222" i="1"/>
  <c r="CT226" i="1" s="1"/>
  <c r="CT230" i="1" s="1"/>
  <c r="CT235" i="1" s="1"/>
  <c r="DK217" i="1"/>
  <c r="DK234" i="1"/>
  <c r="DK216" i="1"/>
  <c r="DK222" i="1"/>
  <c r="DK225" i="1"/>
  <c r="DK224" i="1"/>
  <c r="EJ234" i="1"/>
  <c r="EJ216" i="1"/>
  <c r="EJ225" i="1"/>
  <c r="EJ222" i="1"/>
  <c r="EJ224" i="1"/>
  <c r="E226" i="1"/>
  <c r="E230" i="1" s="1"/>
  <c r="E235" i="1" s="1"/>
  <c r="E236" i="1"/>
  <c r="DN234" i="1"/>
  <c r="DN216" i="1"/>
  <c r="DN225" i="1"/>
  <c r="DN222" i="1"/>
  <c r="DN226" i="1" s="1"/>
  <c r="DN230" i="1" s="1"/>
  <c r="DN235" i="1" s="1"/>
  <c r="DN224" i="1"/>
  <c r="ET234" i="1"/>
  <c r="ET216" i="1"/>
  <c r="ET225" i="1"/>
  <c r="ET224" i="1"/>
  <c r="ET222" i="1"/>
  <c r="EQ201" i="1"/>
  <c r="EQ202" i="1" s="1"/>
  <c r="EQ204" i="1" s="1"/>
  <c r="EQ209" i="1" s="1"/>
  <c r="EQ214" i="1" s="1"/>
  <c r="EQ158" i="1"/>
  <c r="EQ324" i="1"/>
  <c r="DQ201" i="1"/>
  <c r="DQ202" i="1" s="1"/>
  <c r="DQ204" i="1" s="1"/>
  <c r="DQ209" i="1" s="1"/>
  <c r="DQ214" i="1" s="1"/>
  <c r="DQ158" i="1"/>
  <c r="DQ324" i="1"/>
  <c r="FF201" i="1"/>
  <c r="FF202" i="1" s="1"/>
  <c r="FF204" i="1" s="1"/>
  <c r="FF209" i="1" s="1"/>
  <c r="FF214" i="1" s="1"/>
  <c r="FF158" i="1"/>
  <c r="FF324" i="1"/>
  <c r="Z201" i="1"/>
  <c r="Z202" i="1" s="1"/>
  <c r="Z204" i="1" s="1"/>
  <c r="Z209" i="1" s="1"/>
  <c r="Z214" i="1" s="1"/>
  <c r="Z158" i="1"/>
  <c r="Z324" i="1"/>
  <c r="DU201" i="1"/>
  <c r="DU202" i="1" s="1"/>
  <c r="DU204" i="1" s="1"/>
  <c r="DU209" i="1" s="1"/>
  <c r="DU214" i="1" s="1"/>
  <c r="DU158" i="1"/>
  <c r="DU324" i="1"/>
  <c r="CK234" i="1"/>
  <c r="CK216" i="1"/>
  <c r="CK224" i="1"/>
  <c r="CK225" i="1"/>
  <c r="CK222" i="1"/>
  <c r="CK226" i="1" s="1"/>
  <c r="CK230" i="1" s="1"/>
  <c r="CK235" i="1" s="1"/>
  <c r="CZ236" i="1"/>
  <c r="BJ201" i="1"/>
  <c r="BJ202" i="1" s="1"/>
  <c r="BJ204" i="1" s="1"/>
  <c r="BJ209" i="1" s="1"/>
  <c r="BJ214" i="1" s="1"/>
  <c r="BJ158" i="1"/>
  <c r="BJ324" i="1"/>
  <c r="BV201" i="1"/>
  <c r="BV202" i="1" s="1"/>
  <c r="BV204" i="1" s="1"/>
  <c r="BV209" i="1" s="1"/>
  <c r="BV214" i="1" s="1"/>
  <c r="BV158" i="1"/>
  <c r="BV324" i="1"/>
  <c r="AT234" i="1"/>
  <c r="AT216" i="1"/>
  <c r="AT222" i="1"/>
  <c r="AT224" i="1"/>
  <c r="AT225" i="1"/>
  <c r="AP234" i="1"/>
  <c r="AP216" i="1"/>
  <c r="AP222" i="1"/>
  <c r="AP224" i="1"/>
  <c r="AP225" i="1"/>
  <c r="CV226" i="1"/>
  <c r="CV230" i="1" s="1"/>
  <c r="CV235" i="1" s="1"/>
  <c r="K234" i="1"/>
  <c r="K216" i="1"/>
  <c r="K224" i="1"/>
  <c r="K222" i="1"/>
  <c r="K225" i="1"/>
  <c r="O234" i="1"/>
  <c r="O216" i="1"/>
  <c r="O224" i="1"/>
  <c r="O222" i="1"/>
  <c r="O225" i="1"/>
  <c r="DM234" i="1"/>
  <c r="DM216" i="1"/>
  <c r="DM225" i="1"/>
  <c r="DM222" i="1"/>
  <c r="DM226" i="1" s="1"/>
  <c r="DM230" i="1" s="1"/>
  <c r="DM235" i="1" s="1"/>
  <c r="DM224" i="1"/>
  <c r="DY236" i="1"/>
  <c r="H234" i="1"/>
  <c r="H216" i="1"/>
  <c r="H224" i="1"/>
  <c r="H225" i="1"/>
  <c r="H222" i="1"/>
  <c r="H226" i="1" s="1"/>
  <c r="H230" i="1" s="1"/>
  <c r="H235" i="1" s="1"/>
  <c r="DR234" i="1"/>
  <c r="DR216" i="1"/>
  <c r="DR225" i="1"/>
  <c r="DR222" i="1"/>
  <c r="DR226" i="1" s="1"/>
  <c r="DR230" i="1" s="1"/>
  <c r="DR235" i="1" s="1"/>
  <c r="DR224" i="1"/>
  <c r="FX312" i="1"/>
  <c r="FX266" i="1"/>
  <c r="FX279" i="1" s="1"/>
  <c r="FX257" i="1"/>
  <c r="FX261" i="1" s="1"/>
  <c r="CW226" i="1"/>
  <c r="CW230" i="1" s="1"/>
  <c r="CW235" i="1" s="1"/>
  <c r="P234" i="1"/>
  <c r="P216" i="1"/>
  <c r="P224" i="1"/>
  <c r="P225" i="1"/>
  <c r="P222" i="1"/>
  <c r="BT236" i="1"/>
  <c r="FO201" i="1"/>
  <c r="FO202" i="1" s="1"/>
  <c r="FO204" i="1" s="1"/>
  <c r="FO209" i="1" s="1"/>
  <c r="FO214" i="1" s="1"/>
  <c r="FO158" i="1"/>
  <c r="FO324" i="1"/>
  <c r="CU265" i="1"/>
  <c r="CU241" i="1"/>
  <c r="CU247" i="1" s="1"/>
  <c r="CU250" i="1" s="1"/>
  <c r="DJ201" i="1"/>
  <c r="DJ202" i="1" s="1"/>
  <c r="DJ204" i="1" s="1"/>
  <c r="DJ209" i="1" s="1"/>
  <c r="DJ214" i="1" s="1"/>
  <c r="DJ158" i="1"/>
  <c r="DJ324" i="1"/>
  <c r="FM201" i="1"/>
  <c r="FM202" i="1" s="1"/>
  <c r="FM204" i="1" s="1"/>
  <c r="FM209" i="1" s="1"/>
  <c r="FM214" i="1" s="1"/>
  <c r="FM158" i="1"/>
  <c r="FM324" i="1"/>
  <c r="CE201" i="1"/>
  <c r="CE202" i="1" s="1"/>
  <c r="CE204" i="1" s="1"/>
  <c r="CE209" i="1" s="1"/>
  <c r="CE214" i="1" s="1"/>
  <c r="CE158" i="1"/>
  <c r="CE324" i="1"/>
  <c r="FA201" i="1"/>
  <c r="FA202" i="1" s="1"/>
  <c r="FA204" i="1" s="1"/>
  <c r="FA209" i="1" s="1"/>
  <c r="FA214" i="1" s="1"/>
  <c r="FA158" i="1"/>
  <c r="FA324" i="1"/>
  <c r="BA234" i="1"/>
  <c r="BA216" i="1"/>
  <c r="BA225" i="1"/>
  <c r="BA222" i="1"/>
  <c r="BA226" i="1" s="1"/>
  <c r="BA230" i="1" s="1"/>
  <c r="BA235" i="1" s="1"/>
  <c r="BA224" i="1"/>
  <c r="AV201" i="1"/>
  <c r="AV202" i="1" s="1"/>
  <c r="AV204" i="1" s="1"/>
  <c r="AV209" i="1" s="1"/>
  <c r="AV214" i="1" s="1"/>
  <c r="AV158" i="1"/>
  <c r="AV324" i="1"/>
  <c r="X236" i="1"/>
  <c r="ER201" i="1"/>
  <c r="ER202" i="1" s="1"/>
  <c r="ER204" i="1" s="1"/>
  <c r="ER209" i="1" s="1"/>
  <c r="ER214" i="1" s="1"/>
  <c r="ER158" i="1"/>
  <c r="ER324" i="1"/>
  <c r="FK201" i="1"/>
  <c r="FK202" i="1" s="1"/>
  <c r="FK204" i="1" s="1"/>
  <c r="FK209" i="1" s="1"/>
  <c r="FK214" i="1" s="1"/>
  <c r="FK158" i="1"/>
  <c r="FK324" i="1"/>
  <c r="AJ234" i="1"/>
  <c r="AJ216" i="1"/>
  <c r="AJ225" i="1"/>
  <c r="AJ222" i="1"/>
  <c r="AJ224" i="1"/>
  <c r="EW201" i="1"/>
  <c r="EW202" i="1" s="1"/>
  <c r="EW204" i="1" s="1"/>
  <c r="EW209" i="1" s="1"/>
  <c r="EW214" i="1" s="1"/>
  <c r="EW158" i="1"/>
  <c r="EW324" i="1"/>
  <c r="U201" i="1"/>
  <c r="U202" i="1" s="1"/>
  <c r="U204" i="1" s="1"/>
  <c r="U209" i="1" s="1"/>
  <c r="U214" i="1" s="1"/>
  <c r="U158" i="1"/>
  <c r="U324" i="1"/>
  <c r="N234" i="1"/>
  <c r="N216" i="1"/>
  <c r="N224" i="1"/>
  <c r="N222" i="1"/>
  <c r="N225" i="1"/>
  <c r="BW234" i="1"/>
  <c r="BW216" i="1"/>
  <c r="BW224" i="1"/>
  <c r="BW225" i="1"/>
  <c r="BW222" i="1"/>
  <c r="BW226" i="1" s="1"/>
  <c r="BW230" i="1" s="1"/>
  <c r="BW235" i="1" s="1"/>
  <c r="G201" i="1"/>
  <c r="G202" i="1" s="1"/>
  <c r="G204" i="1" s="1"/>
  <c r="G209" i="1" s="1"/>
  <c r="G214" i="1" s="1"/>
  <c r="G158" i="1"/>
  <c r="G324" i="1"/>
  <c r="FV234" i="1"/>
  <c r="FV216" i="1"/>
  <c r="FV222" i="1"/>
  <c r="FV225" i="1"/>
  <c r="FV224" i="1"/>
  <c r="CY201" i="1"/>
  <c r="CY202" i="1" s="1"/>
  <c r="CY204" i="1" s="1"/>
  <c r="CY209" i="1" s="1"/>
  <c r="CY214" i="1" s="1"/>
  <c r="CY158" i="1"/>
  <c r="CY324" i="1"/>
  <c r="FW234" i="1"/>
  <c r="FW216" i="1"/>
  <c r="FW222" i="1"/>
  <c r="FW224" i="1"/>
  <c r="FW225" i="1"/>
  <c r="BF201" i="1"/>
  <c r="BF202" i="1" s="1"/>
  <c r="BF204" i="1" s="1"/>
  <c r="BF209" i="1" s="1"/>
  <c r="BF214" i="1" s="1"/>
  <c r="BF158" i="1"/>
  <c r="BF324" i="1"/>
  <c r="CD201" i="1"/>
  <c r="CD202" i="1" s="1"/>
  <c r="CD204" i="1" s="1"/>
  <c r="CD209" i="1" s="1"/>
  <c r="CD214" i="1" s="1"/>
  <c r="CD158" i="1"/>
  <c r="CD324" i="1"/>
  <c r="EV158" i="1"/>
  <c r="EV201" i="1"/>
  <c r="EV202" i="1" s="1"/>
  <c r="EV204" i="1" s="1"/>
  <c r="EV209" i="1" s="1"/>
  <c r="EV214" i="1" s="1"/>
  <c r="EV324" i="1"/>
  <c r="DW265" i="1"/>
  <c r="DW241" i="1"/>
  <c r="DW247" i="1" s="1"/>
  <c r="DW250" i="1" s="1"/>
  <c r="CO201" i="1"/>
  <c r="CO202" i="1" s="1"/>
  <c r="CO204" i="1" s="1"/>
  <c r="CO209" i="1" s="1"/>
  <c r="CO214" i="1" s="1"/>
  <c r="CO158" i="1"/>
  <c r="CO324" i="1"/>
  <c r="EK201" i="1"/>
  <c r="EK202" i="1" s="1"/>
  <c r="EK204" i="1" s="1"/>
  <c r="EK209" i="1" s="1"/>
  <c r="EK214" i="1" s="1"/>
  <c r="EK158" i="1"/>
  <c r="EK324" i="1"/>
  <c r="BQ201" i="1"/>
  <c r="BQ202" i="1" s="1"/>
  <c r="BQ204" i="1" s="1"/>
  <c r="BQ209" i="1" s="1"/>
  <c r="BQ214" i="1" s="1"/>
  <c r="BQ158" i="1"/>
  <c r="BQ324" i="1"/>
  <c r="AD201" i="1"/>
  <c r="AD202" i="1" s="1"/>
  <c r="AD204" i="1" s="1"/>
  <c r="AD209" i="1" s="1"/>
  <c r="AD214" i="1" s="1"/>
  <c r="AD158" i="1"/>
  <c r="AD324" i="1"/>
  <c r="EX241" i="1"/>
  <c r="EX247" i="1" s="1"/>
  <c r="EX250" i="1" s="1"/>
  <c r="EX265" i="1"/>
  <c r="CF234" i="1"/>
  <c r="CF216" i="1"/>
  <c r="CF225" i="1"/>
  <c r="CF222" i="1"/>
  <c r="CF224" i="1"/>
  <c r="AQ201" i="1"/>
  <c r="AQ202" i="1" s="1"/>
  <c r="AQ204" i="1" s="1"/>
  <c r="AQ209" i="1" s="1"/>
  <c r="AQ214" i="1" s="1"/>
  <c r="AQ158" i="1"/>
  <c r="AQ324" i="1"/>
  <c r="AG201" i="1"/>
  <c r="AG202" i="1" s="1"/>
  <c r="AG204" i="1" s="1"/>
  <c r="AG209" i="1" s="1"/>
  <c r="AG214" i="1" s="1"/>
  <c r="AG158" i="1"/>
  <c r="AG324" i="1"/>
  <c r="BY234" i="1"/>
  <c r="BY216" i="1"/>
  <c r="BY222" i="1"/>
  <c r="BY226" i="1" s="1"/>
  <c r="BY230" i="1" s="1"/>
  <c r="BY235" i="1" s="1"/>
  <c r="BY224" i="1"/>
  <c r="BY225" i="1"/>
  <c r="FJ234" i="1"/>
  <c r="FJ216" i="1"/>
  <c r="FJ222" i="1"/>
  <c r="FJ224" i="1"/>
  <c r="FJ225" i="1"/>
  <c r="FS236" i="1"/>
  <c r="DG236" i="1"/>
  <c r="AF234" i="1"/>
  <c r="AF216" i="1"/>
  <c r="AF225" i="1"/>
  <c r="AF224" i="1"/>
  <c r="AF222" i="1"/>
  <c r="FG236" i="1"/>
  <c r="AW236" i="1"/>
  <c r="BC234" i="1"/>
  <c r="BC216" i="1"/>
  <c r="BC222" i="1"/>
  <c r="BC225" i="1"/>
  <c r="BC224" i="1"/>
  <c r="FX323" i="1"/>
  <c r="FX268" i="1"/>
  <c r="FX272" i="1"/>
  <c r="FX332" i="1" s="1"/>
  <c r="FX75" i="1"/>
  <c r="M234" i="1"/>
  <c r="M216" i="1"/>
  <c r="M224" i="1"/>
  <c r="M225" i="1"/>
  <c r="M222" i="1"/>
  <c r="M226" i="1" s="1"/>
  <c r="M230" i="1" s="1"/>
  <c r="M235" i="1" s="1"/>
  <c r="CB234" i="1"/>
  <c r="CB216" i="1"/>
  <c r="CB225" i="1"/>
  <c r="CB224" i="1"/>
  <c r="CB222" i="1"/>
  <c r="DI234" i="1"/>
  <c r="DI216" i="1"/>
  <c r="DI222" i="1"/>
  <c r="DI226" i="1" s="1"/>
  <c r="DI230" i="1" s="1"/>
  <c r="DI235" i="1" s="1"/>
  <c r="DI225" i="1"/>
  <c r="DI224" i="1"/>
  <c r="R236" i="1"/>
  <c r="AZ236" i="1"/>
  <c r="BI201" i="1"/>
  <c r="BI202" i="1" s="1"/>
  <c r="BI204" i="1" s="1"/>
  <c r="BI209" i="1" s="1"/>
  <c r="BI214" i="1" s="1"/>
  <c r="BI158" i="1"/>
  <c r="BI324" i="1"/>
  <c r="BH158" i="1"/>
  <c r="BH201" i="1"/>
  <c r="BH202" i="1" s="1"/>
  <c r="BH204" i="1" s="1"/>
  <c r="BH209" i="1" s="1"/>
  <c r="BH214" i="1" s="1"/>
  <c r="BH324" i="1"/>
  <c r="CG234" i="1"/>
  <c r="CG216" i="1"/>
  <c r="CG225" i="1"/>
  <c r="CG222" i="1"/>
  <c r="CG224" i="1"/>
  <c r="BU236" i="1"/>
  <c r="BG234" i="1"/>
  <c r="BG216" i="1"/>
  <c r="BG225" i="1"/>
  <c r="BG222" i="1"/>
  <c r="BG226" i="1" s="1"/>
  <c r="BG230" i="1" s="1"/>
  <c r="BG235" i="1" s="1"/>
  <c r="BG224" i="1"/>
  <c r="L234" i="1"/>
  <c r="L216" i="1"/>
  <c r="L225" i="1"/>
  <c r="L222" i="1"/>
  <c r="L224" i="1"/>
  <c r="BL201" i="1"/>
  <c r="BL202" i="1" s="1"/>
  <c r="BL204" i="1" s="1"/>
  <c r="BL209" i="1" s="1"/>
  <c r="BL214" i="1" s="1"/>
  <c r="BL158" i="1"/>
  <c r="BL324" i="1"/>
  <c r="EC226" i="1"/>
  <c r="EC230" i="1" s="1"/>
  <c r="EC235" i="1" s="1"/>
  <c r="EC236" i="1" s="1"/>
  <c r="AC201" i="1"/>
  <c r="AC202" i="1" s="1"/>
  <c r="AC204" i="1" s="1"/>
  <c r="AC209" i="1" s="1"/>
  <c r="AC214" i="1" s="1"/>
  <c r="AC158" i="1"/>
  <c r="AC324" i="1"/>
  <c r="EP236" i="1"/>
  <c r="D226" i="1"/>
  <c r="D230" i="1" s="1"/>
  <c r="D235" i="1" s="1"/>
  <c r="D236" i="1" s="1"/>
  <c r="DX226" i="1"/>
  <c r="DX230" i="1" s="1"/>
  <c r="DX235" i="1" s="1"/>
  <c r="DX236" i="1" s="1"/>
  <c r="CR201" i="1"/>
  <c r="CR202" i="1" s="1"/>
  <c r="CR204" i="1" s="1"/>
  <c r="CR209" i="1" s="1"/>
  <c r="CR214" i="1" s="1"/>
  <c r="CR158" i="1"/>
  <c r="CR324" i="1"/>
  <c r="FY117" i="1"/>
  <c r="C121" i="1"/>
  <c r="C150" i="1"/>
  <c r="C172" i="1"/>
  <c r="C176" i="1" s="1"/>
  <c r="C178" i="1" s="1"/>
  <c r="C181" i="1" s="1"/>
  <c r="I236" i="1"/>
  <c r="BN234" i="1"/>
  <c r="BN216" i="1"/>
  <c r="BN224" i="1"/>
  <c r="BN222" i="1"/>
  <c r="BN225" i="1"/>
  <c r="EN236" i="1"/>
  <c r="FI234" i="1"/>
  <c r="FI216" i="1"/>
  <c r="FI222" i="1"/>
  <c r="FI224" i="1"/>
  <c r="FI225" i="1"/>
  <c r="FP234" i="1"/>
  <c r="FP216" i="1"/>
  <c r="FP224" i="1"/>
  <c r="FP225" i="1"/>
  <c r="FP222" i="1"/>
  <c r="BE234" i="1"/>
  <c r="BE216" i="1"/>
  <c r="BE222" i="1"/>
  <c r="BE226" i="1" s="1"/>
  <c r="BE230" i="1" s="1"/>
  <c r="BE235" i="1" s="1"/>
  <c r="BE224" i="1"/>
  <c r="BE225" i="1"/>
  <c r="DA236" i="1"/>
  <c r="AU226" i="1"/>
  <c r="AU230" i="1" s="1"/>
  <c r="AU235" i="1" s="1"/>
  <c r="AU236" i="1" s="1"/>
  <c r="FS226" i="1"/>
  <c r="FS230" i="1" s="1"/>
  <c r="FS235" i="1" s="1"/>
  <c r="CV236" i="1"/>
  <c r="AW226" i="1"/>
  <c r="AW230" i="1" s="1"/>
  <c r="AW235" i="1" s="1"/>
  <c r="BX226" i="1"/>
  <c r="BX230" i="1" s="1"/>
  <c r="BX235" i="1" s="1"/>
  <c r="BX236" i="1" s="1"/>
  <c r="EA234" i="1"/>
  <c r="EA216" i="1"/>
  <c r="EA222" i="1"/>
  <c r="EA224" i="1"/>
  <c r="EA225" i="1"/>
  <c r="DB236" i="1"/>
  <c r="DC236" i="1"/>
  <c r="CQ234" i="1"/>
  <c r="CQ216" i="1"/>
  <c r="CQ225" i="1"/>
  <c r="CQ222" i="1"/>
  <c r="CQ224" i="1"/>
  <c r="CW236" i="1"/>
  <c r="EB234" i="1"/>
  <c r="EB216" i="1"/>
  <c r="EB224" i="1"/>
  <c r="EB225" i="1"/>
  <c r="EB222" i="1"/>
  <c r="EC265" i="1" l="1"/>
  <c r="EC241" i="1"/>
  <c r="EC247" i="1" s="1"/>
  <c r="EC250" i="1" s="1"/>
  <c r="DX265" i="1"/>
  <c r="DX241" i="1"/>
  <c r="DX247" i="1" s="1"/>
  <c r="DX250" i="1" s="1"/>
  <c r="DS265" i="1"/>
  <c r="DS241" i="1"/>
  <c r="DS247" i="1" s="1"/>
  <c r="DS250" i="1" s="1"/>
  <c r="EO265" i="1"/>
  <c r="EO241" i="1"/>
  <c r="EO247" i="1" s="1"/>
  <c r="EO250" i="1" s="1"/>
  <c r="BX265" i="1"/>
  <c r="BX241" i="1"/>
  <c r="BX247" i="1" s="1"/>
  <c r="BX250" i="1" s="1"/>
  <c r="AU265" i="1"/>
  <c r="AU241" i="1"/>
  <c r="AU247" i="1" s="1"/>
  <c r="AU250" i="1" s="1"/>
  <c r="D265" i="1"/>
  <c r="D241" i="1"/>
  <c r="D247" i="1" s="1"/>
  <c r="D250" i="1" s="1"/>
  <c r="EF265" i="1"/>
  <c r="EF241" i="1"/>
  <c r="EF247" i="1" s="1"/>
  <c r="EF250" i="1" s="1"/>
  <c r="C206" i="1"/>
  <c r="FZ181" i="1"/>
  <c r="BU265" i="1"/>
  <c r="BU241" i="1"/>
  <c r="BU247" i="1" s="1"/>
  <c r="BU250" i="1" s="1"/>
  <c r="AZ265" i="1"/>
  <c r="AZ241" i="1"/>
  <c r="AZ247" i="1" s="1"/>
  <c r="AZ250" i="1" s="1"/>
  <c r="M236" i="1"/>
  <c r="CQ226" i="1"/>
  <c r="CQ230" i="1" s="1"/>
  <c r="CQ235" i="1" s="1"/>
  <c r="DC265" i="1"/>
  <c r="DC241" i="1"/>
  <c r="DC247" i="1" s="1"/>
  <c r="DC250" i="1" s="1"/>
  <c r="EB226" i="1"/>
  <c r="EB230" i="1" s="1"/>
  <c r="EB235" i="1" s="1"/>
  <c r="EB236" i="1"/>
  <c r="DB241" i="1"/>
  <c r="DB247" i="1" s="1"/>
  <c r="DB250" i="1" s="1"/>
  <c r="DB265" i="1"/>
  <c r="CV265" i="1"/>
  <c r="CV241" i="1"/>
  <c r="CV247" i="1" s="1"/>
  <c r="CV250" i="1" s="1"/>
  <c r="BE236" i="1"/>
  <c r="FI226" i="1"/>
  <c r="FI230" i="1" s="1"/>
  <c r="FI235" i="1" s="1"/>
  <c r="C200" i="1"/>
  <c r="FZ121" i="1"/>
  <c r="EP265" i="1"/>
  <c r="EP241" i="1"/>
  <c r="EP247" i="1" s="1"/>
  <c r="EP250" i="1" s="1"/>
  <c r="CG226" i="1"/>
  <c r="CG230" i="1" s="1"/>
  <c r="CG235" i="1" s="1"/>
  <c r="DI236" i="1"/>
  <c r="AF226" i="1"/>
  <c r="AF230" i="1" s="1"/>
  <c r="AF235" i="1" s="1"/>
  <c r="AF236" i="1"/>
  <c r="BY236" i="1"/>
  <c r="CF226" i="1"/>
  <c r="CF230" i="1" s="1"/>
  <c r="CF235" i="1" s="1"/>
  <c r="EX323" i="1"/>
  <c r="EX272" i="1"/>
  <c r="EX332" i="1" s="1"/>
  <c r="EX75" i="1"/>
  <c r="AD234" i="1"/>
  <c r="AD216" i="1"/>
  <c r="AD225" i="1"/>
  <c r="AD224" i="1"/>
  <c r="AD222" i="1"/>
  <c r="AD226" i="1" s="1"/>
  <c r="AD230" i="1" s="1"/>
  <c r="AD235" i="1" s="1"/>
  <c r="DW323" i="1"/>
  <c r="DW272" i="1"/>
  <c r="DW332" i="1" s="1"/>
  <c r="DW75" i="1"/>
  <c r="FW226" i="1"/>
  <c r="FW230" i="1" s="1"/>
  <c r="FW235" i="1" s="1"/>
  <c r="FV226" i="1"/>
  <c r="FV230" i="1" s="1"/>
  <c r="FV235" i="1" s="1"/>
  <c r="N226" i="1"/>
  <c r="N230" i="1" s="1"/>
  <c r="N235" i="1" s="1"/>
  <c r="ER234" i="1"/>
  <c r="ER216" i="1"/>
  <c r="ER224" i="1"/>
  <c r="ER222" i="1"/>
  <c r="ER226" i="1" s="1"/>
  <c r="ER230" i="1" s="1"/>
  <c r="ER235" i="1" s="1"/>
  <c r="ER225" i="1"/>
  <c r="AV234" i="1"/>
  <c r="AV216" i="1"/>
  <c r="AV225" i="1"/>
  <c r="AV222" i="1"/>
  <c r="AV224" i="1"/>
  <c r="FA234" i="1"/>
  <c r="FA216" i="1"/>
  <c r="FA225" i="1"/>
  <c r="FA224" i="1"/>
  <c r="FA222" i="1"/>
  <c r="FA226" i="1" s="1"/>
  <c r="FA230" i="1" s="1"/>
  <c r="FA235" i="1" s="1"/>
  <c r="P226" i="1"/>
  <c r="P230" i="1" s="1"/>
  <c r="P235" i="1" s="1"/>
  <c r="P236" i="1" s="1"/>
  <c r="K226" i="1"/>
  <c r="K230" i="1" s="1"/>
  <c r="K235" i="1" s="1"/>
  <c r="AP226" i="1"/>
  <c r="AP230" i="1" s="1"/>
  <c r="AP235" i="1" s="1"/>
  <c r="FF234" i="1"/>
  <c r="FF216" i="1"/>
  <c r="FF225" i="1"/>
  <c r="FF222" i="1"/>
  <c r="FF226" i="1" s="1"/>
  <c r="FF230" i="1" s="1"/>
  <c r="FF235" i="1" s="1"/>
  <c r="FF224" i="1"/>
  <c r="ET226" i="1"/>
  <c r="ET230" i="1" s="1"/>
  <c r="ET235" i="1" s="1"/>
  <c r="ET236" i="1"/>
  <c r="EJ236" i="1"/>
  <c r="BR236" i="1"/>
  <c r="AO226" i="1"/>
  <c r="AO230" i="1" s="1"/>
  <c r="AO235" i="1" s="1"/>
  <c r="AO236" i="1"/>
  <c r="CX226" i="1"/>
  <c r="CX230" i="1" s="1"/>
  <c r="CX235" i="1" s="1"/>
  <c r="AX226" i="1"/>
  <c r="AX230" i="1" s="1"/>
  <c r="AX235" i="1" s="1"/>
  <c r="CS265" i="1"/>
  <c r="CS241" i="1"/>
  <c r="CS247" i="1" s="1"/>
  <c r="CS250" i="1" s="1"/>
  <c r="BO236" i="1"/>
  <c r="CI226" i="1"/>
  <c r="CI230" i="1" s="1"/>
  <c r="CI235" i="1" s="1"/>
  <c r="DO226" i="1"/>
  <c r="DO230" i="1" s="1"/>
  <c r="DO235" i="1" s="1"/>
  <c r="DO236" i="1"/>
  <c r="EI226" i="1"/>
  <c r="EI230" i="1" s="1"/>
  <c r="EI235" i="1" s="1"/>
  <c r="J226" i="1"/>
  <c r="J230" i="1" s="1"/>
  <c r="J235" i="1" s="1"/>
  <c r="J236" i="1"/>
  <c r="FN226" i="1"/>
  <c r="FN230" i="1" s="1"/>
  <c r="FN235" i="1" s="1"/>
  <c r="CL226" i="1"/>
  <c r="CL230" i="1" s="1"/>
  <c r="CL235" i="1" s="1"/>
  <c r="EU236" i="1"/>
  <c r="AY226" i="1"/>
  <c r="AY230" i="1" s="1"/>
  <c r="AY235" i="1" s="1"/>
  <c r="AH236" i="1"/>
  <c r="AB234" i="1"/>
  <c r="AB216" i="1"/>
  <c r="AB225" i="1"/>
  <c r="AB222" i="1"/>
  <c r="AB226" i="1" s="1"/>
  <c r="AB230" i="1" s="1"/>
  <c r="AB235" i="1" s="1"/>
  <c r="AB224" i="1"/>
  <c r="AM216" i="1"/>
  <c r="AM234" i="1"/>
  <c r="AM222" i="1"/>
  <c r="AM226" i="1" s="1"/>
  <c r="AM230" i="1" s="1"/>
  <c r="AM235" i="1" s="1"/>
  <c r="AM225" i="1"/>
  <c r="AM224" i="1"/>
  <c r="AL234" i="1"/>
  <c r="AL216" i="1"/>
  <c r="AL224" i="1"/>
  <c r="AL222" i="1"/>
  <c r="AL225" i="1"/>
  <c r="AN234" i="1"/>
  <c r="AN216" i="1"/>
  <c r="AN225" i="1"/>
  <c r="AN222" i="1"/>
  <c r="AN224" i="1"/>
  <c r="FD234" i="1"/>
  <c r="FD216" i="1"/>
  <c r="FD225" i="1"/>
  <c r="FD222" i="1"/>
  <c r="FD226" i="1" s="1"/>
  <c r="FD230" i="1" s="1"/>
  <c r="FD235" i="1" s="1"/>
  <c r="FD224" i="1"/>
  <c r="DV234" i="1"/>
  <c r="DV216" i="1"/>
  <c r="DV224" i="1"/>
  <c r="DV222" i="1"/>
  <c r="DV225" i="1"/>
  <c r="CC234" i="1"/>
  <c r="CC216" i="1"/>
  <c r="CC225" i="1"/>
  <c r="CC222" i="1"/>
  <c r="CC224" i="1"/>
  <c r="FL234" i="1"/>
  <c r="FL216" i="1"/>
  <c r="FL225" i="1"/>
  <c r="FL224" i="1"/>
  <c r="FL222" i="1"/>
  <c r="FL226" i="1" s="1"/>
  <c r="FL230" i="1" s="1"/>
  <c r="FL235" i="1" s="1"/>
  <c r="DD323" i="1"/>
  <c r="DD272" i="1"/>
  <c r="DD332" i="1" s="1"/>
  <c r="DD75" i="1"/>
  <c r="EL234" i="1"/>
  <c r="EL216" i="1"/>
  <c r="EL225" i="1"/>
  <c r="EL224" i="1"/>
  <c r="EL222" i="1"/>
  <c r="EL226" i="1" s="1"/>
  <c r="EL230" i="1" s="1"/>
  <c r="EL235" i="1" s="1"/>
  <c r="DL312" i="1"/>
  <c r="DL266" i="1"/>
  <c r="DL279" i="1" s="1"/>
  <c r="DL257" i="1"/>
  <c r="DL261" i="1" s="1"/>
  <c r="EG234" i="1"/>
  <c r="EG216" i="1"/>
  <c r="EG224" i="1"/>
  <c r="EG222" i="1"/>
  <c r="EG225" i="1"/>
  <c r="CQ236" i="1"/>
  <c r="EA226" i="1"/>
  <c r="EA230" i="1" s="1"/>
  <c r="EA235" i="1" s="1"/>
  <c r="CW265" i="1"/>
  <c r="CW241" i="1"/>
  <c r="CW247" i="1" s="1"/>
  <c r="CW250" i="1" s="1"/>
  <c r="EA236" i="1"/>
  <c r="FP226" i="1"/>
  <c r="FP230" i="1" s="1"/>
  <c r="FP235" i="1" s="1"/>
  <c r="FP236" i="1"/>
  <c r="BN226" i="1"/>
  <c r="BN230" i="1" s="1"/>
  <c r="BN235" i="1" s="1"/>
  <c r="BN236" i="1" s="1"/>
  <c r="I265" i="1"/>
  <c r="I241" i="1"/>
  <c r="I247" i="1" s="1"/>
  <c r="I250" i="1" s="1"/>
  <c r="CR234" i="1"/>
  <c r="CR216" i="1"/>
  <c r="CR224" i="1"/>
  <c r="CR225" i="1"/>
  <c r="CR222" i="1"/>
  <c r="L226" i="1"/>
  <c r="L230" i="1" s="1"/>
  <c r="L235" i="1" s="1"/>
  <c r="L236" i="1" s="1"/>
  <c r="BG236" i="1"/>
  <c r="BH234" i="1"/>
  <c r="BH216" i="1"/>
  <c r="BH225" i="1"/>
  <c r="BH222" i="1"/>
  <c r="BH226" i="1" s="1"/>
  <c r="BH230" i="1" s="1"/>
  <c r="BH235" i="1" s="1"/>
  <c r="BH224" i="1"/>
  <c r="BI234" i="1"/>
  <c r="BI216" i="1"/>
  <c r="BI225" i="1"/>
  <c r="BI224" i="1"/>
  <c r="BI222" i="1"/>
  <c r="CB226" i="1"/>
  <c r="CB230" i="1" s="1"/>
  <c r="CB235" i="1" s="1"/>
  <c r="CB236" i="1"/>
  <c r="DG265" i="1"/>
  <c r="DG241" i="1"/>
  <c r="DG247" i="1" s="1"/>
  <c r="DG250" i="1" s="1"/>
  <c r="FJ226" i="1"/>
  <c r="FJ230" i="1" s="1"/>
  <c r="FJ235" i="1" s="1"/>
  <c r="EX312" i="1"/>
  <c r="EX266" i="1"/>
  <c r="EX279" i="1" s="1"/>
  <c r="EX257" i="1"/>
  <c r="EX261" i="1" s="1"/>
  <c r="CO234" i="1"/>
  <c r="CO216" i="1"/>
  <c r="CO222" i="1"/>
  <c r="CO224" i="1"/>
  <c r="CO225" i="1"/>
  <c r="BF234" i="1"/>
  <c r="BF216" i="1"/>
  <c r="BF224" i="1"/>
  <c r="BF225" i="1"/>
  <c r="BF222" i="1"/>
  <c r="CY216" i="1"/>
  <c r="CY234" i="1"/>
  <c r="CY225" i="1"/>
  <c r="CY222" i="1"/>
  <c r="CY224" i="1"/>
  <c r="G216" i="1"/>
  <c r="G234" i="1"/>
  <c r="G224" i="1"/>
  <c r="G225" i="1"/>
  <c r="G222" i="1"/>
  <c r="G226" i="1" s="1"/>
  <c r="G230" i="1" s="1"/>
  <c r="G235" i="1" s="1"/>
  <c r="EW234" i="1"/>
  <c r="EW216" i="1"/>
  <c r="EW224" i="1"/>
  <c r="EW222" i="1"/>
  <c r="EW226" i="1" s="1"/>
  <c r="EW230" i="1" s="1"/>
  <c r="EW235" i="1" s="1"/>
  <c r="EW225" i="1"/>
  <c r="FK216" i="1"/>
  <c r="FK234" i="1"/>
  <c r="FK225" i="1"/>
  <c r="FK222" i="1"/>
  <c r="FK224" i="1"/>
  <c r="X265" i="1"/>
  <c r="X241" i="1"/>
  <c r="X247" i="1" s="1"/>
  <c r="X250" i="1" s="1"/>
  <c r="BA236" i="1"/>
  <c r="DJ234" i="1"/>
  <c r="DJ216" i="1"/>
  <c r="DJ225" i="1"/>
  <c r="DJ222" i="1"/>
  <c r="DJ224" i="1"/>
  <c r="DR236" i="1"/>
  <c r="DM236" i="1"/>
  <c r="AT226" i="1"/>
  <c r="AT230" i="1" s="1"/>
  <c r="AT235" i="1" s="1"/>
  <c r="BJ234" i="1"/>
  <c r="BJ216" i="1"/>
  <c r="BJ225" i="1"/>
  <c r="BJ224" i="1"/>
  <c r="BJ222" i="1"/>
  <c r="Z234" i="1"/>
  <c r="Z216" i="1"/>
  <c r="Z225" i="1"/>
  <c r="Z222" i="1"/>
  <c r="Z224" i="1"/>
  <c r="DN236" i="1"/>
  <c r="EJ226" i="1"/>
  <c r="EJ230" i="1" s="1"/>
  <c r="EJ235" i="1" s="1"/>
  <c r="DP265" i="1"/>
  <c r="DP241" i="1"/>
  <c r="DP247" i="1" s="1"/>
  <c r="DP250" i="1" s="1"/>
  <c r="FU226" i="1"/>
  <c r="FU230" i="1" s="1"/>
  <c r="FU235" i="1" s="1"/>
  <c r="FE234" i="1"/>
  <c r="FE216" i="1"/>
  <c r="FE224" i="1"/>
  <c r="FE225" i="1"/>
  <c r="FE222" i="1"/>
  <c r="FE226" i="1" s="1"/>
  <c r="FE230" i="1" s="1"/>
  <c r="FE235" i="1" s="1"/>
  <c r="AS236" i="1"/>
  <c r="CJ226" i="1"/>
  <c r="CJ230" i="1" s="1"/>
  <c r="CJ235" i="1" s="1"/>
  <c r="Q226" i="1"/>
  <c r="Q230" i="1" s="1"/>
  <c r="Q235" i="1" s="1"/>
  <c r="F236" i="1"/>
  <c r="FR226" i="1"/>
  <c r="FR230" i="1" s="1"/>
  <c r="FR235" i="1" s="1"/>
  <c r="FR236" i="1" s="1"/>
  <c r="CA312" i="1"/>
  <c r="CA266" i="1"/>
  <c r="CA279" i="1" s="1"/>
  <c r="CA257" i="1"/>
  <c r="CA261" i="1" s="1"/>
  <c r="DF265" i="1"/>
  <c r="DF241" i="1"/>
  <c r="DF247" i="1" s="1"/>
  <c r="DF250" i="1" s="1"/>
  <c r="ED234" i="1"/>
  <c r="ED216" i="1"/>
  <c r="ED222" i="1"/>
  <c r="ED224" i="1"/>
  <c r="ED225" i="1"/>
  <c r="BK234" i="1"/>
  <c r="BK216" i="1"/>
  <c r="BK224" i="1"/>
  <c r="BK225" i="1"/>
  <c r="BK222" i="1"/>
  <c r="BK226" i="1" s="1"/>
  <c r="BK230" i="1" s="1"/>
  <c r="BK235" i="1" s="1"/>
  <c r="ES234" i="1"/>
  <c r="ES216" i="1"/>
  <c r="ES222" i="1"/>
  <c r="ES225" i="1"/>
  <c r="ES224" i="1"/>
  <c r="AE234" i="1"/>
  <c r="AE216" i="1"/>
  <c r="AE225" i="1"/>
  <c r="AE224" i="1"/>
  <c r="AE222" i="1"/>
  <c r="BZ234" i="1"/>
  <c r="BZ216" i="1"/>
  <c r="BZ222" i="1"/>
  <c r="BZ224" i="1"/>
  <c r="BZ225" i="1"/>
  <c r="V234" i="1"/>
  <c r="V216" i="1"/>
  <c r="V222" i="1"/>
  <c r="V224" i="1"/>
  <c r="V225" i="1"/>
  <c r="DL323" i="1"/>
  <c r="DL268" i="1"/>
  <c r="DL272" i="1"/>
  <c r="DL332" i="1" s="1"/>
  <c r="DL75" i="1"/>
  <c r="AW265" i="1"/>
  <c r="AW241" i="1"/>
  <c r="AW247" i="1" s="1"/>
  <c r="AW250" i="1" s="1"/>
  <c r="FS265" i="1"/>
  <c r="FS241" i="1"/>
  <c r="FS247" i="1" s="1"/>
  <c r="FS250" i="1" s="1"/>
  <c r="AQ234" i="1"/>
  <c r="AQ216" i="1"/>
  <c r="AQ224" i="1"/>
  <c r="AQ225" i="1"/>
  <c r="AQ222" i="1"/>
  <c r="AQ226" i="1" s="1"/>
  <c r="AQ230" i="1" s="1"/>
  <c r="AQ235" i="1" s="1"/>
  <c r="EK234" i="1"/>
  <c r="EK216" i="1"/>
  <c r="EK224" i="1"/>
  <c r="EK222" i="1"/>
  <c r="EK225" i="1"/>
  <c r="EV234" i="1"/>
  <c r="EV216" i="1"/>
  <c r="EV222" i="1"/>
  <c r="EV224" i="1"/>
  <c r="EV225" i="1"/>
  <c r="CD234" i="1"/>
  <c r="CD216" i="1"/>
  <c r="CD225" i="1"/>
  <c r="CD222" i="1"/>
  <c r="CD224" i="1"/>
  <c r="FW236" i="1"/>
  <c r="FV236" i="1"/>
  <c r="BW236" i="1"/>
  <c r="U234" i="1"/>
  <c r="U216" i="1"/>
  <c r="U224" i="1"/>
  <c r="U222" i="1"/>
  <c r="U225" i="1"/>
  <c r="AJ236" i="1"/>
  <c r="FM234" i="1"/>
  <c r="FM216" i="1"/>
  <c r="FM225" i="1"/>
  <c r="FM222" i="1"/>
  <c r="FM224" i="1"/>
  <c r="CU312" i="1"/>
  <c r="CU266" i="1"/>
  <c r="CU279" i="1" s="1"/>
  <c r="CU257" i="1"/>
  <c r="CU261" i="1" s="1"/>
  <c r="FO234" i="1"/>
  <c r="FO216" i="1"/>
  <c r="FO222" i="1"/>
  <c r="FO224" i="1"/>
  <c r="FO225" i="1"/>
  <c r="FX313" i="1"/>
  <c r="FX320" i="1" s="1"/>
  <c r="FX270" i="1"/>
  <c r="H236" i="1"/>
  <c r="AP236" i="1"/>
  <c r="BV234" i="1"/>
  <c r="BV216" i="1"/>
  <c r="BV224" i="1"/>
  <c r="BV225" i="1"/>
  <c r="BV222" i="1"/>
  <c r="CZ265" i="1"/>
  <c r="CZ241" i="1"/>
  <c r="CZ247" i="1" s="1"/>
  <c r="CZ250" i="1" s="1"/>
  <c r="DU234" i="1"/>
  <c r="DU216" i="1"/>
  <c r="DU222" i="1"/>
  <c r="DU224" i="1"/>
  <c r="DU225" i="1"/>
  <c r="EQ234" i="1"/>
  <c r="EQ216" i="1"/>
  <c r="EQ224" i="1"/>
  <c r="EQ225" i="1"/>
  <c r="EQ222" i="1"/>
  <c r="E265" i="1"/>
  <c r="E241" i="1"/>
  <c r="E247" i="1" s="1"/>
  <c r="E250" i="1" s="1"/>
  <c r="CX236" i="1"/>
  <c r="EH234" i="1"/>
  <c r="EH216" i="1"/>
  <c r="EH224" i="1"/>
  <c r="EH225" i="1"/>
  <c r="EH222" i="1"/>
  <c r="CI236" i="1"/>
  <c r="EI236" i="1"/>
  <c r="FN236" i="1"/>
  <c r="CL236" i="1"/>
  <c r="BS236" i="1"/>
  <c r="CA323" i="1"/>
  <c r="CA272" i="1"/>
  <c r="CA332" i="1" s="1"/>
  <c r="CA75" i="1"/>
  <c r="BP265" i="1"/>
  <c r="BP241" i="1"/>
  <c r="BP247" i="1" s="1"/>
  <c r="BP250" i="1" s="1"/>
  <c r="DH234" i="1"/>
  <c r="DH216" i="1"/>
  <c r="DH224" i="1"/>
  <c r="DH222" i="1"/>
  <c r="DH225" i="1"/>
  <c r="AR234" i="1"/>
  <c r="AR216" i="1"/>
  <c r="AR224" i="1"/>
  <c r="AR222" i="1"/>
  <c r="AR226" i="1" s="1"/>
  <c r="AR230" i="1" s="1"/>
  <c r="AR235" i="1" s="1"/>
  <c r="AR225" i="1"/>
  <c r="W216" i="1"/>
  <c r="W234" i="1"/>
  <c r="W222" i="1"/>
  <c r="W226" i="1" s="1"/>
  <c r="W230" i="1" s="1"/>
  <c r="W235" i="1" s="1"/>
  <c r="W225" i="1"/>
  <c r="W224" i="1"/>
  <c r="CP234" i="1"/>
  <c r="CP216" i="1"/>
  <c r="CP222" i="1"/>
  <c r="CP224" i="1"/>
  <c r="CP225" i="1"/>
  <c r="CN234" i="1"/>
  <c r="CN216" i="1"/>
  <c r="CN222" i="1"/>
  <c r="CN224" i="1"/>
  <c r="CN225" i="1"/>
  <c r="DZ234" i="1"/>
  <c r="DZ216" i="1"/>
  <c r="DZ225" i="1"/>
  <c r="DZ224" i="1"/>
  <c r="DZ222" i="1"/>
  <c r="CH234" i="1"/>
  <c r="CH216" i="1"/>
  <c r="CH225" i="1"/>
  <c r="CH222" i="1"/>
  <c r="CH224" i="1"/>
  <c r="AK234" i="1"/>
  <c r="AK216" i="1"/>
  <c r="AK225" i="1"/>
  <c r="AK222" i="1"/>
  <c r="AK224" i="1"/>
  <c r="FB234" i="1"/>
  <c r="FB216" i="1"/>
  <c r="FB222" i="1"/>
  <c r="FB224" i="1"/>
  <c r="FB225" i="1"/>
  <c r="EE216" i="1"/>
  <c r="EE234" i="1"/>
  <c r="EE224" i="1"/>
  <c r="EE225" i="1"/>
  <c r="EE222" i="1"/>
  <c r="T234" i="1"/>
  <c r="T216" i="1"/>
  <c r="T225" i="1"/>
  <c r="T222" i="1"/>
  <c r="T224" i="1"/>
  <c r="FI236" i="1"/>
  <c r="DA265" i="1"/>
  <c r="DA241" i="1"/>
  <c r="DA247" i="1" s="1"/>
  <c r="DA250" i="1" s="1"/>
  <c r="EN265" i="1"/>
  <c r="EN241" i="1"/>
  <c r="EN247" i="1" s="1"/>
  <c r="EN250" i="1" s="1"/>
  <c r="C154" i="1"/>
  <c r="C156" i="1" s="1"/>
  <c r="C152" i="1"/>
  <c r="AC234" i="1"/>
  <c r="AC216" i="1"/>
  <c r="AC224" i="1"/>
  <c r="AC225" i="1"/>
  <c r="AC222" i="1"/>
  <c r="BL234" i="1"/>
  <c r="BL216" i="1"/>
  <c r="BL222" i="1"/>
  <c r="BL225" i="1"/>
  <c r="BL224" i="1"/>
  <c r="CG236" i="1"/>
  <c r="R265" i="1"/>
  <c r="R241" i="1"/>
  <c r="R247" i="1" s="1"/>
  <c r="R250" i="1" s="1"/>
  <c r="BC226" i="1"/>
  <c r="BC230" i="1" s="1"/>
  <c r="BC235" i="1" s="1"/>
  <c r="BC236" i="1" s="1"/>
  <c r="FG265" i="1"/>
  <c r="FG241" i="1"/>
  <c r="FG247" i="1" s="1"/>
  <c r="FG250" i="1" s="1"/>
  <c r="FJ236" i="1"/>
  <c r="AG234" i="1"/>
  <c r="AG216" i="1"/>
  <c r="AG222" i="1"/>
  <c r="AG224" i="1"/>
  <c r="AG225" i="1"/>
  <c r="CF236" i="1"/>
  <c r="BQ234" i="1"/>
  <c r="BQ216" i="1"/>
  <c r="BQ225" i="1"/>
  <c r="BQ222" i="1"/>
  <c r="BQ226" i="1" s="1"/>
  <c r="BQ230" i="1" s="1"/>
  <c r="BQ235" i="1" s="1"/>
  <c r="BQ224" i="1"/>
  <c r="DW312" i="1"/>
  <c r="DW266" i="1"/>
  <c r="DW279" i="1" s="1"/>
  <c r="DW257" i="1"/>
  <c r="DW261" i="1" s="1"/>
  <c r="N236" i="1"/>
  <c r="AJ226" i="1"/>
  <c r="AJ230" i="1" s="1"/>
  <c r="AJ235" i="1" s="1"/>
  <c r="CE234" i="1"/>
  <c r="CE216" i="1"/>
  <c r="CE224" i="1"/>
  <c r="CE225" i="1"/>
  <c r="CE222" i="1"/>
  <c r="CE226" i="1" s="1"/>
  <c r="CE230" i="1" s="1"/>
  <c r="CE235" i="1" s="1"/>
  <c r="CU323" i="1"/>
  <c r="CU268" i="1"/>
  <c r="CU272" i="1"/>
  <c r="CU332" i="1" s="1"/>
  <c r="CU75" i="1"/>
  <c r="BT265" i="1"/>
  <c r="BT241" i="1"/>
  <c r="BT247" i="1" s="1"/>
  <c r="BT250" i="1" s="1"/>
  <c r="FX303" i="1"/>
  <c r="FX294" i="1"/>
  <c r="DY265" i="1"/>
  <c r="DY241" i="1"/>
  <c r="DY247" i="1" s="1"/>
  <c r="DY250" i="1" s="1"/>
  <c r="O226" i="1"/>
  <c r="O230" i="1" s="1"/>
  <c r="O235" i="1" s="1"/>
  <c r="O236" i="1" s="1"/>
  <c r="K236" i="1"/>
  <c r="AT236" i="1"/>
  <c r="CK236" i="1"/>
  <c r="DQ234" i="1"/>
  <c r="DQ216" i="1"/>
  <c r="DQ224" i="1"/>
  <c r="DQ225" i="1"/>
  <c r="DQ222" i="1"/>
  <c r="DQ226" i="1" s="1"/>
  <c r="DQ230" i="1" s="1"/>
  <c r="DQ235" i="1" s="1"/>
  <c r="DK226" i="1"/>
  <c r="DK230" i="1" s="1"/>
  <c r="DK235" i="1" s="1"/>
  <c r="DK236" i="1" s="1"/>
  <c r="CT236" i="1"/>
  <c r="BM226" i="1"/>
  <c r="BM230" i="1" s="1"/>
  <c r="BM235" i="1" s="1"/>
  <c r="BM236" i="1" s="1"/>
  <c r="AX236" i="1"/>
  <c r="FU236" i="1"/>
  <c r="CM236" i="1"/>
  <c r="EY226" i="1"/>
  <c r="EY230" i="1" s="1"/>
  <c r="EY235" i="1" s="1"/>
  <c r="EY236" i="1" s="1"/>
  <c r="CJ236" i="1"/>
  <c r="Q236" i="1"/>
  <c r="F226" i="1"/>
  <c r="F230" i="1" s="1"/>
  <c r="F235" i="1" s="1"/>
  <c r="Y265" i="1"/>
  <c r="Y241" i="1"/>
  <c r="Y247" i="1" s="1"/>
  <c r="Y250" i="1" s="1"/>
  <c r="AY236" i="1"/>
  <c r="S265" i="1"/>
  <c r="S241" i="1"/>
  <c r="S247" i="1" s="1"/>
  <c r="S250" i="1" s="1"/>
  <c r="BB234" i="1"/>
  <c r="BB216" i="1"/>
  <c r="BB225" i="1"/>
  <c r="BB222" i="1"/>
  <c r="BB224" i="1"/>
  <c r="EZ234" i="1"/>
  <c r="EZ216" i="1"/>
  <c r="EZ222" i="1"/>
  <c r="EZ225" i="1"/>
  <c r="EZ224" i="1"/>
  <c r="FT234" i="1"/>
  <c r="FT216" i="1"/>
  <c r="FT224" i="1"/>
  <c r="FT225" i="1"/>
  <c r="FT222" i="1"/>
  <c r="EM234" i="1"/>
  <c r="EM216" i="1"/>
  <c r="EM224" i="1"/>
  <c r="EM225" i="1"/>
  <c r="EM222" i="1"/>
  <c r="EM226" i="1" s="1"/>
  <c r="EM230" i="1" s="1"/>
  <c r="EM235" i="1" s="1"/>
  <c r="DT234" i="1"/>
  <c r="DT216" i="1"/>
  <c r="DT224" i="1"/>
  <c r="DT222" i="1"/>
  <c r="DT225" i="1"/>
  <c r="DE234" i="1"/>
  <c r="DE216" i="1"/>
  <c r="DE224" i="1"/>
  <c r="DE222" i="1"/>
  <c r="DE226" i="1" s="1"/>
  <c r="DE230" i="1" s="1"/>
  <c r="DE235" i="1" s="1"/>
  <c r="DE225" i="1"/>
  <c r="AI234" i="1"/>
  <c r="AI216" i="1"/>
  <c r="AI222" i="1"/>
  <c r="AI226" i="1" s="1"/>
  <c r="AI230" i="1" s="1"/>
  <c r="AI235" i="1" s="1"/>
  <c r="AI224" i="1"/>
  <c r="AI225" i="1"/>
  <c r="BD234" i="1"/>
  <c r="BD216" i="1"/>
  <c r="BD224" i="1"/>
  <c r="BD225" i="1"/>
  <c r="BD222" i="1"/>
  <c r="BD226" i="1" s="1"/>
  <c r="BD230" i="1" s="1"/>
  <c r="BD235" i="1" s="1"/>
  <c r="AA234" i="1"/>
  <c r="AA216" i="1"/>
  <c r="AA224" i="1"/>
  <c r="AA225" i="1"/>
  <c r="AA222" i="1"/>
  <c r="AA226" i="1" s="1"/>
  <c r="AA230" i="1" s="1"/>
  <c r="AA235" i="1" s="1"/>
  <c r="DD312" i="1"/>
  <c r="DD266" i="1"/>
  <c r="DD279" i="1" s="1"/>
  <c r="DD257" i="1"/>
  <c r="DD261" i="1" s="1"/>
  <c r="FH234" i="1"/>
  <c r="FH216" i="1"/>
  <c r="FH225" i="1"/>
  <c r="FH222" i="1"/>
  <c r="FH224" i="1"/>
  <c r="FC234" i="1"/>
  <c r="FC216" i="1"/>
  <c r="FC222" i="1"/>
  <c r="FC225" i="1"/>
  <c r="FC224" i="1"/>
  <c r="FQ234" i="1"/>
  <c r="FQ216" i="1"/>
  <c r="FQ225" i="1"/>
  <c r="FQ222" i="1"/>
  <c r="FQ224" i="1"/>
  <c r="DK265" i="1" l="1"/>
  <c r="DK241" i="1"/>
  <c r="DK247" i="1" s="1"/>
  <c r="DK250" i="1" s="1"/>
  <c r="BC265" i="1"/>
  <c r="BC241" i="1"/>
  <c r="BC247" i="1" s="1"/>
  <c r="BC250" i="1" s="1"/>
  <c r="FR241" i="1"/>
  <c r="FR247" i="1" s="1"/>
  <c r="FR250" i="1" s="1"/>
  <c r="FR265" i="1"/>
  <c r="O265" i="1"/>
  <c r="O241" i="1"/>
  <c r="O247" i="1" s="1"/>
  <c r="O250" i="1" s="1"/>
  <c r="L265" i="1"/>
  <c r="L241" i="1"/>
  <c r="L247" i="1" s="1"/>
  <c r="L250" i="1" s="1"/>
  <c r="BN265" i="1"/>
  <c r="BN241" i="1"/>
  <c r="BN247" i="1" s="1"/>
  <c r="BN250" i="1" s="1"/>
  <c r="EY265" i="1"/>
  <c r="EY241" i="1"/>
  <c r="EY247" i="1" s="1"/>
  <c r="EY250" i="1" s="1"/>
  <c r="P265" i="1"/>
  <c r="P241" i="1"/>
  <c r="P247" i="1" s="1"/>
  <c r="P250" i="1" s="1"/>
  <c r="BM265" i="1"/>
  <c r="BM241" i="1"/>
  <c r="BM247" i="1" s="1"/>
  <c r="BM250" i="1" s="1"/>
  <c r="DD313" i="1"/>
  <c r="DD270" i="1"/>
  <c r="S312" i="1"/>
  <c r="S266" i="1"/>
  <c r="S279" i="1" s="1"/>
  <c r="S257" i="1"/>
  <c r="S261" i="1" s="1"/>
  <c r="Y323" i="1"/>
  <c r="Y324" i="1" s="1"/>
  <c r="Y272" i="1"/>
  <c r="Y332" i="1" s="1"/>
  <c r="Y268" i="1"/>
  <c r="Y75" i="1"/>
  <c r="FI265" i="1"/>
  <c r="FI241" i="1"/>
  <c r="FI247" i="1" s="1"/>
  <c r="FI250" i="1" s="1"/>
  <c r="CP236" i="1"/>
  <c r="W236" i="1"/>
  <c r="DD294" i="1"/>
  <c r="DD303" i="1"/>
  <c r="AI236" i="1"/>
  <c r="FT226" i="1"/>
  <c r="FT230" i="1" s="1"/>
  <c r="FT235" i="1" s="1"/>
  <c r="FT236" i="1" s="1"/>
  <c r="S323" i="1"/>
  <c r="S272" i="1"/>
  <c r="S332" i="1" s="1"/>
  <c r="S75" i="1"/>
  <c r="CM265" i="1"/>
  <c r="CM241" i="1"/>
  <c r="CM247" i="1" s="1"/>
  <c r="CM250" i="1" s="1"/>
  <c r="CT265" i="1"/>
  <c r="CT241" i="1"/>
  <c r="CT247" i="1" s="1"/>
  <c r="CT250" i="1" s="1"/>
  <c r="AT265" i="1"/>
  <c r="AT241" i="1"/>
  <c r="AT247" i="1" s="1"/>
  <c r="AT250" i="1" s="1"/>
  <c r="DY323" i="1"/>
  <c r="DY272" i="1"/>
  <c r="DY332" i="1" s="1"/>
  <c r="DY268" i="1"/>
  <c r="DY75" i="1"/>
  <c r="BT323" i="1"/>
  <c r="BT272" i="1"/>
  <c r="BT332" i="1" s="1"/>
  <c r="BT75" i="1"/>
  <c r="FJ241" i="1"/>
  <c r="FJ247" i="1" s="1"/>
  <c r="FJ250" i="1" s="1"/>
  <c r="FJ265" i="1"/>
  <c r="R312" i="1"/>
  <c r="R266" i="1"/>
  <c r="R279" i="1" s="1"/>
  <c r="R257" i="1"/>
  <c r="R261" i="1" s="1"/>
  <c r="AC226" i="1"/>
  <c r="AC230" i="1" s="1"/>
  <c r="AC235" i="1" s="1"/>
  <c r="AC236" i="1" s="1"/>
  <c r="EN323" i="1"/>
  <c r="EN272" i="1"/>
  <c r="EN332" i="1" s="1"/>
  <c r="EN75" i="1"/>
  <c r="FB226" i="1"/>
  <c r="FB230" i="1" s="1"/>
  <c r="FB235" i="1" s="1"/>
  <c r="AK226" i="1"/>
  <c r="AK230" i="1" s="1"/>
  <c r="AK235" i="1" s="1"/>
  <c r="CN226" i="1"/>
  <c r="CN230" i="1" s="1"/>
  <c r="CN235" i="1" s="1"/>
  <c r="BP323" i="1"/>
  <c r="BP272" i="1"/>
  <c r="BP332" i="1" s="1"/>
  <c r="BP75" i="1"/>
  <c r="CA268" i="1"/>
  <c r="CL241" i="1"/>
  <c r="CL247" i="1" s="1"/>
  <c r="CL250" i="1" s="1"/>
  <c r="CL265" i="1"/>
  <c r="EH226" i="1"/>
  <c r="EH230" i="1" s="1"/>
  <c r="EH235" i="1" s="1"/>
  <c r="EH236" i="1"/>
  <c r="EQ226" i="1"/>
  <c r="EQ230" i="1" s="1"/>
  <c r="EQ235" i="1" s="1"/>
  <c r="EQ236" i="1"/>
  <c r="BV226" i="1"/>
  <c r="BV230" i="1" s="1"/>
  <c r="BV235" i="1" s="1"/>
  <c r="BV236" i="1"/>
  <c r="FO226" i="1"/>
  <c r="FO230" i="1" s="1"/>
  <c r="FO235" i="1" s="1"/>
  <c r="CU303" i="1"/>
  <c r="CU294" i="1"/>
  <c r="FS312" i="1"/>
  <c r="FS266" i="1"/>
  <c r="FS279" i="1" s="1"/>
  <c r="FS257" i="1"/>
  <c r="FS261" i="1" s="1"/>
  <c r="V226" i="1"/>
  <c r="V230" i="1" s="1"/>
  <c r="V235" i="1" s="1"/>
  <c r="AE226" i="1"/>
  <c r="AE230" i="1" s="1"/>
  <c r="AE235" i="1" s="1"/>
  <c r="AE236" i="1" s="1"/>
  <c r="DF312" i="1"/>
  <c r="DF266" i="1"/>
  <c r="DF279" i="1" s="1"/>
  <c r="DF257" i="1"/>
  <c r="DF261" i="1" s="1"/>
  <c r="Z226" i="1"/>
  <c r="Z230" i="1" s="1"/>
  <c r="Z235" i="1" s="1"/>
  <c r="BJ226" i="1"/>
  <c r="BJ230" i="1" s="1"/>
  <c r="BJ235" i="1" s="1"/>
  <c r="BJ236" i="1"/>
  <c r="CY226" i="1"/>
  <c r="CY230" i="1" s="1"/>
  <c r="CY235" i="1" s="1"/>
  <c r="BF226" i="1"/>
  <c r="BF230" i="1" s="1"/>
  <c r="BF235" i="1" s="1"/>
  <c r="BF236" i="1"/>
  <c r="BI226" i="1"/>
  <c r="BI230" i="1" s="1"/>
  <c r="BI235" i="1" s="1"/>
  <c r="BI236" i="1" s="1"/>
  <c r="CR226" i="1"/>
  <c r="CR230" i="1" s="1"/>
  <c r="CR235" i="1" s="1"/>
  <c r="CR236" i="1" s="1"/>
  <c r="FP265" i="1"/>
  <c r="FP241" i="1"/>
  <c r="FP247" i="1" s="1"/>
  <c r="FP250" i="1" s="1"/>
  <c r="CW323" i="1"/>
  <c r="CW272" i="1"/>
  <c r="CW332" i="1" s="1"/>
  <c r="CW75" i="1"/>
  <c r="EG226" i="1"/>
  <c r="EG230" i="1" s="1"/>
  <c r="EG235" i="1" s="1"/>
  <c r="DL313" i="1"/>
  <c r="DL270" i="1"/>
  <c r="CC226" i="1"/>
  <c r="CC230" i="1" s="1"/>
  <c r="CC235" i="1" s="1"/>
  <c r="AL226" i="1"/>
  <c r="AL230" i="1" s="1"/>
  <c r="AL235" i="1" s="1"/>
  <c r="EU265" i="1"/>
  <c r="EU241" i="1"/>
  <c r="EU247" i="1" s="1"/>
  <c r="EU250" i="1" s="1"/>
  <c r="J241" i="1"/>
  <c r="J247" i="1" s="1"/>
  <c r="J250" i="1" s="1"/>
  <c r="J265" i="1"/>
  <c r="CS323" i="1"/>
  <c r="CS272" i="1"/>
  <c r="CS332" i="1" s="1"/>
  <c r="CS75" i="1"/>
  <c r="DW268" i="1"/>
  <c r="AF265" i="1"/>
  <c r="AF241" i="1"/>
  <c r="AF247" i="1" s="1"/>
  <c r="AF250" i="1" s="1"/>
  <c r="C202" i="1"/>
  <c r="FZ200" i="1"/>
  <c r="GA200" i="1" s="1"/>
  <c r="CV312" i="1"/>
  <c r="CV266" i="1"/>
  <c r="CV279" i="1" s="1"/>
  <c r="CV257" i="1"/>
  <c r="CV261" i="1" s="1"/>
  <c r="EB265" i="1"/>
  <c r="EB241" i="1"/>
  <c r="EB247" i="1" s="1"/>
  <c r="EB250" i="1" s="1"/>
  <c r="BU312" i="1"/>
  <c r="BU266" i="1"/>
  <c r="BU279" i="1" s="1"/>
  <c r="BU257" i="1"/>
  <c r="BU261" i="1" s="1"/>
  <c r="EF312" i="1"/>
  <c r="EF266" i="1"/>
  <c r="EF279" i="1" s="1"/>
  <c r="EF257" i="1"/>
  <c r="EF261" i="1" s="1"/>
  <c r="AU312" i="1"/>
  <c r="AU266" i="1"/>
  <c r="AU279" i="1" s="1"/>
  <c r="AU257" i="1"/>
  <c r="AU261" i="1" s="1"/>
  <c r="EO312" i="1"/>
  <c r="EO266" i="1"/>
  <c r="EO279" i="1" s="1"/>
  <c r="EO257" i="1"/>
  <c r="EO261" i="1" s="1"/>
  <c r="DX312" i="1"/>
  <c r="DX266" i="1"/>
  <c r="DX279" i="1" s="1"/>
  <c r="DX257" i="1"/>
  <c r="DX261" i="1" s="1"/>
  <c r="Y312" i="1"/>
  <c r="Y266" i="1"/>
  <c r="Y279" i="1" s="1"/>
  <c r="Y257" i="1"/>
  <c r="Y261" i="1" s="1"/>
  <c r="AX265" i="1"/>
  <c r="AX241" i="1"/>
  <c r="AX247" i="1" s="1"/>
  <c r="AX250" i="1" s="1"/>
  <c r="C201" i="1"/>
  <c r="FZ201" i="1" s="1"/>
  <c r="C158" i="1"/>
  <c r="FZ156" i="1"/>
  <c r="C324" i="1"/>
  <c r="CN236" i="1"/>
  <c r="EM236" i="1"/>
  <c r="BB226" i="1"/>
  <c r="BB230" i="1" s="1"/>
  <c r="BB235" i="1" s="1"/>
  <c r="DY312" i="1"/>
  <c r="DY266" i="1"/>
  <c r="DY279" i="1" s="1"/>
  <c r="DY257" i="1"/>
  <c r="DY261" i="1" s="1"/>
  <c r="DW303" i="1"/>
  <c r="DW294" i="1"/>
  <c r="EN312" i="1"/>
  <c r="EN266" i="1"/>
  <c r="EN279" i="1" s="1"/>
  <c r="EN257" i="1"/>
  <c r="EN261" i="1" s="1"/>
  <c r="AK236" i="1"/>
  <c r="BP312" i="1"/>
  <c r="BP266" i="1"/>
  <c r="BP279" i="1" s="1"/>
  <c r="BP257" i="1"/>
  <c r="BP261" i="1" s="1"/>
  <c r="E323" i="1"/>
  <c r="E272" i="1"/>
  <c r="E332" i="1" s="1"/>
  <c r="E75" i="1"/>
  <c r="FQ226" i="1"/>
  <c r="FQ230" i="1" s="1"/>
  <c r="FQ235" i="1" s="1"/>
  <c r="FQ236" i="1" s="1"/>
  <c r="FC236" i="1"/>
  <c r="DD320" i="1"/>
  <c r="DE236" i="1"/>
  <c r="AY265" i="1"/>
  <c r="AY241" i="1"/>
  <c r="AY247" i="1" s="1"/>
  <c r="AY250" i="1" s="1"/>
  <c r="Q265" i="1"/>
  <c r="Q241" i="1"/>
  <c r="Q247" i="1" s="1"/>
  <c r="Q250" i="1" s="1"/>
  <c r="FU265" i="1"/>
  <c r="FU241" i="1"/>
  <c r="FU247" i="1" s="1"/>
  <c r="FU250" i="1" s="1"/>
  <c r="K265" i="1"/>
  <c r="K241" i="1"/>
  <c r="K247" i="1" s="1"/>
  <c r="K250" i="1" s="1"/>
  <c r="N265" i="1"/>
  <c r="N241" i="1"/>
  <c r="N247" i="1" s="1"/>
  <c r="N250" i="1" s="1"/>
  <c r="BQ236" i="1"/>
  <c r="AG226" i="1"/>
  <c r="AG230" i="1" s="1"/>
  <c r="AG235" i="1" s="1"/>
  <c r="FG312" i="1"/>
  <c r="FG266" i="1"/>
  <c r="FG279" i="1" s="1"/>
  <c r="FG257" i="1"/>
  <c r="FG261" i="1" s="1"/>
  <c r="R323" i="1"/>
  <c r="R272" i="1"/>
  <c r="R332" i="1" s="1"/>
  <c r="R75" i="1"/>
  <c r="BL226" i="1"/>
  <c r="BL230" i="1" s="1"/>
  <c r="BL235" i="1" s="1"/>
  <c r="DA312" i="1"/>
  <c r="DA266" i="1"/>
  <c r="DA279" i="1" s="1"/>
  <c r="DA257" i="1"/>
  <c r="DA261" i="1" s="1"/>
  <c r="T226" i="1"/>
  <c r="T230" i="1" s="1"/>
  <c r="T235" i="1" s="1"/>
  <c r="T236" i="1" s="1"/>
  <c r="EE226" i="1"/>
  <c r="EE230" i="1" s="1"/>
  <c r="EE235" i="1" s="1"/>
  <c r="EE236" i="1" s="1"/>
  <c r="CH226" i="1"/>
  <c r="CH230" i="1" s="1"/>
  <c r="CH235" i="1" s="1"/>
  <c r="CH236" i="1" s="1"/>
  <c r="DZ226" i="1"/>
  <c r="DZ230" i="1" s="1"/>
  <c r="DZ235" i="1" s="1"/>
  <c r="DZ236" i="1" s="1"/>
  <c r="CP226" i="1"/>
  <c r="CP230" i="1" s="1"/>
  <c r="CP235" i="1" s="1"/>
  <c r="AR236" i="1"/>
  <c r="FN241" i="1"/>
  <c r="FN247" i="1" s="1"/>
  <c r="FN250" i="1" s="1"/>
  <c r="FN265" i="1"/>
  <c r="CX265" i="1"/>
  <c r="CX241" i="1"/>
  <c r="CX247" i="1" s="1"/>
  <c r="CX250" i="1" s="1"/>
  <c r="AP241" i="1"/>
  <c r="AP247" i="1" s="1"/>
  <c r="AP250" i="1" s="1"/>
  <c r="AP265" i="1"/>
  <c r="U226" i="1"/>
  <c r="U230" i="1" s="1"/>
  <c r="U235" i="1" s="1"/>
  <c r="U236" i="1" s="1"/>
  <c r="BW265" i="1"/>
  <c r="BW241" i="1"/>
  <c r="BW247" i="1" s="1"/>
  <c r="BW250" i="1" s="1"/>
  <c r="CD226" i="1"/>
  <c r="CD230" i="1" s="1"/>
  <c r="CD235" i="1" s="1"/>
  <c r="CD236" i="1" s="1"/>
  <c r="FS323" i="1"/>
  <c r="FS268" i="1"/>
  <c r="FS272" i="1"/>
  <c r="FS332" i="1" s="1"/>
  <c r="FS75" i="1"/>
  <c r="BZ226" i="1"/>
  <c r="BZ230" i="1" s="1"/>
  <c r="BZ235" i="1" s="1"/>
  <c r="ES236" i="1"/>
  <c r="ED226" i="1"/>
  <c r="ED230" i="1" s="1"/>
  <c r="ED235" i="1" s="1"/>
  <c r="DF323" i="1"/>
  <c r="DF268" i="1"/>
  <c r="DF272" i="1"/>
  <c r="DF332" i="1" s="1"/>
  <c r="DF75" i="1"/>
  <c r="AS265" i="1"/>
  <c r="AS241" i="1"/>
  <c r="AS247" i="1" s="1"/>
  <c r="AS250" i="1" s="1"/>
  <c r="DJ226" i="1"/>
  <c r="DJ230" i="1" s="1"/>
  <c r="DJ235" i="1" s="1"/>
  <c r="DJ236" i="1" s="1"/>
  <c r="BA265" i="1"/>
  <c r="BA241" i="1"/>
  <c r="BA247" i="1" s="1"/>
  <c r="BA250" i="1" s="1"/>
  <c r="FK226" i="1"/>
  <c r="FK230" i="1" s="1"/>
  <c r="FK235" i="1" s="1"/>
  <c r="EW236" i="1"/>
  <c r="G236" i="1"/>
  <c r="BH236" i="1"/>
  <c r="I312" i="1"/>
  <c r="I266" i="1"/>
  <c r="I279" i="1" s="1"/>
  <c r="I257" i="1"/>
  <c r="I261" i="1" s="1"/>
  <c r="DL303" i="1"/>
  <c r="DL294" i="1"/>
  <c r="DV226" i="1"/>
  <c r="DV230" i="1" s="1"/>
  <c r="DV235" i="1" s="1"/>
  <c r="DV236" i="1" s="1"/>
  <c r="FD236" i="1"/>
  <c r="AB236" i="1"/>
  <c r="BR265" i="1"/>
  <c r="BR241" i="1"/>
  <c r="BR247" i="1" s="1"/>
  <c r="BR250" i="1" s="1"/>
  <c r="FF236" i="1"/>
  <c r="AV226" i="1"/>
  <c r="AV230" i="1" s="1"/>
  <c r="AV235" i="1" s="1"/>
  <c r="AV236" i="1" s="1"/>
  <c r="ER236" i="1"/>
  <c r="EP312" i="1"/>
  <c r="EP266" i="1"/>
  <c r="EP279" i="1" s="1"/>
  <c r="EP257" i="1"/>
  <c r="EP261" i="1" s="1"/>
  <c r="CV323" i="1"/>
  <c r="CV268" i="1"/>
  <c r="CV272" i="1"/>
  <c r="CV332" i="1" s="1"/>
  <c r="CV75" i="1"/>
  <c r="M265" i="1"/>
  <c r="M241" i="1"/>
  <c r="M247" i="1" s="1"/>
  <c r="M250" i="1" s="1"/>
  <c r="BU323" i="1"/>
  <c r="BU272" i="1"/>
  <c r="BU332" i="1" s="1"/>
  <c r="BU268" i="1"/>
  <c r="BU75" i="1"/>
  <c r="EF323" i="1"/>
  <c r="EF268" i="1"/>
  <c r="EF272" i="1"/>
  <c r="EF332" i="1" s="1"/>
  <c r="EF75" i="1"/>
  <c r="AU323" i="1"/>
  <c r="AU268" i="1"/>
  <c r="AU272" i="1"/>
  <c r="AU332" i="1" s="1"/>
  <c r="AU75" i="1"/>
  <c r="EO323" i="1"/>
  <c r="EO272" i="1"/>
  <c r="EO332" i="1" s="1"/>
  <c r="EO268" i="1"/>
  <c r="EO75" i="1"/>
  <c r="DX323" i="1"/>
  <c r="DX268" i="1"/>
  <c r="DX272" i="1"/>
  <c r="DX332" i="1" s="1"/>
  <c r="DX75" i="1"/>
  <c r="AA236" i="1"/>
  <c r="BB236" i="1"/>
  <c r="CJ265" i="1"/>
  <c r="CJ241" i="1"/>
  <c r="CJ247" i="1" s="1"/>
  <c r="CJ250" i="1" s="1"/>
  <c r="DW313" i="1"/>
  <c r="DW320" i="1" s="1"/>
  <c r="DW270" i="1"/>
  <c r="CG265" i="1"/>
  <c r="CG241" i="1"/>
  <c r="CG247" i="1" s="1"/>
  <c r="CG250" i="1" s="1"/>
  <c r="DA323" i="1"/>
  <c r="DA272" i="1"/>
  <c r="DA332" i="1" s="1"/>
  <c r="DA268" i="1"/>
  <c r="DA75" i="1"/>
  <c r="FB236" i="1"/>
  <c r="EI265" i="1"/>
  <c r="EI241" i="1"/>
  <c r="EI247" i="1" s="1"/>
  <c r="EI250" i="1" s="1"/>
  <c r="E312" i="1"/>
  <c r="E266" i="1"/>
  <c r="E279" i="1" s="1"/>
  <c r="E257" i="1"/>
  <c r="E261" i="1" s="1"/>
  <c r="CZ312" i="1"/>
  <c r="CZ266" i="1"/>
  <c r="CZ279" i="1" s="1"/>
  <c r="CZ257" i="1"/>
  <c r="CZ261" i="1" s="1"/>
  <c r="FO236" i="1"/>
  <c r="FV241" i="1"/>
  <c r="FV247" i="1" s="1"/>
  <c r="FV250" i="1" s="1"/>
  <c r="FV265" i="1"/>
  <c r="EK236" i="1"/>
  <c r="AW312" i="1"/>
  <c r="AW266" i="1"/>
  <c r="AW279" i="1" s="1"/>
  <c r="AW257" i="1"/>
  <c r="AW261" i="1" s="1"/>
  <c r="V236" i="1"/>
  <c r="BK236" i="1"/>
  <c r="CA313" i="1"/>
  <c r="CA320" i="1" s="1"/>
  <c r="CA270" i="1"/>
  <c r="F265" i="1"/>
  <c r="F241" i="1"/>
  <c r="F247" i="1" s="1"/>
  <c r="F250" i="1" s="1"/>
  <c r="DP312" i="1"/>
  <c r="DP266" i="1"/>
  <c r="DP279" i="1" s="1"/>
  <c r="DP257" i="1"/>
  <c r="DP261" i="1" s="1"/>
  <c r="DN265" i="1"/>
  <c r="DN241" i="1"/>
  <c r="DN247" i="1" s="1"/>
  <c r="DN250" i="1" s="1"/>
  <c r="DM265" i="1"/>
  <c r="DM241" i="1"/>
  <c r="DM247" i="1" s="1"/>
  <c r="DM250" i="1" s="1"/>
  <c r="X312" i="1"/>
  <c r="X266" i="1"/>
  <c r="X279" i="1" s="1"/>
  <c r="X257" i="1"/>
  <c r="X261" i="1" s="1"/>
  <c r="CY236" i="1"/>
  <c r="EX313" i="1"/>
  <c r="EX320" i="1" s="1"/>
  <c r="EX270" i="1"/>
  <c r="DG312" i="1"/>
  <c r="DG266" i="1"/>
  <c r="DG279" i="1" s="1"/>
  <c r="DG257" i="1"/>
  <c r="DG261" i="1" s="1"/>
  <c r="CB265" i="1"/>
  <c r="CB241" i="1"/>
  <c r="CB247" i="1" s="1"/>
  <c r="CB250" i="1" s="1"/>
  <c r="BG265" i="1"/>
  <c r="BG241" i="1"/>
  <c r="BG247" i="1" s="1"/>
  <c r="BG250" i="1" s="1"/>
  <c r="I323" i="1"/>
  <c r="I272" i="1"/>
  <c r="I332" i="1" s="1"/>
  <c r="I268" i="1"/>
  <c r="I75" i="1"/>
  <c r="EA265" i="1"/>
  <c r="EA241" i="1"/>
  <c r="EA247" i="1" s="1"/>
  <c r="EA250" i="1" s="1"/>
  <c r="CQ265" i="1"/>
  <c r="CQ241" i="1"/>
  <c r="CQ247" i="1" s="1"/>
  <c r="CQ250" i="1" s="1"/>
  <c r="DL320" i="1"/>
  <c r="FL236" i="1"/>
  <c r="AH265" i="1"/>
  <c r="AH241" i="1"/>
  <c r="AH247" i="1" s="1"/>
  <c r="AH250" i="1" s="1"/>
  <c r="BO265" i="1"/>
  <c r="BO241" i="1"/>
  <c r="BO247" i="1" s="1"/>
  <c r="BO250" i="1" s="1"/>
  <c r="EJ265" i="1"/>
  <c r="EJ241" i="1"/>
  <c r="EJ247" i="1" s="1"/>
  <c r="EJ250" i="1" s="1"/>
  <c r="EX268" i="1"/>
  <c r="DI265" i="1"/>
  <c r="DI241" i="1"/>
  <c r="DI247" i="1" s="1"/>
  <c r="DI250" i="1" s="1"/>
  <c r="EP323" i="1"/>
  <c r="EP268" i="1"/>
  <c r="EP272" i="1"/>
  <c r="EP332" i="1" s="1"/>
  <c r="EP75" i="1"/>
  <c r="DB323" i="1"/>
  <c r="DB272" i="1"/>
  <c r="DB332" i="1" s="1"/>
  <c r="DB75" i="1"/>
  <c r="DC312" i="1"/>
  <c r="DC266" i="1"/>
  <c r="DC279" i="1" s="1"/>
  <c r="DC257" i="1"/>
  <c r="DC261" i="1" s="1"/>
  <c r="AZ312" i="1"/>
  <c r="AZ266" i="1"/>
  <c r="AZ279" i="1" s="1"/>
  <c r="AZ257" i="1"/>
  <c r="AZ261" i="1" s="1"/>
  <c r="D312" i="1"/>
  <c r="D266" i="1"/>
  <c r="D279" i="1" s="1"/>
  <c r="D257" i="1"/>
  <c r="D261" i="1" s="1"/>
  <c r="BX312" i="1"/>
  <c r="BX266" i="1"/>
  <c r="BX279" i="1" s="1"/>
  <c r="BX257" i="1"/>
  <c r="BX261" i="1" s="1"/>
  <c r="DS312" i="1"/>
  <c r="DS266" i="1"/>
  <c r="DS279" i="1" s="1"/>
  <c r="DS257" i="1"/>
  <c r="DS261" i="1" s="1"/>
  <c r="EC312" i="1"/>
  <c r="EC266" i="1"/>
  <c r="EC279" i="1" s="1"/>
  <c r="EC257" i="1"/>
  <c r="EC261" i="1" s="1"/>
  <c r="DT236" i="1"/>
  <c r="DQ236" i="1"/>
  <c r="CF265" i="1"/>
  <c r="CF241" i="1"/>
  <c r="CF247" i="1" s="1"/>
  <c r="CF250" i="1" s="1"/>
  <c r="FG323" i="1"/>
  <c r="FG268" i="1"/>
  <c r="FG272" i="1"/>
  <c r="FG332" i="1" s="1"/>
  <c r="FG75" i="1"/>
  <c r="FC226" i="1"/>
  <c r="FC230" i="1" s="1"/>
  <c r="FC235" i="1" s="1"/>
  <c r="FH226" i="1"/>
  <c r="FH230" i="1" s="1"/>
  <c r="FH235" i="1" s="1"/>
  <c r="FH236" i="1" s="1"/>
  <c r="BD236" i="1"/>
  <c r="DT226" i="1"/>
  <c r="DT230" i="1" s="1"/>
  <c r="DT235" i="1" s="1"/>
  <c r="EZ226" i="1"/>
  <c r="EZ230" i="1" s="1"/>
  <c r="EZ235" i="1" s="1"/>
  <c r="EZ236" i="1" s="1"/>
  <c r="CK265" i="1"/>
  <c r="CK241" i="1"/>
  <c r="CK247" i="1" s="1"/>
  <c r="CK250" i="1" s="1"/>
  <c r="BT312" i="1"/>
  <c r="BT266" i="1"/>
  <c r="BT279" i="1" s="1"/>
  <c r="BT257" i="1"/>
  <c r="BT261" i="1" s="1"/>
  <c r="CE236" i="1"/>
  <c r="AG236" i="1"/>
  <c r="BL236" i="1"/>
  <c r="DH226" i="1"/>
  <c r="DH230" i="1" s="1"/>
  <c r="DH235" i="1" s="1"/>
  <c r="DH236" i="1" s="1"/>
  <c r="BS265" i="1"/>
  <c r="BS241" i="1"/>
  <c r="BS247" i="1" s="1"/>
  <c r="BS250" i="1" s="1"/>
  <c r="CI265" i="1"/>
  <c r="CI241" i="1"/>
  <c r="CI247" i="1" s="1"/>
  <c r="CI250" i="1" s="1"/>
  <c r="DU226" i="1"/>
  <c r="DU230" i="1" s="1"/>
  <c r="DU235" i="1" s="1"/>
  <c r="DU236" i="1" s="1"/>
  <c r="CZ323" i="1"/>
  <c r="CZ268" i="1"/>
  <c r="CZ272" i="1"/>
  <c r="CZ332" i="1" s="1"/>
  <c r="CZ75" i="1"/>
  <c r="H265" i="1"/>
  <c r="H241" i="1"/>
  <c r="H247" i="1" s="1"/>
  <c r="H250" i="1" s="1"/>
  <c r="CU313" i="1"/>
  <c r="CU320" i="1" s="1"/>
  <c r="CU270" i="1"/>
  <c r="FM226" i="1"/>
  <c r="FM230" i="1" s="1"/>
  <c r="FM235" i="1" s="1"/>
  <c r="FM236" i="1" s="1"/>
  <c r="AJ265" i="1"/>
  <c r="AJ241" i="1"/>
  <c r="AJ247" i="1" s="1"/>
  <c r="AJ250" i="1" s="1"/>
  <c r="FW265" i="1"/>
  <c r="FW241" i="1"/>
  <c r="FW247" i="1" s="1"/>
  <c r="FW250" i="1" s="1"/>
  <c r="EV226" i="1"/>
  <c r="EV230" i="1" s="1"/>
  <c r="EV235" i="1" s="1"/>
  <c r="EV236" i="1" s="1"/>
  <c r="EK226" i="1"/>
  <c r="EK230" i="1" s="1"/>
  <c r="EK235" i="1" s="1"/>
  <c r="AQ236" i="1"/>
  <c r="AW323" i="1"/>
  <c r="AW272" i="1"/>
  <c r="AW332" i="1" s="1"/>
  <c r="AW268" i="1"/>
  <c r="AW75" i="1"/>
  <c r="BZ236" i="1"/>
  <c r="ES226" i="1"/>
  <c r="ES230" i="1" s="1"/>
  <c r="ES235" i="1" s="1"/>
  <c r="ED236" i="1"/>
  <c r="CA303" i="1"/>
  <c r="CA294" i="1"/>
  <c r="FE236" i="1"/>
  <c r="DP323" i="1"/>
  <c r="DP272" i="1"/>
  <c r="DP332" i="1" s="1"/>
  <c r="DP75" i="1"/>
  <c r="Z236" i="1"/>
  <c r="DR241" i="1"/>
  <c r="DR247" i="1" s="1"/>
  <c r="DR250" i="1" s="1"/>
  <c r="DR265" i="1"/>
  <c r="X323" i="1"/>
  <c r="X272" i="1"/>
  <c r="X332" i="1" s="1"/>
  <c r="X75" i="1"/>
  <c r="FK236" i="1"/>
  <c r="CO226" i="1"/>
  <c r="CO230" i="1" s="1"/>
  <c r="CO235" i="1" s="1"/>
  <c r="CO236" i="1" s="1"/>
  <c r="EX303" i="1"/>
  <c r="EX294" i="1"/>
  <c r="DG323" i="1"/>
  <c r="DG268" i="1"/>
  <c r="DG272" i="1"/>
  <c r="DG332" i="1" s="1"/>
  <c r="DG75" i="1"/>
  <c r="CW312" i="1"/>
  <c r="CW266" i="1"/>
  <c r="CW279" i="1" s="1"/>
  <c r="CW257" i="1"/>
  <c r="CW261" i="1" s="1"/>
  <c r="EG236" i="1"/>
  <c r="EL236" i="1"/>
  <c r="DD268" i="1"/>
  <c r="CC236" i="1"/>
  <c r="AN226" i="1"/>
  <c r="AN230" i="1" s="1"/>
  <c r="AN235" i="1" s="1"/>
  <c r="AN236" i="1" s="1"/>
  <c r="AL236" i="1"/>
  <c r="AM236" i="1"/>
  <c r="DO265" i="1"/>
  <c r="DO241" i="1"/>
  <c r="DO247" i="1" s="1"/>
  <c r="DO250" i="1" s="1"/>
  <c r="CS312" i="1"/>
  <c r="CS266" i="1"/>
  <c r="CS279" i="1" s="1"/>
  <c r="CS257" i="1"/>
  <c r="CS261" i="1" s="1"/>
  <c r="AO265" i="1"/>
  <c r="AO241" i="1"/>
  <c r="AO247" i="1" s="1"/>
  <c r="AO250" i="1" s="1"/>
  <c r="ET265" i="1"/>
  <c r="ET241" i="1"/>
  <c r="ET247" i="1" s="1"/>
  <c r="ET250" i="1" s="1"/>
  <c r="FA236" i="1"/>
  <c r="AD236" i="1"/>
  <c r="BY265" i="1"/>
  <c r="BY241" i="1"/>
  <c r="BY247" i="1" s="1"/>
  <c r="BY250" i="1" s="1"/>
  <c r="BE265" i="1"/>
  <c r="BE241" i="1"/>
  <c r="BE247" i="1" s="1"/>
  <c r="BE250" i="1" s="1"/>
  <c r="DB312" i="1"/>
  <c r="DB266" i="1"/>
  <c r="DB279" i="1" s="1"/>
  <c r="DB257" i="1"/>
  <c r="DB261" i="1" s="1"/>
  <c r="DC323" i="1"/>
  <c r="DC268" i="1"/>
  <c r="DC272" i="1"/>
  <c r="DC332" i="1" s="1"/>
  <c r="DC75" i="1"/>
  <c r="AZ323" i="1"/>
  <c r="AZ268" i="1"/>
  <c r="AZ272" i="1"/>
  <c r="AZ332" i="1" s="1"/>
  <c r="AZ75" i="1"/>
  <c r="D323" i="1"/>
  <c r="D268" i="1"/>
  <c r="D272" i="1"/>
  <c r="D332" i="1" s="1"/>
  <c r="D75" i="1"/>
  <c r="BX323" i="1"/>
  <c r="BX272" i="1"/>
  <c r="BX332" i="1" s="1"/>
  <c r="BX75" i="1"/>
  <c r="DS323" i="1"/>
  <c r="DS268" i="1"/>
  <c r="DS272" i="1"/>
  <c r="DS332" i="1" s="1"/>
  <c r="DS75" i="1"/>
  <c r="EC323" i="1"/>
  <c r="EC272" i="1"/>
  <c r="EC332" i="1" s="1"/>
  <c r="EC268" i="1"/>
  <c r="EC75" i="1"/>
  <c r="CO265" i="1" l="1"/>
  <c r="CO241" i="1"/>
  <c r="CO247" i="1" s="1"/>
  <c r="CO250" i="1" s="1"/>
  <c r="FM265" i="1"/>
  <c r="FM241" i="1"/>
  <c r="FM247" i="1" s="1"/>
  <c r="FM250" i="1" s="1"/>
  <c r="AV265" i="1"/>
  <c r="AV241" i="1"/>
  <c r="AV247" i="1" s="1"/>
  <c r="AV250" i="1" s="1"/>
  <c r="CD265" i="1"/>
  <c r="CD241" i="1"/>
  <c r="CD247" i="1" s="1"/>
  <c r="CD250" i="1" s="1"/>
  <c r="DZ265" i="1"/>
  <c r="DZ241" i="1"/>
  <c r="DZ247" i="1" s="1"/>
  <c r="DZ250" i="1" s="1"/>
  <c r="BI265" i="1"/>
  <c r="BI241" i="1"/>
  <c r="BI247" i="1" s="1"/>
  <c r="BI250" i="1" s="1"/>
  <c r="AC265" i="1"/>
  <c r="AC241" i="1"/>
  <c r="AC247" i="1" s="1"/>
  <c r="AC250" i="1" s="1"/>
  <c r="DU265" i="1"/>
  <c r="DU241" i="1"/>
  <c r="DU247" i="1" s="1"/>
  <c r="DU250" i="1" s="1"/>
  <c r="CH265" i="1"/>
  <c r="CH241" i="1"/>
  <c r="CH247" i="1" s="1"/>
  <c r="CH250" i="1" s="1"/>
  <c r="FQ265" i="1"/>
  <c r="FQ241" i="1"/>
  <c r="FQ247" i="1" s="1"/>
  <c r="FQ250" i="1" s="1"/>
  <c r="AN265" i="1"/>
  <c r="AN241" i="1"/>
  <c r="AN247" i="1" s="1"/>
  <c r="AN250" i="1" s="1"/>
  <c r="DH265" i="1"/>
  <c r="DH241" i="1"/>
  <c r="DH247" i="1" s="1"/>
  <c r="DH250" i="1" s="1"/>
  <c r="FH265" i="1"/>
  <c r="FH241" i="1"/>
  <c r="FH247" i="1" s="1"/>
  <c r="FH250" i="1" s="1"/>
  <c r="DV265" i="1"/>
  <c r="DV241" i="1"/>
  <c r="DV247" i="1" s="1"/>
  <c r="DV250" i="1" s="1"/>
  <c r="DJ265" i="1"/>
  <c r="DJ241" i="1"/>
  <c r="DJ247" i="1" s="1"/>
  <c r="DJ250" i="1" s="1"/>
  <c r="EE265" i="1"/>
  <c r="EE241" i="1"/>
  <c r="EE247" i="1" s="1"/>
  <c r="EE250" i="1" s="1"/>
  <c r="AE265" i="1"/>
  <c r="AE241" i="1"/>
  <c r="AE247" i="1" s="1"/>
  <c r="AE250" i="1" s="1"/>
  <c r="FT265" i="1"/>
  <c r="FT241" i="1"/>
  <c r="FT247" i="1" s="1"/>
  <c r="FT250" i="1" s="1"/>
  <c r="EV265" i="1"/>
  <c r="EV241" i="1"/>
  <c r="EV247" i="1" s="1"/>
  <c r="EV250" i="1" s="1"/>
  <c r="EZ265" i="1"/>
  <c r="EZ241" i="1"/>
  <c r="EZ247" i="1" s="1"/>
  <c r="EZ250" i="1" s="1"/>
  <c r="U265" i="1"/>
  <c r="U241" i="1"/>
  <c r="U247" i="1" s="1"/>
  <c r="U250" i="1" s="1"/>
  <c r="T265" i="1"/>
  <c r="T241" i="1"/>
  <c r="T247" i="1" s="1"/>
  <c r="T250" i="1" s="1"/>
  <c r="CR265" i="1"/>
  <c r="CR241" i="1"/>
  <c r="CR247" i="1" s="1"/>
  <c r="CR250" i="1" s="1"/>
  <c r="AD265" i="1"/>
  <c r="AD241" i="1"/>
  <c r="AD247" i="1" s="1"/>
  <c r="AD250" i="1" s="1"/>
  <c r="EL265" i="1"/>
  <c r="EL241" i="1"/>
  <c r="EL247" i="1" s="1"/>
  <c r="EL250" i="1" s="1"/>
  <c r="AJ323" i="1"/>
  <c r="AJ272" i="1"/>
  <c r="AJ332" i="1" s="1"/>
  <c r="AJ75" i="1"/>
  <c r="BS323" i="1"/>
  <c r="BS272" i="1"/>
  <c r="BS332" i="1" s="1"/>
  <c r="BS75" i="1"/>
  <c r="DT265" i="1"/>
  <c r="DT241" i="1"/>
  <c r="DT247" i="1" s="1"/>
  <c r="DT250" i="1" s="1"/>
  <c r="BX313" i="1"/>
  <c r="BX270" i="1"/>
  <c r="D303" i="1"/>
  <c r="D294" i="1"/>
  <c r="DI312" i="1"/>
  <c r="DI266" i="1"/>
  <c r="DI279" i="1" s="1"/>
  <c r="DI257" i="1"/>
  <c r="DI261" i="1" s="1"/>
  <c r="EJ323" i="1"/>
  <c r="EJ268" i="1"/>
  <c r="EJ272" i="1"/>
  <c r="EJ332" i="1" s="1"/>
  <c r="EJ75" i="1"/>
  <c r="AH323" i="1"/>
  <c r="AH272" i="1"/>
  <c r="AH332" i="1" s="1"/>
  <c r="AH75" i="1"/>
  <c r="CQ312" i="1"/>
  <c r="CQ266" i="1"/>
  <c r="CQ279" i="1" s="1"/>
  <c r="CQ257" i="1"/>
  <c r="CQ261" i="1" s="1"/>
  <c r="CB312" i="1"/>
  <c r="CB266" i="1"/>
  <c r="CB279" i="1" s="1"/>
  <c r="CB257" i="1"/>
  <c r="CB261" i="1" s="1"/>
  <c r="DG320" i="1"/>
  <c r="X313" i="1"/>
  <c r="X270" i="1"/>
  <c r="DM323" i="1"/>
  <c r="DM272" i="1"/>
  <c r="DM332" i="1" s="1"/>
  <c r="DM75" i="1"/>
  <c r="DP303" i="1"/>
  <c r="DP294" i="1"/>
  <c r="EK265" i="1"/>
  <c r="EK241" i="1"/>
  <c r="EK247" i="1" s="1"/>
  <c r="EK250" i="1" s="1"/>
  <c r="FO265" i="1"/>
  <c r="FO241" i="1"/>
  <c r="FO247" i="1" s="1"/>
  <c r="FO250" i="1" s="1"/>
  <c r="E313" i="1"/>
  <c r="E270" i="1"/>
  <c r="EI323" i="1"/>
  <c r="EI272" i="1"/>
  <c r="EI332" i="1" s="1"/>
  <c r="EI75" i="1"/>
  <c r="AA265" i="1"/>
  <c r="AA241" i="1"/>
  <c r="AA247" i="1" s="1"/>
  <c r="AA250" i="1" s="1"/>
  <c r="M323" i="1"/>
  <c r="M272" i="1"/>
  <c r="M332" i="1" s="1"/>
  <c r="M75" i="1"/>
  <c r="EP303" i="1"/>
  <c r="EP294" i="1"/>
  <c r="FF241" i="1"/>
  <c r="FF247" i="1" s="1"/>
  <c r="FF250" i="1" s="1"/>
  <c r="FF265" i="1"/>
  <c r="FD265" i="1"/>
  <c r="FD241" i="1"/>
  <c r="FD247" i="1" s="1"/>
  <c r="FD250" i="1" s="1"/>
  <c r="I313" i="1"/>
  <c r="I270" i="1"/>
  <c r="BA312" i="1"/>
  <c r="BA266" i="1"/>
  <c r="BA279" i="1" s="1"/>
  <c r="BA257" i="1"/>
  <c r="BA261" i="1" s="1"/>
  <c r="AS323" i="1"/>
  <c r="AS272" i="1"/>
  <c r="AS332" i="1" s="1"/>
  <c r="AS75" i="1"/>
  <c r="ES265" i="1"/>
  <c r="ES241" i="1"/>
  <c r="ES247" i="1" s="1"/>
  <c r="ES250" i="1" s="1"/>
  <c r="FN312" i="1"/>
  <c r="FN266" i="1"/>
  <c r="FN279" i="1" s="1"/>
  <c r="FN257" i="1"/>
  <c r="FN261" i="1" s="1"/>
  <c r="DA313" i="1"/>
  <c r="DA270" i="1"/>
  <c r="N323" i="1"/>
  <c r="N272" i="1"/>
  <c r="N332" i="1" s="1"/>
  <c r="N75" i="1"/>
  <c r="FU323" i="1"/>
  <c r="FU272" i="1"/>
  <c r="FU332" i="1" s="1"/>
  <c r="FU75" i="1"/>
  <c r="AY323" i="1"/>
  <c r="AY272" i="1"/>
  <c r="AY332" i="1" s="1"/>
  <c r="AY75" i="1"/>
  <c r="FC265" i="1"/>
  <c r="FC241" i="1"/>
  <c r="FC247" i="1" s="1"/>
  <c r="FC250" i="1" s="1"/>
  <c r="BP313" i="1"/>
  <c r="BP320" i="1" s="1"/>
  <c r="BP270" i="1"/>
  <c r="EN313" i="1"/>
  <c r="EN270" i="1"/>
  <c r="DY320" i="1"/>
  <c r="AX312" i="1"/>
  <c r="AX266" i="1"/>
  <c r="AX279" i="1" s="1"/>
  <c r="AX257" i="1"/>
  <c r="AX261" i="1" s="1"/>
  <c r="EO313" i="1"/>
  <c r="EO270" i="1"/>
  <c r="AU303" i="1"/>
  <c r="AU294" i="1"/>
  <c r="EB312" i="1"/>
  <c r="EB266" i="1"/>
  <c r="EB279" i="1" s="1"/>
  <c r="EB257" i="1"/>
  <c r="EB261" i="1" s="1"/>
  <c r="AF323" i="1"/>
  <c r="AF272" i="1"/>
  <c r="AF332" i="1" s="1"/>
  <c r="AF75" i="1"/>
  <c r="CS268" i="1"/>
  <c r="EU323" i="1"/>
  <c r="EU324" i="1" s="1"/>
  <c r="EU272" i="1"/>
  <c r="EU332" i="1" s="1"/>
  <c r="EU75" i="1"/>
  <c r="CW268" i="1"/>
  <c r="BF241" i="1"/>
  <c r="BF247" i="1" s="1"/>
  <c r="BF250" i="1" s="1"/>
  <c r="BF265" i="1"/>
  <c r="BJ265" i="1"/>
  <c r="BJ241" i="1"/>
  <c r="BJ247" i="1" s="1"/>
  <c r="BJ250" i="1" s="1"/>
  <c r="DF313" i="1"/>
  <c r="DF270" i="1"/>
  <c r="EQ265" i="1"/>
  <c r="EQ241" i="1"/>
  <c r="EQ247" i="1" s="1"/>
  <c r="EQ250" i="1" s="1"/>
  <c r="CL323" i="1"/>
  <c r="CL272" i="1"/>
  <c r="CL332" i="1" s="1"/>
  <c r="CL75" i="1"/>
  <c r="R303" i="1"/>
  <c r="R294" i="1"/>
  <c r="BT268" i="1"/>
  <c r="CT323" i="1"/>
  <c r="CT272" i="1"/>
  <c r="CT332" i="1" s="1"/>
  <c r="CT75" i="1"/>
  <c r="CP265" i="1"/>
  <c r="CP241" i="1"/>
  <c r="CP247" i="1" s="1"/>
  <c r="CP250" i="1" s="1"/>
  <c r="P312" i="1"/>
  <c r="P266" i="1"/>
  <c r="P279" i="1" s="1"/>
  <c r="P257" i="1"/>
  <c r="P261" i="1" s="1"/>
  <c r="BN312" i="1"/>
  <c r="BN266" i="1"/>
  <c r="BN279" i="1" s="1"/>
  <c r="BN257" i="1"/>
  <c r="BN261" i="1" s="1"/>
  <c r="O312" i="1"/>
  <c r="O266" i="1"/>
  <c r="O279" i="1" s="1"/>
  <c r="O257" i="1"/>
  <c r="O261" i="1" s="1"/>
  <c r="BC312" i="1"/>
  <c r="BC266" i="1"/>
  <c r="BC279" i="1" s="1"/>
  <c r="BC257" i="1"/>
  <c r="BC261" i="1" s="1"/>
  <c r="BE312" i="1"/>
  <c r="BE266" i="1"/>
  <c r="BE279" i="1" s="1"/>
  <c r="BE257" i="1"/>
  <c r="BE261" i="1" s="1"/>
  <c r="AL265" i="1"/>
  <c r="AL241" i="1"/>
  <c r="AL247" i="1" s="1"/>
  <c r="AL250" i="1" s="1"/>
  <c r="H312" i="1"/>
  <c r="H266" i="1"/>
  <c r="H279" i="1" s="1"/>
  <c r="H257" i="1"/>
  <c r="H261" i="1" s="1"/>
  <c r="CE265" i="1"/>
  <c r="CE241" i="1"/>
  <c r="CE247" i="1" s="1"/>
  <c r="CE250" i="1" s="1"/>
  <c r="DB313" i="1"/>
  <c r="DB320" i="1" s="1"/>
  <c r="DB270" i="1"/>
  <c r="BE323" i="1"/>
  <c r="BE272" i="1"/>
  <c r="BE332" i="1" s="1"/>
  <c r="BE268" i="1"/>
  <c r="BE75" i="1"/>
  <c r="FA265" i="1"/>
  <c r="FA241" i="1"/>
  <c r="FA247" i="1" s="1"/>
  <c r="FA250" i="1" s="1"/>
  <c r="AO323" i="1"/>
  <c r="AO272" i="1"/>
  <c r="AO332" i="1" s="1"/>
  <c r="AO268" i="1"/>
  <c r="AO75" i="1"/>
  <c r="DR323" i="1"/>
  <c r="DR272" i="1"/>
  <c r="DR332" i="1" s="1"/>
  <c r="DR75" i="1"/>
  <c r="FW312" i="1"/>
  <c r="FW266" i="1"/>
  <c r="FW279" i="1" s="1"/>
  <c r="FW257" i="1"/>
  <c r="FW261" i="1" s="1"/>
  <c r="CF312" i="1"/>
  <c r="CF266" i="1"/>
  <c r="CF279" i="1" s="1"/>
  <c r="CF257" i="1"/>
  <c r="CF261" i="1" s="1"/>
  <c r="DC313" i="1"/>
  <c r="DC320" i="1" s="1"/>
  <c r="DC270" i="1"/>
  <c r="BO312" i="1"/>
  <c r="BO266" i="1"/>
  <c r="BO279" i="1" s="1"/>
  <c r="BO257" i="1"/>
  <c r="BO261" i="1" s="1"/>
  <c r="CQ323" i="1"/>
  <c r="CQ268" i="1"/>
  <c r="CQ272" i="1"/>
  <c r="CQ332" i="1" s="1"/>
  <c r="CQ75" i="1"/>
  <c r="CB323" i="1"/>
  <c r="CB268" i="1"/>
  <c r="CB272" i="1"/>
  <c r="CB332" i="1" s="1"/>
  <c r="CB75" i="1"/>
  <c r="X303" i="1"/>
  <c r="X294" i="1"/>
  <c r="DN312" i="1"/>
  <c r="DN266" i="1"/>
  <c r="DN279" i="1" s="1"/>
  <c r="DN257" i="1"/>
  <c r="DN261" i="1" s="1"/>
  <c r="AW313" i="1"/>
  <c r="AW320" i="1" s="1"/>
  <c r="AW270" i="1"/>
  <c r="FV323" i="1"/>
  <c r="FV272" i="1"/>
  <c r="FV332" i="1" s="1"/>
  <c r="FV75" i="1"/>
  <c r="CZ313" i="1"/>
  <c r="CZ320" i="1" s="1"/>
  <c r="CZ270" i="1"/>
  <c r="E303" i="1"/>
  <c r="E294" i="1"/>
  <c r="CG312" i="1"/>
  <c r="CG266" i="1"/>
  <c r="CG279" i="1" s="1"/>
  <c r="CG257" i="1"/>
  <c r="CG261" i="1" s="1"/>
  <c r="CJ312" i="1"/>
  <c r="CJ266" i="1"/>
  <c r="CJ279" i="1" s="1"/>
  <c r="CJ257" i="1"/>
  <c r="CJ261" i="1" s="1"/>
  <c r="BR312" i="1"/>
  <c r="BR266" i="1"/>
  <c r="BR279" i="1" s="1"/>
  <c r="BR257" i="1"/>
  <c r="BR261" i="1" s="1"/>
  <c r="I303" i="1"/>
  <c r="I294" i="1"/>
  <c r="G265" i="1"/>
  <c r="G241" i="1"/>
  <c r="G247" i="1" s="1"/>
  <c r="G250" i="1" s="1"/>
  <c r="BA323" i="1"/>
  <c r="BA272" i="1"/>
  <c r="BA332" i="1" s="1"/>
  <c r="BA75" i="1"/>
  <c r="CX312" i="1"/>
  <c r="CX266" i="1"/>
  <c r="CX279" i="1" s="1"/>
  <c r="CX257" i="1"/>
  <c r="CX261" i="1" s="1"/>
  <c r="AR265" i="1"/>
  <c r="AR241" i="1"/>
  <c r="AR247" i="1" s="1"/>
  <c r="AR250" i="1" s="1"/>
  <c r="DA303" i="1"/>
  <c r="DA294" i="1"/>
  <c r="K312" i="1"/>
  <c r="K266" i="1"/>
  <c r="K279" i="1" s="1"/>
  <c r="K257" i="1"/>
  <c r="K261" i="1" s="1"/>
  <c r="Q312" i="1"/>
  <c r="Q266" i="1"/>
  <c r="Q279" i="1" s="1"/>
  <c r="Q257" i="1"/>
  <c r="Q261" i="1" s="1"/>
  <c r="BP303" i="1"/>
  <c r="BP294" i="1"/>
  <c r="EN303" i="1"/>
  <c r="EN294" i="1"/>
  <c r="AX323" i="1"/>
  <c r="AX268" i="1"/>
  <c r="AX272" i="1"/>
  <c r="AX332" i="1" s="1"/>
  <c r="AX75" i="1"/>
  <c r="DX313" i="1"/>
  <c r="DX320" i="1" s="1"/>
  <c r="DX270" i="1"/>
  <c r="EO303" i="1"/>
  <c r="EO294" i="1"/>
  <c r="AU320" i="1"/>
  <c r="BU313" i="1"/>
  <c r="BU270" i="1"/>
  <c r="EB323" i="1"/>
  <c r="EB272" i="1"/>
  <c r="EB332" i="1" s="1"/>
  <c r="EB75" i="1"/>
  <c r="J323" i="1"/>
  <c r="J272" i="1"/>
  <c r="J332" i="1" s="1"/>
  <c r="J75" i="1"/>
  <c r="FP312" i="1"/>
  <c r="FP266" i="1"/>
  <c r="FP279" i="1" s="1"/>
  <c r="FP257" i="1"/>
  <c r="FP261" i="1" s="1"/>
  <c r="DF303" i="1"/>
  <c r="DF294" i="1"/>
  <c r="CL312" i="1"/>
  <c r="CL266" i="1"/>
  <c r="CL279" i="1" s="1"/>
  <c r="CL257" i="1"/>
  <c r="CL261" i="1" s="1"/>
  <c r="BP268" i="1"/>
  <c r="AT312" i="1"/>
  <c r="AT266" i="1"/>
  <c r="AT279" i="1" s="1"/>
  <c r="AT257" i="1"/>
  <c r="AT261" i="1" s="1"/>
  <c r="CM312" i="1"/>
  <c r="CM266" i="1"/>
  <c r="CM279" i="1" s="1"/>
  <c r="CM257" i="1"/>
  <c r="CM261" i="1" s="1"/>
  <c r="S268" i="1"/>
  <c r="FI312" i="1"/>
  <c r="FI266" i="1"/>
  <c r="FI279" i="1" s="1"/>
  <c r="FI257" i="1"/>
  <c r="FI261" i="1" s="1"/>
  <c r="S313" i="1"/>
  <c r="S320" i="1" s="1"/>
  <c r="S270" i="1"/>
  <c r="P323" i="1"/>
  <c r="P268" i="1"/>
  <c r="P272" i="1"/>
  <c r="P332" i="1" s="1"/>
  <c r="P75" i="1"/>
  <c r="BN323" i="1"/>
  <c r="BN268" i="1"/>
  <c r="BN272" i="1"/>
  <c r="BN332" i="1" s="1"/>
  <c r="BN75" i="1"/>
  <c r="O323" i="1"/>
  <c r="O268" i="1"/>
  <c r="O272" i="1"/>
  <c r="O332" i="1" s="1"/>
  <c r="O75" i="1"/>
  <c r="BC323" i="1"/>
  <c r="BC268" i="1"/>
  <c r="BC272" i="1"/>
  <c r="BC332" i="1" s="1"/>
  <c r="BC75" i="1"/>
  <c r="AO312" i="1"/>
  <c r="AO266" i="1"/>
  <c r="AO279" i="1" s="1"/>
  <c r="AO257" i="1"/>
  <c r="AO261" i="1" s="1"/>
  <c r="CK312" i="1"/>
  <c r="CK266" i="1"/>
  <c r="CK279" i="1" s="1"/>
  <c r="CK257" i="1"/>
  <c r="CK261" i="1" s="1"/>
  <c r="ED265" i="1"/>
  <c r="ED241" i="1"/>
  <c r="ED247" i="1" s="1"/>
  <c r="ED250" i="1" s="1"/>
  <c r="H323" i="1"/>
  <c r="H272" i="1"/>
  <c r="H332" i="1" s="1"/>
  <c r="H75" i="1"/>
  <c r="DS313" i="1"/>
  <c r="DS270" i="1"/>
  <c r="D320" i="1"/>
  <c r="DI323" i="1"/>
  <c r="DI272" i="1"/>
  <c r="DI332" i="1" s="1"/>
  <c r="DI75" i="1"/>
  <c r="DB303" i="1"/>
  <c r="DB294" i="1"/>
  <c r="ET312" i="1"/>
  <c r="ET266" i="1"/>
  <c r="ET279" i="1" s="1"/>
  <c r="ET257" i="1"/>
  <c r="ET261" i="1" s="1"/>
  <c r="CS313" i="1"/>
  <c r="CS270" i="1"/>
  <c r="DO323" i="1"/>
  <c r="DO272" i="1"/>
  <c r="DO332" i="1" s="1"/>
  <c r="DO75" i="1"/>
  <c r="CC265" i="1"/>
  <c r="CC241" i="1"/>
  <c r="CC247" i="1" s="1"/>
  <c r="CC250" i="1" s="1"/>
  <c r="CW313" i="1"/>
  <c r="CW320" i="1" s="1"/>
  <c r="CW270" i="1"/>
  <c r="FK265" i="1"/>
  <c r="FK241" i="1"/>
  <c r="FK247" i="1" s="1"/>
  <c r="FK250" i="1" s="1"/>
  <c r="X268" i="1"/>
  <c r="DR312" i="1"/>
  <c r="DR266" i="1"/>
  <c r="DR279" i="1" s="1"/>
  <c r="DR257" i="1"/>
  <c r="DR261" i="1" s="1"/>
  <c r="FE265" i="1"/>
  <c r="FE241" i="1"/>
  <c r="FE247" i="1" s="1"/>
  <c r="FE250" i="1" s="1"/>
  <c r="AQ265" i="1"/>
  <c r="AQ241" i="1"/>
  <c r="AQ247" i="1" s="1"/>
  <c r="AQ250" i="1" s="1"/>
  <c r="FW323" i="1"/>
  <c r="FW268" i="1"/>
  <c r="FW272" i="1"/>
  <c r="FW332" i="1" s="1"/>
  <c r="FW75" i="1"/>
  <c r="CI323" i="1"/>
  <c r="CI272" i="1"/>
  <c r="CI332" i="1" s="1"/>
  <c r="CI75" i="1"/>
  <c r="BL265" i="1"/>
  <c r="BL241" i="1"/>
  <c r="BL247" i="1" s="1"/>
  <c r="BL250" i="1" s="1"/>
  <c r="BT303" i="1"/>
  <c r="BT294" i="1"/>
  <c r="CF323" i="1"/>
  <c r="CF272" i="1"/>
  <c r="CF332" i="1" s="1"/>
  <c r="CF75" i="1"/>
  <c r="EC313" i="1"/>
  <c r="EC320" i="1" s="1"/>
  <c r="EC270" i="1"/>
  <c r="DS303" i="1"/>
  <c r="DS294" i="1"/>
  <c r="BX320" i="1"/>
  <c r="AZ313" i="1"/>
  <c r="AZ320" i="1" s="1"/>
  <c r="AZ270" i="1"/>
  <c r="DC303" i="1"/>
  <c r="DC294" i="1"/>
  <c r="DB268" i="1"/>
  <c r="BO323" i="1"/>
  <c r="BO268" i="1"/>
  <c r="BO272" i="1"/>
  <c r="BO332" i="1" s="1"/>
  <c r="BO75" i="1"/>
  <c r="FL265" i="1"/>
  <c r="FL241" i="1"/>
  <c r="FL247" i="1" s="1"/>
  <c r="FL250" i="1" s="1"/>
  <c r="EA312" i="1"/>
  <c r="EA266" i="1"/>
  <c r="EA279" i="1" s="1"/>
  <c r="EA257" i="1"/>
  <c r="EA261" i="1" s="1"/>
  <c r="BG312" i="1"/>
  <c r="BG266" i="1"/>
  <c r="BG279" i="1" s="1"/>
  <c r="BG257" i="1"/>
  <c r="BG261" i="1" s="1"/>
  <c r="DG313" i="1"/>
  <c r="DG270" i="1"/>
  <c r="X320" i="1"/>
  <c r="DN323" i="1"/>
  <c r="DN268" i="1"/>
  <c r="DN272" i="1"/>
  <c r="DN332" i="1" s="1"/>
  <c r="DN75" i="1"/>
  <c r="F312" i="1"/>
  <c r="F266" i="1"/>
  <c r="F279" i="1" s="1"/>
  <c r="F257" i="1"/>
  <c r="F261" i="1" s="1"/>
  <c r="BK265" i="1"/>
  <c r="BK241" i="1"/>
  <c r="BK247" i="1" s="1"/>
  <c r="BK250" i="1" s="1"/>
  <c r="AW303" i="1"/>
  <c r="AW294" i="1"/>
  <c r="FV312" i="1"/>
  <c r="FV266" i="1"/>
  <c r="FV279" i="1" s="1"/>
  <c r="FV257" i="1"/>
  <c r="FV261" i="1" s="1"/>
  <c r="CZ303" i="1"/>
  <c r="CZ294" i="1"/>
  <c r="E320" i="1"/>
  <c r="FB241" i="1"/>
  <c r="FB247" i="1" s="1"/>
  <c r="FB250" i="1" s="1"/>
  <c r="FB265" i="1"/>
  <c r="CG323" i="1"/>
  <c r="CG272" i="1"/>
  <c r="CG332" i="1" s="1"/>
  <c r="CG268" i="1"/>
  <c r="CG75" i="1"/>
  <c r="CJ323" i="1"/>
  <c r="CJ272" i="1"/>
  <c r="CJ332" i="1" s="1"/>
  <c r="CJ75" i="1"/>
  <c r="ER265" i="1"/>
  <c r="ER241" i="1"/>
  <c r="ER247" i="1" s="1"/>
  <c r="ER250" i="1" s="1"/>
  <c r="BR323" i="1"/>
  <c r="BR272" i="1"/>
  <c r="BR332" i="1" s="1"/>
  <c r="BR75" i="1"/>
  <c r="I320" i="1"/>
  <c r="EW265" i="1"/>
  <c r="EW241" i="1"/>
  <c r="EW247" i="1" s="1"/>
  <c r="EW250" i="1" s="1"/>
  <c r="BW312" i="1"/>
  <c r="BW266" i="1"/>
  <c r="BW279" i="1" s="1"/>
  <c r="BW257" i="1"/>
  <c r="BW261" i="1" s="1"/>
  <c r="AP323" i="1"/>
  <c r="AP268" i="1"/>
  <c r="AP272" i="1"/>
  <c r="AP332" i="1" s="1"/>
  <c r="AP75" i="1"/>
  <c r="CX323" i="1"/>
  <c r="CX268" i="1"/>
  <c r="CX272" i="1"/>
  <c r="CX332" i="1" s="1"/>
  <c r="CX75" i="1"/>
  <c r="DA320" i="1"/>
  <c r="R268" i="1"/>
  <c r="FG313" i="1"/>
  <c r="FG320" i="1" s="1"/>
  <c r="FG270" i="1"/>
  <c r="BQ265" i="1"/>
  <c r="BQ241" i="1"/>
  <c r="BQ247" i="1" s="1"/>
  <c r="BQ250" i="1" s="1"/>
  <c r="K323" i="1"/>
  <c r="K268" i="1"/>
  <c r="K272" i="1"/>
  <c r="K332" i="1" s="1"/>
  <c r="K75" i="1"/>
  <c r="Q323" i="1"/>
  <c r="Q272" i="1"/>
  <c r="Q332" i="1" s="1"/>
  <c r="Q75" i="1"/>
  <c r="DE265" i="1"/>
  <c r="DE241" i="1"/>
  <c r="DE247" i="1" s="1"/>
  <c r="DE250" i="1" s="1"/>
  <c r="EN320" i="1"/>
  <c r="DY313" i="1"/>
  <c r="DY270" i="1"/>
  <c r="EM265" i="1"/>
  <c r="EM241" i="1"/>
  <c r="EM247" i="1" s="1"/>
  <c r="EM250" i="1" s="1"/>
  <c r="Y313" i="1"/>
  <c r="Y320" i="1" s="1"/>
  <c r="Y270" i="1"/>
  <c r="DX303" i="1"/>
  <c r="DX294" i="1"/>
  <c r="EO320" i="1"/>
  <c r="EF313" i="1"/>
  <c r="EF320" i="1" s="1"/>
  <c r="EF270" i="1"/>
  <c r="BU303" i="1"/>
  <c r="BU294" i="1"/>
  <c r="CV313" i="1"/>
  <c r="CV320" i="1" s="1"/>
  <c r="CV270" i="1"/>
  <c r="C204" i="1"/>
  <c r="C209" i="1" s="1"/>
  <c r="C214" i="1" s="1"/>
  <c r="FZ202" i="1"/>
  <c r="GB202" i="1" s="1"/>
  <c r="J312" i="1"/>
  <c r="J266" i="1"/>
  <c r="J279" i="1" s="1"/>
  <c r="J257" i="1"/>
  <c r="J261" i="1" s="1"/>
  <c r="FP323" i="1"/>
  <c r="FP268" i="1"/>
  <c r="FP272" i="1"/>
  <c r="FP332" i="1" s="1"/>
  <c r="FP75" i="1"/>
  <c r="DF320" i="1"/>
  <c r="FS313" i="1"/>
  <c r="FS320" i="1" s="1"/>
  <c r="FS270" i="1"/>
  <c r="BV241" i="1"/>
  <c r="BV247" i="1" s="1"/>
  <c r="BV250" i="1" s="1"/>
  <c r="BV265" i="1"/>
  <c r="EH241" i="1"/>
  <c r="EH247" i="1" s="1"/>
  <c r="EH250" i="1" s="1"/>
  <c r="EH265" i="1"/>
  <c r="EN268" i="1"/>
  <c r="FJ323" i="1"/>
  <c r="FJ272" i="1"/>
  <c r="FJ332" i="1" s="1"/>
  <c r="FJ75" i="1"/>
  <c r="AT323" i="1"/>
  <c r="AT268" i="1"/>
  <c r="AT272" i="1"/>
  <c r="AT332" i="1" s="1"/>
  <c r="AT75" i="1"/>
  <c r="CM323" i="1"/>
  <c r="CM268" i="1"/>
  <c r="CM272" i="1"/>
  <c r="CM332" i="1" s="1"/>
  <c r="CM75" i="1"/>
  <c r="FI323" i="1"/>
  <c r="FI272" i="1"/>
  <c r="FI332" i="1" s="1"/>
  <c r="FI268" i="1"/>
  <c r="FI75" i="1"/>
  <c r="S303" i="1"/>
  <c r="S294" i="1"/>
  <c r="BM312" i="1"/>
  <c r="BM266" i="1"/>
  <c r="BM279" i="1" s="1"/>
  <c r="BM257" i="1"/>
  <c r="BM261" i="1" s="1"/>
  <c r="EY312" i="1"/>
  <c r="EY266" i="1"/>
  <c r="EY279" i="1" s="1"/>
  <c r="EY257" i="1"/>
  <c r="EY261" i="1" s="1"/>
  <c r="L312" i="1"/>
  <c r="L266" i="1"/>
  <c r="L279" i="1" s="1"/>
  <c r="L257" i="1"/>
  <c r="L261" i="1" s="1"/>
  <c r="FR323" i="1"/>
  <c r="FR268" i="1"/>
  <c r="FR272" i="1"/>
  <c r="FR332" i="1" s="1"/>
  <c r="FR75" i="1"/>
  <c r="DK312" i="1"/>
  <c r="DK266" i="1"/>
  <c r="DK279" i="1" s="1"/>
  <c r="DK257" i="1"/>
  <c r="DK261" i="1" s="1"/>
  <c r="CS320" i="1"/>
  <c r="BD265" i="1"/>
  <c r="BD241" i="1"/>
  <c r="BD247" i="1" s="1"/>
  <c r="BD250" i="1" s="1"/>
  <c r="DO312" i="1"/>
  <c r="DO266" i="1"/>
  <c r="DO279" i="1" s="1"/>
  <c r="DO257" i="1"/>
  <c r="DO261" i="1" s="1"/>
  <c r="EG265" i="1"/>
  <c r="EG241" i="1"/>
  <c r="EG247" i="1" s="1"/>
  <c r="EG250" i="1" s="1"/>
  <c r="CI312" i="1"/>
  <c r="CI266" i="1"/>
  <c r="CI279" i="1" s="1"/>
  <c r="CI257" i="1"/>
  <c r="CI261" i="1" s="1"/>
  <c r="BT313" i="1"/>
  <c r="BT270" i="1"/>
  <c r="CK323" i="1"/>
  <c r="CK272" i="1"/>
  <c r="CK332" i="1" s="1"/>
  <c r="CK268" i="1"/>
  <c r="CK75" i="1"/>
  <c r="BX303" i="1"/>
  <c r="BX294" i="1"/>
  <c r="BY312" i="1"/>
  <c r="BY266" i="1"/>
  <c r="BY279" i="1" s="1"/>
  <c r="BY257" i="1"/>
  <c r="BY261" i="1" s="1"/>
  <c r="BX268" i="1"/>
  <c r="BY323" i="1"/>
  <c r="BY324" i="1" s="1"/>
  <c r="FZ324" i="1" s="1"/>
  <c r="GA323" i="1" s="1"/>
  <c r="GA324" i="1" s="1"/>
  <c r="C30" i="1" s="1"/>
  <c r="BY272" i="1"/>
  <c r="BY332" i="1" s="1"/>
  <c r="BY75" i="1"/>
  <c r="ET323" i="1"/>
  <c r="ET268" i="1"/>
  <c r="ET272" i="1"/>
  <c r="ET332" i="1" s="1"/>
  <c r="ET75" i="1"/>
  <c r="CS303" i="1"/>
  <c r="CS294" i="1"/>
  <c r="AM265" i="1"/>
  <c r="AM241" i="1"/>
  <c r="AM247" i="1" s="1"/>
  <c r="AM250" i="1" s="1"/>
  <c r="CW303" i="1"/>
  <c r="CW294" i="1"/>
  <c r="Z241" i="1"/>
  <c r="Z247" i="1" s="1"/>
  <c r="Z250" i="1" s="1"/>
  <c r="Z265" i="1"/>
  <c r="DP268" i="1"/>
  <c r="BZ265" i="1"/>
  <c r="BZ241" i="1"/>
  <c r="BZ247" i="1" s="1"/>
  <c r="BZ250" i="1" s="1"/>
  <c r="AJ312" i="1"/>
  <c r="AJ266" i="1"/>
  <c r="AJ279" i="1" s="1"/>
  <c r="AJ257" i="1"/>
  <c r="AJ261" i="1" s="1"/>
  <c r="BS312" i="1"/>
  <c r="BS266" i="1"/>
  <c r="BS279" i="1" s="1"/>
  <c r="BS257" i="1"/>
  <c r="BS261" i="1" s="1"/>
  <c r="AG265" i="1"/>
  <c r="AG241" i="1"/>
  <c r="AG247" i="1" s="1"/>
  <c r="AG250" i="1" s="1"/>
  <c r="BT320" i="1"/>
  <c r="DQ265" i="1"/>
  <c r="DQ241" i="1"/>
  <c r="DQ247" i="1" s="1"/>
  <c r="DQ250" i="1" s="1"/>
  <c r="EC303" i="1"/>
  <c r="EC294" i="1"/>
  <c r="DS320" i="1"/>
  <c r="D313" i="1"/>
  <c r="D270" i="1"/>
  <c r="AZ303" i="1"/>
  <c r="AZ294" i="1"/>
  <c r="EJ312" i="1"/>
  <c r="EJ266" i="1"/>
  <c r="EJ279" i="1" s="1"/>
  <c r="EJ257" i="1"/>
  <c r="EJ261" i="1" s="1"/>
  <c r="AH312" i="1"/>
  <c r="AH266" i="1"/>
  <c r="AH279" i="1" s="1"/>
  <c r="AH257" i="1"/>
  <c r="AH261" i="1" s="1"/>
  <c r="EA323" i="1"/>
  <c r="EA272" i="1"/>
  <c r="EA332" i="1" s="1"/>
  <c r="EA75" i="1"/>
  <c r="BG323" i="1"/>
  <c r="BG268" i="1"/>
  <c r="BG272" i="1"/>
  <c r="BG332" i="1" s="1"/>
  <c r="BG75" i="1"/>
  <c r="DG303" i="1"/>
  <c r="DG294" i="1"/>
  <c r="CY265" i="1"/>
  <c r="CY241" i="1"/>
  <c r="CY247" i="1" s="1"/>
  <c r="CY250" i="1" s="1"/>
  <c r="DM312" i="1"/>
  <c r="DM266" i="1"/>
  <c r="DM279" i="1" s="1"/>
  <c r="DM257" i="1"/>
  <c r="DM261" i="1" s="1"/>
  <c r="DP313" i="1"/>
  <c r="DP320" i="1" s="1"/>
  <c r="DP270" i="1"/>
  <c r="F323" i="1"/>
  <c r="F268" i="1"/>
  <c r="F272" i="1"/>
  <c r="F332" i="1" s="1"/>
  <c r="F75" i="1"/>
  <c r="V265" i="1"/>
  <c r="V241" i="1"/>
  <c r="V247" i="1" s="1"/>
  <c r="V250" i="1" s="1"/>
  <c r="EI312" i="1"/>
  <c r="EI266" i="1"/>
  <c r="EI279" i="1" s="1"/>
  <c r="EI257" i="1"/>
  <c r="EI261" i="1" s="1"/>
  <c r="BB265" i="1"/>
  <c r="BB241" i="1"/>
  <c r="BB247" i="1" s="1"/>
  <c r="BB250" i="1" s="1"/>
  <c r="M312" i="1"/>
  <c r="M266" i="1"/>
  <c r="M279" i="1" s="1"/>
  <c r="M257" i="1"/>
  <c r="M261" i="1" s="1"/>
  <c r="EP313" i="1"/>
  <c r="EP320" i="1" s="1"/>
  <c r="EP270" i="1"/>
  <c r="AB265" i="1"/>
  <c r="AB241" i="1"/>
  <c r="AB247" i="1" s="1"/>
  <c r="AB250" i="1" s="1"/>
  <c r="BH265" i="1"/>
  <c r="BH241" i="1"/>
  <c r="BH247" i="1" s="1"/>
  <c r="BH250" i="1" s="1"/>
  <c r="AS312" i="1"/>
  <c r="AS266" i="1"/>
  <c r="AS279" i="1" s="1"/>
  <c r="AS257" i="1"/>
  <c r="AS261" i="1" s="1"/>
  <c r="BW323" i="1"/>
  <c r="BW268" i="1"/>
  <c r="BW272" i="1"/>
  <c r="BW332" i="1" s="1"/>
  <c r="BW75" i="1"/>
  <c r="AP312" i="1"/>
  <c r="AP266" i="1"/>
  <c r="AP279" i="1" s="1"/>
  <c r="AP257" i="1"/>
  <c r="AP261" i="1" s="1"/>
  <c r="FN323" i="1"/>
  <c r="FN268" i="1"/>
  <c r="FN272" i="1"/>
  <c r="FN332" i="1" s="1"/>
  <c r="FN75" i="1"/>
  <c r="FG303" i="1"/>
  <c r="FG294" i="1"/>
  <c r="N312" i="1"/>
  <c r="N266" i="1"/>
  <c r="N279" i="1" s="1"/>
  <c r="N257" i="1"/>
  <c r="N261" i="1" s="1"/>
  <c r="FU312" i="1"/>
  <c r="FU266" i="1"/>
  <c r="FU279" i="1" s="1"/>
  <c r="FU257" i="1"/>
  <c r="FU261" i="1" s="1"/>
  <c r="AY312" i="1"/>
  <c r="AY266" i="1"/>
  <c r="AY279" i="1" s="1"/>
  <c r="AY257" i="1"/>
  <c r="AY261" i="1" s="1"/>
  <c r="E268" i="1"/>
  <c r="AK265" i="1"/>
  <c r="AK241" i="1"/>
  <c r="AK247" i="1" s="1"/>
  <c r="AK250" i="1" s="1"/>
  <c r="DY303" i="1"/>
  <c r="DY294" i="1"/>
  <c r="CN265" i="1"/>
  <c r="CN241" i="1"/>
  <c r="CN247" i="1" s="1"/>
  <c r="CN250" i="1" s="1"/>
  <c r="Y303" i="1"/>
  <c r="Y294" i="1"/>
  <c r="AU313" i="1"/>
  <c r="AU270" i="1"/>
  <c r="EF303" i="1"/>
  <c r="EF294" i="1"/>
  <c r="BU320" i="1"/>
  <c r="CV303" i="1"/>
  <c r="CV294" i="1"/>
  <c r="AF312" i="1"/>
  <c r="AF266" i="1"/>
  <c r="AF279" i="1" s="1"/>
  <c r="AF257" i="1"/>
  <c r="AF261" i="1" s="1"/>
  <c r="EU312" i="1"/>
  <c r="EU266" i="1"/>
  <c r="EU279" i="1" s="1"/>
  <c r="EU257" i="1"/>
  <c r="EU261" i="1" s="1"/>
  <c r="FS303" i="1"/>
  <c r="FS294" i="1"/>
  <c r="R313" i="1"/>
  <c r="R320" i="1" s="1"/>
  <c r="R270" i="1"/>
  <c r="FJ312" i="1"/>
  <c r="FJ266" i="1"/>
  <c r="FJ279" i="1" s="1"/>
  <c r="FJ257" i="1"/>
  <c r="FJ261" i="1" s="1"/>
  <c r="CT312" i="1"/>
  <c r="CT266" i="1"/>
  <c r="CT279" i="1" s="1"/>
  <c r="CT257" i="1"/>
  <c r="CT261" i="1" s="1"/>
  <c r="AI265" i="1"/>
  <c r="AI241" i="1"/>
  <c r="AI247" i="1" s="1"/>
  <c r="AI250" i="1" s="1"/>
  <c r="W265" i="1"/>
  <c r="W241" i="1"/>
  <c r="W247" i="1" s="1"/>
  <c r="W250" i="1" s="1"/>
  <c r="BM323" i="1"/>
  <c r="BM272" i="1"/>
  <c r="BM332" i="1" s="1"/>
  <c r="BM268" i="1"/>
  <c r="BM75" i="1"/>
  <c r="EY323" i="1"/>
  <c r="EY324" i="1" s="1"/>
  <c r="EY268" i="1"/>
  <c r="EY272" i="1"/>
  <c r="EY332" i="1" s="1"/>
  <c r="EY75" i="1"/>
  <c r="L323" i="1"/>
  <c r="L268" i="1"/>
  <c r="L272" i="1"/>
  <c r="L332" i="1" s="1"/>
  <c r="L75" i="1"/>
  <c r="FR312" i="1"/>
  <c r="FR266" i="1"/>
  <c r="FR279" i="1" s="1"/>
  <c r="FR257" i="1"/>
  <c r="FR261" i="1" s="1"/>
  <c r="DK323" i="1"/>
  <c r="DK268" i="1"/>
  <c r="DK272" i="1"/>
  <c r="DK332" i="1" s="1"/>
  <c r="DK75" i="1"/>
  <c r="CT313" i="1" l="1"/>
  <c r="CT270" i="1"/>
  <c r="N303" i="1"/>
  <c r="N294" i="1"/>
  <c r="BH323" i="1"/>
  <c r="BH272" i="1"/>
  <c r="BH332" i="1" s="1"/>
  <c r="BH75" i="1"/>
  <c r="EI303" i="1"/>
  <c r="EI294" i="1"/>
  <c r="DQ323" i="1"/>
  <c r="DQ272" i="1"/>
  <c r="DQ332" i="1" s="1"/>
  <c r="DQ75" i="1"/>
  <c r="EG312" i="1"/>
  <c r="EG266" i="1"/>
  <c r="EG279" i="1" s="1"/>
  <c r="EG257" i="1"/>
  <c r="EG261" i="1" s="1"/>
  <c r="BM313" i="1"/>
  <c r="BM270" i="1"/>
  <c r="EH312" i="1"/>
  <c r="EH266" i="1"/>
  <c r="EH279" i="1" s="1"/>
  <c r="EH257" i="1"/>
  <c r="EH261" i="1" s="1"/>
  <c r="EM312" i="1"/>
  <c r="EM266" i="1"/>
  <c r="EM279" i="1" s="1"/>
  <c r="EM257" i="1"/>
  <c r="EM261" i="1" s="1"/>
  <c r="FL312" i="1"/>
  <c r="FL266" i="1"/>
  <c r="FL279" i="1" s="1"/>
  <c r="FL257" i="1"/>
  <c r="FL261" i="1" s="1"/>
  <c r="CK313" i="1"/>
  <c r="CK270" i="1"/>
  <c r="AT313" i="1"/>
  <c r="AT270" i="1"/>
  <c r="AR323" i="1"/>
  <c r="AR272" i="1"/>
  <c r="AR332" i="1" s="1"/>
  <c r="AR75" i="1"/>
  <c r="G323" i="1"/>
  <c r="G272" i="1"/>
  <c r="G332" i="1" s="1"/>
  <c r="G75" i="1"/>
  <c r="BR303" i="1"/>
  <c r="BR294" i="1"/>
  <c r="CJ303" i="1"/>
  <c r="CJ294" i="1"/>
  <c r="BO313" i="1"/>
  <c r="BO270" i="1"/>
  <c r="FW313" i="1"/>
  <c r="FW270" i="1"/>
  <c r="FA323" i="1"/>
  <c r="FA272" i="1"/>
  <c r="FA332" i="1" s="1"/>
  <c r="FA75" i="1"/>
  <c r="H303" i="1"/>
  <c r="H294" i="1"/>
  <c r="AL323" i="1"/>
  <c r="AL272" i="1"/>
  <c r="AL332" i="1" s="1"/>
  <c r="AL75" i="1"/>
  <c r="BC313" i="1"/>
  <c r="BC270" i="1"/>
  <c r="O303" i="1"/>
  <c r="O294" i="1"/>
  <c r="EQ323" i="1"/>
  <c r="EQ272" i="1"/>
  <c r="EQ332" i="1" s="1"/>
  <c r="EQ75" i="1"/>
  <c r="BJ312" i="1"/>
  <c r="BJ266" i="1"/>
  <c r="BJ279" i="1" s="1"/>
  <c r="BJ257" i="1"/>
  <c r="BJ261" i="1" s="1"/>
  <c r="EB303" i="1"/>
  <c r="EB294" i="1"/>
  <c r="AX313" i="1"/>
  <c r="AX270" i="1"/>
  <c r="FN313" i="1"/>
  <c r="FN270" i="1"/>
  <c r="ES323" i="1"/>
  <c r="ES272" i="1"/>
  <c r="ES332" i="1" s="1"/>
  <c r="ES75" i="1"/>
  <c r="BA303" i="1"/>
  <c r="BA294" i="1"/>
  <c r="FD312" i="1"/>
  <c r="FD266" i="1"/>
  <c r="FD279" i="1" s="1"/>
  <c r="FD257" i="1"/>
  <c r="FD261" i="1" s="1"/>
  <c r="AA323" i="1"/>
  <c r="AA272" i="1"/>
  <c r="AA332" i="1" s="1"/>
  <c r="AA75" i="1"/>
  <c r="EK312" i="1"/>
  <c r="EK266" i="1"/>
  <c r="EK279" i="1" s="1"/>
  <c r="EK257" i="1"/>
  <c r="EK261" i="1" s="1"/>
  <c r="CQ313" i="1"/>
  <c r="CQ270" i="1"/>
  <c r="W323" i="1"/>
  <c r="W272" i="1"/>
  <c r="W332" i="1" s="1"/>
  <c r="W273" i="1"/>
  <c r="W75" i="1"/>
  <c r="CT303" i="1"/>
  <c r="CT294" i="1"/>
  <c r="AF313" i="1"/>
  <c r="AF270" i="1"/>
  <c r="AY313" i="1"/>
  <c r="AY270" i="1"/>
  <c r="FU303" i="1"/>
  <c r="FU294" i="1"/>
  <c r="AS303" i="1"/>
  <c r="AS294" i="1"/>
  <c r="AB312" i="1"/>
  <c r="AB266" i="1"/>
  <c r="AB279" i="1" s="1"/>
  <c r="AB257" i="1"/>
  <c r="AB261" i="1" s="1"/>
  <c r="BB312" i="1"/>
  <c r="BB266" i="1"/>
  <c r="BB279" i="1" s="1"/>
  <c r="BB257" i="1"/>
  <c r="BB261" i="1" s="1"/>
  <c r="V323" i="1"/>
  <c r="V272" i="1"/>
  <c r="V332" i="1" s="1"/>
  <c r="V75" i="1"/>
  <c r="CY312" i="1"/>
  <c r="CY266" i="1"/>
  <c r="CY279" i="1" s="1"/>
  <c r="CY257" i="1"/>
  <c r="CY261" i="1" s="1"/>
  <c r="EA268" i="1"/>
  <c r="AH313" i="1"/>
  <c r="AH270" i="1"/>
  <c r="EJ303" i="1"/>
  <c r="EJ294" i="1"/>
  <c r="BS303" i="1"/>
  <c r="BS294" i="1"/>
  <c r="Z323" i="1"/>
  <c r="Z272" i="1"/>
  <c r="Z332" i="1" s="1"/>
  <c r="Z75" i="1"/>
  <c r="BY268" i="1"/>
  <c r="BY313" i="1"/>
  <c r="BY270" i="1"/>
  <c r="CI303" i="1"/>
  <c r="CI294" i="1"/>
  <c r="EG323" i="1"/>
  <c r="EG272" i="1"/>
  <c r="EG332" i="1" s="1"/>
  <c r="EG268" i="1"/>
  <c r="EG75" i="1"/>
  <c r="DK313" i="1"/>
  <c r="DK320" i="1" s="1"/>
  <c r="DK270" i="1"/>
  <c r="EY313" i="1"/>
  <c r="EY270" i="1"/>
  <c r="BM303" i="1"/>
  <c r="BM294" i="1"/>
  <c r="FJ268" i="1"/>
  <c r="BV323" i="1"/>
  <c r="BV272" i="1"/>
  <c r="BV332" i="1" s="1"/>
  <c r="BV75" i="1"/>
  <c r="J303" i="1"/>
  <c r="J294" i="1"/>
  <c r="EM323" i="1"/>
  <c r="EM268" i="1"/>
  <c r="EM272" i="1"/>
  <c r="EM332" i="1" s="1"/>
  <c r="EM75" i="1"/>
  <c r="Q268" i="1"/>
  <c r="BQ323" i="1"/>
  <c r="BQ272" i="1"/>
  <c r="BQ332" i="1" s="1"/>
  <c r="BQ75" i="1"/>
  <c r="EW312" i="1"/>
  <c r="EW266" i="1"/>
  <c r="EW279" i="1" s="1"/>
  <c r="EW257" i="1"/>
  <c r="EW261" i="1" s="1"/>
  <c r="CJ268" i="1"/>
  <c r="FV320" i="1"/>
  <c r="BK323" i="1"/>
  <c r="BK272" i="1"/>
  <c r="BK332" i="1" s="1"/>
  <c r="BK75" i="1"/>
  <c r="EA313" i="1"/>
  <c r="EA270" i="1"/>
  <c r="FL323" i="1"/>
  <c r="FL268" i="1"/>
  <c r="FL272" i="1"/>
  <c r="FL332" i="1" s="1"/>
  <c r="FL75" i="1"/>
  <c r="CF268" i="1"/>
  <c r="AQ312" i="1"/>
  <c r="AQ266" i="1"/>
  <c r="AQ279" i="1" s="1"/>
  <c r="AQ257" i="1"/>
  <c r="AQ261" i="1" s="1"/>
  <c r="DR313" i="1"/>
  <c r="DR270" i="1"/>
  <c r="FK312" i="1"/>
  <c r="FK266" i="1"/>
  <c r="FK279" i="1" s="1"/>
  <c r="FK257" i="1"/>
  <c r="FK261" i="1" s="1"/>
  <c r="CC312" i="1"/>
  <c r="CC266" i="1"/>
  <c r="CC279" i="1" s="1"/>
  <c r="CC257" i="1"/>
  <c r="CC261" i="1" s="1"/>
  <c r="DO268" i="1"/>
  <c r="CK303" i="1"/>
  <c r="CK294" i="1"/>
  <c r="AO303" i="1"/>
  <c r="AO294" i="1"/>
  <c r="FI313" i="1"/>
  <c r="FI270" i="1"/>
  <c r="CM313" i="1"/>
  <c r="CM270" i="1"/>
  <c r="AT303" i="1"/>
  <c r="AT294" i="1"/>
  <c r="CL313" i="1"/>
  <c r="CL270" i="1"/>
  <c r="CX313" i="1"/>
  <c r="CX270" i="1"/>
  <c r="BR320" i="1"/>
  <c r="BO303" i="1"/>
  <c r="BO294" i="1"/>
  <c r="CF313" i="1"/>
  <c r="CF270" i="1"/>
  <c r="FW303" i="1"/>
  <c r="FW294" i="1"/>
  <c r="DR268" i="1"/>
  <c r="CE312" i="1"/>
  <c r="CE266" i="1"/>
  <c r="CE279" i="1" s="1"/>
  <c r="CE257" i="1"/>
  <c r="CE261" i="1" s="1"/>
  <c r="BE313" i="1"/>
  <c r="BE270" i="1"/>
  <c r="BC303" i="1"/>
  <c r="BC294" i="1"/>
  <c r="P313" i="1"/>
  <c r="P270" i="1"/>
  <c r="CP312" i="1"/>
  <c r="CP266" i="1"/>
  <c r="CP279" i="1" s="1"/>
  <c r="CP257" i="1"/>
  <c r="CP261" i="1" s="1"/>
  <c r="CT268" i="1"/>
  <c r="BJ323" i="1"/>
  <c r="BJ268" i="1"/>
  <c r="BJ272" i="1"/>
  <c r="BJ332" i="1" s="1"/>
  <c r="BJ75" i="1"/>
  <c r="AX303" i="1"/>
  <c r="AX294" i="1"/>
  <c r="FC312" i="1"/>
  <c r="FC266" i="1"/>
  <c r="FC279" i="1" s="1"/>
  <c r="FC257" i="1"/>
  <c r="FC261" i="1" s="1"/>
  <c r="AY268" i="1"/>
  <c r="FN303" i="1"/>
  <c r="FN294" i="1"/>
  <c r="BA320" i="1"/>
  <c r="FD323" i="1"/>
  <c r="FD268" i="1"/>
  <c r="FD272" i="1"/>
  <c r="FD332" i="1" s="1"/>
  <c r="FD75" i="1"/>
  <c r="EI268" i="1"/>
  <c r="EK323" i="1"/>
  <c r="EK272" i="1"/>
  <c r="EK332" i="1" s="1"/>
  <c r="EK268" i="1"/>
  <c r="EK75" i="1"/>
  <c r="DM268" i="1"/>
  <c r="CB313" i="1"/>
  <c r="CB270" i="1"/>
  <c r="CQ303" i="1"/>
  <c r="CQ294" i="1"/>
  <c r="AH268" i="1"/>
  <c r="DI320" i="1"/>
  <c r="DT312" i="1"/>
  <c r="DT266" i="1"/>
  <c r="DT279" i="1" s="1"/>
  <c r="DT257" i="1"/>
  <c r="DT261" i="1" s="1"/>
  <c r="BS268" i="1"/>
  <c r="AD312" i="1"/>
  <c r="AD266" i="1"/>
  <c r="AD279" i="1" s="1"/>
  <c r="AD257" i="1"/>
  <c r="AD261" i="1" s="1"/>
  <c r="T312" i="1"/>
  <c r="T266" i="1"/>
  <c r="T279" i="1" s="1"/>
  <c r="T257" i="1"/>
  <c r="T261" i="1" s="1"/>
  <c r="EZ312" i="1"/>
  <c r="EZ266" i="1"/>
  <c r="EZ279" i="1" s="1"/>
  <c r="EZ257" i="1"/>
  <c r="EZ261" i="1" s="1"/>
  <c r="FT312" i="1"/>
  <c r="FT266" i="1"/>
  <c r="FT279" i="1" s="1"/>
  <c r="FT257" i="1"/>
  <c r="FT261" i="1" s="1"/>
  <c r="EE312" i="1"/>
  <c r="EE266" i="1"/>
  <c r="EE279" i="1" s="1"/>
  <c r="EE257" i="1"/>
  <c r="EE261" i="1" s="1"/>
  <c r="DV312" i="1"/>
  <c r="DV266" i="1"/>
  <c r="DV279" i="1" s="1"/>
  <c r="DV257" i="1"/>
  <c r="DV261" i="1" s="1"/>
  <c r="DH312" i="1"/>
  <c r="DH266" i="1"/>
  <c r="DH279" i="1" s="1"/>
  <c r="DH257" i="1"/>
  <c r="DH261" i="1" s="1"/>
  <c r="FQ312" i="1"/>
  <c r="FQ266" i="1"/>
  <c r="FQ279" i="1" s="1"/>
  <c r="FQ257" i="1"/>
  <c r="FQ261" i="1" s="1"/>
  <c r="DU312" i="1"/>
  <c r="DU266" i="1"/>
  <c r="DU279" i="1" s="1"/>
  <c r="DU257" i="1"/>
  <c r="DU261" i="1" s="1"/>
  <c r="BI312" i="1"/>
  <c r="BI266" i="1"/>
  <c r="BI279" i="1" s="1"/>
  <c r="BI257" i="1"/>
  <c r="BI261" i="1" s="1"/>
  <c r="CD312" i="1"/>
  <c r="CD266" i="1"/>
  <c r="CD279" i="1" s="1"/>
  <c r="CD257" i="1"/>
  <c r="CD261" i="1" s="1"/>
  <c r="FM312" i="1"/>
  <c r="FM266" i="1"/>
  <c r="FM279" i="1" s="1"/>
  <c r="FM257" i="1"/>
  <c r="FM261" i="1" s="1"/>
  <c r="W312" i="1"/>
  <c r="W266" i="1"/>
  <c r="W279" i="1" s="1"/>
  <c r="W257" i="1"/>
  <c r="W261" i="1" s="1"/>
  <c r="AS313" i="1"/>
  <c r="AS270" i="1"/>
  <c r="DM320" i="1"/>
  <c r="EJ313" i="1"/>
  <c r="EJ270" i="1"/>
  <c r="AJ303" i="1"/>
  <c r="AJ294" i="1"/>
  <c r="J313" i="1"/>
  <c r="J320" i="1" s="1"/>
  <c r="J270" i="1"/>
  <c r="BQ312" i="1"/>
  <c r="BQ266" i="1"/>
  <c r="BQ279" i="1" s="1"/>
  <c r="BQ257" i="1"/>
  <c r="BQ261" i="1" s="1"/>
  <c r="BK312" i="1"/>
  <c r="BK266" i="1"/>
  <c r="BK279" i="1" s="1"/>
  <c r="BK257" i="1"/>
  <c r="BK261" i="1" s="1"/>
  <c r="BL323" i="1"/>
  <c r="BL268" i="1"/>
  <c r="BL272" i="1"/>
  <c r="BL332" i="1" s="1"/>
  <c r="BL75" i="1"/>
  <c r="FE323" i="1"/>
  <c r="FE272" i="1"/>
  <c r="FE332" i="1" s="1"/>
  <c r="FE268" i="1"/>
  <c r="FE75" i="1"/>
  <c r="EU313" i="1"/>
  <c r="EU320" i="1" s="1"/>
  <c r="EU270" i="1"/>
  <c r="AK312" i="1"/>
  <c r="AK266" i="1"/>
  <c r="AK279" i="1" s="1"/>
  <c r="AK257" i="1"/>
  <c r="AK261" i="1" s="1"/>
  <c r="AP313" i="1"/>
  <c r="AP270" i="1"/>
  <c r="AS320" i="1"/>
  <c r="AB323" i="1"/>
  <c r="AB268" i="1"/>
  <c r="AB272" i="1"/>
  <c r="AB332" i="1" s="1"/>
  <c r="AB75" i="1"/>
  <c r="EJ320" i="1"/>
  <c r="Z312" i="1"/>
  <c r="Z266" i="1"/>
  <c r="Z279" i="1" s="1"/>
  <c r="Z257" i="1"/>
  <c r="Z261" i="1" s="1"/>
  <c r="DO313" i="1"/>
  <c r="DO270" i="1"/>
  <c r="DK303" i="1"/>
  <c r="DK294" i="1"/>
  <c r="EY303" i="1"/>
  <c r="EY294" i="1"/>
  <c r="BW313" i="1"/>
  <c r="BW320" i="1" s="1"/>
  <c r="BW270" i="1"/>
  <c r="EW323" i="1"/>
  <c r="EW272" i="1"/>
  <c r="EW332" i="1" s="1"/>
  <c r="EW75" i="1"/>
  <c r="FB323" i="1"/>
  <c r="FB272" i="1"/>
  <c r="FB332" i="1" s="1"/>
  <c r="FB75" i="1"/>
  <c r="F313" i="1"/>
  <c r="F270" i="1"/>
  <c r="EA303" i="1"/>
  <c r="EA294" i="1"/>
  <c r="AQ323" i="1"/>
  <c r="AQ268" i="1"/>
  <c r="AQ272" i="1"/>
  <c r="AQ332" i="1" s="1"/>
  <c r="AQ75" i="1"/>
  <c r="DR303" i="1"/>
  <c r="DR294" i="1"/>
  <c r="FK323" i="1"/>
  <c r="FK272" i="1"/>
  <c r="FK332" i="1" s="1"/>
  <c r="FK75" i="1"/>
  <c r="CC323" i="1"/>
  <c r="CC272" i="1"/>
  <c r="CC332" i="1" s="1"/>
  <c r="CC268" i="1"/>
  <c r="CC75" i="1"/>
  <c r="ED312" i="1"/>
  <c r="ED266" i="1"/>
  <c r="ED279" i="1" s="1"/>
  <c r="ED257" i="1"/>
  <c r="ED261" i="1" s="1"/>
  <c r="CK320" i="1"/>
  <c r="FI303" i="1"/>
  <c r="FI294" i="1"/>
  <c r="CM303" i="1"/>
  <c r="CM294" i="1"/>
  <c r="AT320" i="1"/>
  <c r="CL303" i="1"/>
  <c r="CL294" i="1"/>
  <c r="FP313" i="1"/>
  <c r="FP320" i="1" s="1"/>
  <c r="FP270" i="1"/>
  <c r="EB268" i="1"/>
  <c r="K313" i="1"/>
  <c r="K320" i="1" s="1"/>
  <c r="K270" i="1"/>
  <c r="CX303" i="1"/>
  <c r="CX294" i="1"/>
  <c r="BA268" i="1"/>
  <c r="CG313" i="1"/>
  <c r="CG320" i="1" s="1"/>
  <c r="CG270" i="1"/>
  <c r="DN313" i="1"/>
  <c r="DN320" i="1" s="1"/>
  <c r="DN270" i="1"/>
  <c r="BO320" i="1"/>
  <c r="CF303" i="1"/>
  <c r="CF294" i="1"/>
  <c r="FW320" i="1"/>
  <c r="CE323" i="1"/>
  <c r="CE268" i="1"/>
  <c r="CE272" i="1"/>
  <c r="CE332" i="1" s="1"/>
  <c r="CE75" i="1"/>
  <c r="BE303" i="1"/>
  <c r="BE294" i="1"/>
  <c r="BC320" i="1"/>
  <c r="BN313" i="1"/>
  <c r="BN320" i="1" s="1"/>
  <c r="BN270" i="1"/>
  <c r="P303" i="1"/>
  <c r="P294" i="1"/>
  <c r="CP323" i="1"/>
  <c r="CP268" i="1"/>
  <c r="CP272" i="1"/>
  <c r="CP332" i="1" s="1"/>
  <c r="CP75" i="1"/>
  <c r="BF323" i="1"/>
  <c r="BF268" i="1"/>
  <c r="BF272" i="1"/>
  <c r="BF332" i="1" s="1"/>
  <c r="BF75" i="1"/>
  <c r="AX320" i="1"/>
  <c r="FC323" i="1"/>
  <c r="FC268" i="1"/>
  <c r="FC272" i="1"/>
  <c r="FC332" i="1" s="1"/>
  <c r="FC75" i="1"/>
  <c r="FU268" i="1"/>
  <c r="N268" i="1"/>
  <c r="FN320" i="1"/>
  <c r="AS268" i="1"/>
  <c r="FF323" i="1"/>
  <c r="FF272" i="1"/>
  <c r="FF332" i="1" s="1"/>
  <c r="FF75" i="1"/>
  <c r="FO312" i="1"/>
  <c r="FO266" i="1"/>
  <c r="FO279" i="1" s="1"/>
  <c r="FO257" i="1"/>
  <c r="FO261" i="1" s="1"/>
  <c r="CB303" i="1"/>
  <c r="CB294" i="1"/>
  <c r="CQ320" i="1"/>
  <c r="DT323" i="1"/>
  <c r="DT268" i="1"/>
  <c r="DT272" i="1"/>
  <c r="DT332" i="1" s="1"/>
  <c r="DT75" i="1"/>
  <c r="AD323" i="1"/>
  <c r="AD268" i="1"/>
  <c r="AD75" i="1"/>
  <c r="AD272" i="1"/>
  <c r="AD332" i="1" s="1"/>
  <c r="T323" i="1"/>
  <c r="T268" i="1"/>
  <c r="T272" i="1"/>
  <c r="T332" i="1" s="1"/>
  <c r="T75" i="1"/>
  <c r="EZ323" i="1"/>
  <c r="EZ272" i="1"/>
  <c r="EZ332" i="1" s="1"/>
  <c r="EZ75" i="1"/>
  <c r="FT323" i="1"/>
  <c r="FT268" i="1"/>
  <c r="FT272" i="1"/>
  <c r="FT332" i="1" s="1"/>
  <c r="FT75" i="1"/>
  <c r="EE323" i="1"/>
  <c r="EE268" i="1"/>
  <c r="EE272" i="1"/>
  <c r="EE332" i="1" s="1"/>
  <c r="EE75" i="1"/>
  <c r="DV323" i="1"/>
  <c r="DV268" i="1"/>
  <c r="DV272" i="1"/>
  <c r="DV332" i="1" s="1"/>
  <c r="DV75" i="1"/>
  <c r="DH323" i="1"/>
  <c r="DH272" i="1"/>
  <c r="DH332" i="1" s="1"/>
  <c r="DH75" i="1"/>
  <c r="FQ323" i="1"/>
  <c r="FQ272" i="1"/>
  <c r="FQ332" i="1" s="1"/>
  <c r="FQ268" i="1"/>
  <c r="FQ75" i="1"/>
  <c r="DU323" i="1"/>
  <c r="DU272" i="1"/>
  <c r="DU332" i="1" s="1"/>
  <c r="DU268" i="1"/>
  <c r="DU75" i="1"/>
  <c r="BI323" i="1"/>
  <c r="BI272" i="1"/>
  <c r="BI332" i="1" s="1"/>
  <c r="BI268" i="1"/>
  <c r="BI75" i="1"/>
  <c r="CD323" i="1"/>
  <c r="CD272" i="1"/>
  <c r="CD332" i="1" s="1"/>
  <c r="CD75" i="1"/>
  <c r="FM323" i="1"/>
  <c r="FM272" i="1"/>
  <c r="FM332" i="1" s="1"/>
  <c r="FM268" i="1"/>
  <c r="FM75" i="1"/>
  <c r="FR320" i="1"/>
  <c r="FJ303" i="1"/>
  <c r="FJ294" i="1"/>
  <c r="FU313" i="1"/>
  <c r="FU320" i="1" s="1"/>
  <c r="FU270" i="1"/>
  <c r="AP320" i="1"/>
  <c r="V312" i="1"/>
  <c r="V266" i="1"/>
  <c r="V279" i="1" s="1"/>
  <c r="V257" i="1"/>
  <c r="V261" i="1" s="1"/>
  <c r="BS313" i="1"/>
  <c r="BS320" i="1" s="1"/>
  <c r="BS270" i="1"/>
  <c r="CI313" i="1"/>
  <c r="CI270" i="1"/>
  <c r="DO320" i="1"/>
  <c r="FZ214" i="1"/>
  <c r="FZ216" i="1" s="1"/>
  <c r="C234" i="1"/>
  <c r="C216" i="1"/>
  <c r="C224" i="1"/>
  <c r="C225" i="1"/>
  <c r="C222" i="1"/>
  <c r="C226" i="1" s="1"/>
  <c r="C230" i="1" s="1"/>
  <c r="FV303" i="1"/>
  <c r="FV294" i="1"/>
  <c r="F320" i="1"/>
  <c r="ET303" i="1"/>
  <c r="ET294" i="1"/>
  <c r="AO313" i="1"/>
  <c r="AO320" i="1" s="1"/>
  <c r="AO270" i="1"/>
  <c r="Q303" i="1"/>
  <c r="Q294" i="1"/>
  <c r="FR313" i="1"/>
  <c r="FR270" i="1"/>
  <c r="AI312" i="1"/>
  <c r="AI266" i="1"/>
  <c r="AI279" i="1" s="1"/>
  <c r="AI257" i="1"/>
  <c r="AI261" i="1" s="1"/>
  <c r="CT320" i="1"/>
  <c r="AF303" i="1"/>
  <c r="AF294" i="1"/>
  <c r="CN312" i="1"/>
  <c r="CN266" i="1"/>
  <c r="CN279" i="1" s="1"/>
  <c r="CN257" i="1"/>
  <c r="CN261" i="1" s="1"/>
  <c r="AY303" i="1"/>
  <c r="AY294" i="1"/>
  <c r="M313" i="1"/>
  <c r="M320" i="1" s="1"/>
  <c r="M270" i="1"/>
  <c r="BB323" i="1"/>
  <c r="BB268" i="1"/>
  <c r="BB272" i="1"/>
  <c r="BB332" i="1" s="1"/>
  <c r="BB75" i="1"/>
  <c r="DM313" i="1"/>
  <c r="DM270" i="1"/>
  <c r="CY323" i="1"/>
  <c r="CY268" i="1"/>
  <c r="CY272" i="1"/>
  <c r="CY332" i="1" s="1"/>
  <c r="CY75" i="1"/>
  <c r="AH303" i="1"/>
  <c r="AH294" i="1"/>
  <c r="AG312" i="1"/>
  <c r="AG266" i="1"/>
  <c r="AG279" i="1" s="1"/>
  <c r="AG257" i="1"/>
  <c r="AG261" i="1" s="1"/>
  <c r="BZ312" i="1"/>
  <c r="BZ266" i="1"/>
  <c r="BZ279" i="1" s="1"/>
  <c r="BZ257" i="1"/>
  <c r="BZ261" i="1" s="1"/>
  <c r="AM312" i="1"/>
  <c r="AM266" i="1"/>
  <c r="AM279" i="1" s="1"/>
  <c r="AM257" i="1"/>
  <c r="AM261" i="1" s="1"/>
  <c r="BY303" i="1"/>
  <c r="BY294" i="1"/>
  <c r="CI320" i="1"/>
  <c r="BD312" i="1"/>
  <c r="BD266" i="1"/>
  <c r="BD279" i="1" s="1"/>
  <c r="BD257" i="1"/>
  <c r="BD261" i="1" s="1"/>
  <c r="L313" i="1"/>
  <c r="L320" i="1" s="1"/>
  <c r="L270" i="1"/>
  <c r="BM320" i="1"/>
  <c r="BV312" i="1"/>
  <c r="BV266" i="1"/>
  <c r="BV279" i="1" s="1"/>
  <c r="BV257" i="1"/>
  <c r="BV261" i="1" s="1"/>
  <c r="DE312" i="1"/>
  <c r="DE266" i="1"/>
  <c r="DE279" i="1" s="1"/>
  <c r="DE257" i="1"/>
  <c r="DE261" i="1" s="1"/>
  <c r="ER312" i="1"/>
  <c r="ER266" i="1"/>
  <c r="ER279" i="1" s="1"/>
  <c r="ER257" i="1"/>
  <c r="ER261" i="1" s="1"/>
  <c r="BG313" i="1"/>
  <c r="BG320" i="1" s="1"/>
  <c r="BG270" i="1"/>
  <c r="FR303" i="1"/>
  <c r="FR294" i="1"/>
  <c r="AI323" i="1"/>
  <c r="AI272" i="1"/>
  <c r="AI332" i="1" s="1"/>
  <c r="AI75" i="1"/>
  <c r="FJ313" i="1"/>
  <c r="FJ320" i="1" s="1"/>
  <c r="FJ270" i="1"/>
  <c r="EU303" i="1"/>
  <c r="EU294" i="1"/>
  <c r="AF320" i="1"/>
  <c r="CN323" i="1"/>
  <c r="CN268" i="1"/>
  <c r="CN272" i="1"/>
  <c r="CN332" i="1" s="1"/>
  <c r="CN75" i="1"/>
  <c r="AK323" i="1"/>
  <c r="AK272" i="1"/>
  <c r="AK332" i="1" s="1"/>
  <c r="AK268" i="1"/>
  <c r="AK75" i="1"/>
  <c r="AY320" i="1"/>
  <c r="N313" i="1"/>
  <c r="N320" i="1" s="1"/>
  <c r="N270" i="1"/>
  <c r="AP303" i="1"/>
  <c r="AP294" i="1"/>
  <c r="BH312" i="1"/>
  <c r="BH266" i="1"/>
  <c r="BH279" i="1" s="1"/>
  <c r="BH257" i="1"/>
  <c r="BH261" i="1" s="1"/>
  <c r="M303" i="1"/>
  <c r="M294" i="1"/>
  <c r="EI313" i="1"/>
  <c r="EI320" i="1" s="1"/>
  <c r="EI270" i="1"/>
  <c r="DM303" i="1"/>
  <c r="DM294" i="1"/>
  <c r="AH320" i="1"/>
  <c r="DQ312" i="1"/>
  <c r="DQ266" i="1"/>
  <c r="DQ279" i="1" s="1"/>
  <c r="DQ257" i="1"/>
  <c r="DQ261" i="1" s="1"/>
  <c r="AG323" i="1"/>
  <c r="AG272" i="1"/>
  <c r="AG332" i="1" s="1"/>
  <c r="AG268" i="1"/>
  <c r="AG75" i="1"/>
  <c r="AJ313" i="1"/>
  <c r="AJ320" i="1" s="1"/>
  <c r="AJ270" i="1"/>
  <c r="BZ323" i="1"/>
  <c r="BZ268" i="1"/>
  <c r="BZ272" i="1"/>
  <c r="BZ332" i="1" s="1"/>
  <c r="BZ75" i="1"/>
  <c r="AM323" i="1"/>
  <c r="AM273" i="1"/>
  <c r="AM272" i="1"/>
  <c r="AM332" i="1" s="1"/>
  <c r="AM75" i="1"/>
  <c r="BY320" i="1"/>
  <c r="DO303" i="1"/>
  <c r="DO294" i="1"/>
  <c r="BD323" i="1"/>
  <c r="BD268" i="1"/>
  <c r="BD272" i="1"/>
  <c r="BD332" i="1" s="1"/>
  <c r="BD75" i="1"/>
  <c r="L303" i="1"/>
  <c r="L294" i="1"/>
  <c r="EY320" i="1"/>
  <c r="EH323" i="1"/>
  <c r="EH268" i="1"/>
  <c r="EH272" i="1"/>
  <c r="EH332" i="1" s="1"/>
  <c r="EH75" i="1"/>
  <c r="DE323" i="1"/>
  <c r="DE272" i="1"/>
  <c r="DE332" i="1" s="1"/>
  <c r="DE268" i="1"/>
  <c r="DE75" i="1"/>
  <c r="BW303" i="1"/>
  <c r="BW294" i="1"/>
  <c r="BR268" i="1"/>
  <c r="ER323" i="1"/>
  <c r="ER268" i="1"/>
  <c r="ER272" i="1"/>
  <c r="ER332" i="1" s="1"/>
  <c r="ER75" i="1"/>
  <c r="FB312" i="1"/>
  <c r="FB266" i="1"/>
  <c r="FB279" i="1" s="1"/>
  <c r="FB257" i="1"/>
  <c r="FB261" i="1" s="1"/>
  <c r="FV313" i="1"/>
  <c r="FV270" i="1"/>
  <c r="F303" i="1"/>
  <c r="F294" i="1"/>
  <c r="BG303" i="1"/>
  <c r="BG294" i="1"/>
  <c r="EA320" i="1"/>
  <c r="BL312" i="1"/>
  <c r="BL266" i="1"/>
  <c r="BL279" i="1" s="1"/>
  <c r="BL257" i="1"/>
  <c r="BL261" i="1" s="1"/>
  <c r="CI268" i="1"/>
  <c r="FE312" i="1"/>
  <c r="FE266" i="1"/>
  <c r="FE279" i="1" s="1"/>
  <c r="FE257" i="1"/>
  <c r="FE261" i="1" s="1"/>
  <c r="DR320" i="1"/>
  <c r="ET313" i="1"/>
  <c r="ET320" i="1" s="1"/>
  <c r="ET270" i="1"/>
  <c r="DI268" i="1"/>
  <c r="H268" i="1"/>
  <c r="ED323" i="1"/>
  <c r="ED268" i="1"/>
  <c r="ED272" i="1"/>
  <c r="ED332" i="1" s="1"/>
  <c r="ED75" i="1"/>
  <c r="FI320" i="1"/>
  <c r="CM320" i="1"/>
  <c r="CL320" i="1"/>
  <c r="FP294" i="1"/>
  <c r="FP303" i="1"/>
  <c r="J268" i="1"/>
  <c r="Q313" i="1"/>
  <c r="Q320" i="1" s="1"/>
  <c r="Q270" i="1"/>
  <c r="K303" i="1"/>
  <c r="K294" i="1"/>
  <c r="AR312" i="1"/>
  <c r="AR266" i="1"/>
  <c r="AR279" i="1" s="1"/>
  <c r="AR257" i="1"/>
  <c r="AR261" i="1" s="1"/>
  <c r="CX320" i="1"/>
  <c r="G312" i="1"/>
  <c r="G266" i="1"/>
  <c r="G279" i="1" s="1"/>
  <c r="G257" i="1"/>
  <c r="G261" i="1" s="1"/>
  <c r="BR313" i="1"/>
  <c r="BR270" i="1"/>
  <c r="CJ313" i="1"/>
  <c r="CJ320" i="1" s="1"/>
  <c r="CJ270" i="1"/>
  <c r="CG303" i="1"/>
  <c r="CG294" i="1"/>
  <c r="FV268" i="1"/>
  <c r="DN303" i="1"/>
  <c r="DN294" i="1"/>
  <c r="CF320" i="1"/>
  <c r="FA312" i="1"/>
  <c r="FA266" i="1"/>
  <c r="FA279" i="1" s="1"/>
  <c r="FA257" i="1"/>
  <c r="FA261" i="1" s="1"/>
  <c r="H313" i="1"/>
  <c r="H320" i="1" s="1"/>
  <c r="H270" i="1"/>
  <c r="AL312" i="1"/>
  <c r="AL266" i="1"/>
  <c r="AL279" i="1" s="1"/>
  <c r="AL257" i="1"/>
  <c r="AL261" i="1" s="1"/>
  <c r="BE320" i="1"/>
  <c r="O313" i="1"/>
  <c r="O320" i="1" s="1"/>
  <c r="O270" i="1"/>
  <c r="BN303" i="1"/>
  <c r="BN294" i="1"/>
  <c r="P320" i="1"/>
  <c r="CL268" i="1"/>
  <c r="EQ312" i="1"/>
  <c r="EQ266" i="1"/>
  <c r="EQ279" i="1" s="1"/>
  <c r="EQ257" i="1"/>
  <c r="EQ261" i="1" s="1"/>
  <c r="BF312" i="1"/>
  <c r="BF266" i="1"/>
  <c r="BF279" i="1" s="1"/>
  <c r="BF257" i="1"/>
  <c r="BF261" i="1" s="1"/>
  <c r="EU268" i="1"/>
  <c r="AF268" i="1"/>
  <c r="EB313" i="1"/>
  <c r="EB320" i="1" s="1"/>
  <c r="EB270" i="1"/>
  <c r="ES312" i="1"/>
  <c r="ES266" i="1"/>
  <c r="ES279" i="1" s="1"/>
  <c r="ES257" i="1"/>
  <c r="ES261" i="1" s="1"/>
  <c r="BA313" i="1"/>
  <c r="BA270" i="1"/>
  <c r="FF312" i="1"/>
  <c r="FF266" i="1"/>
  <c r="FF279" i="1" s="1"/>
  <c r="FF257" i="1"/>
  <c r="FF261" i="1" s="1"/>
  <c r="M268" i="1"/>
  <c r="AA312" i="1"/>
  <c r="AA266" i="1"/>
  <c r="AA279" i="1" s="1"/>
  <c r="AA257" i="1"/>
  <c r="AA261" i="1" s="1"/>
  <c r="FO323" i="1"/>
  <c r="FO268" i="1"/>
  <c r="FO272" i="1"/>
  <c r="FO332" i="1" s="1"/>
  <c r="FO75" i="1"/>
  <c r="CB320" i="1"/>
  <c r="DI313" i="1"/>
  <c r="DI270" i="1"/>
  <c r="AJ268" i="1"/>
  <c r="EL312" i="1"/>
  <c r="EL266" i="1"/>
  <c r="EL279" i="1" s="1"/>
  <c r="EL257" i="1"/>
  <c r="EL261" i="1" s="1"/>
  <c r="CR312" i="1"/>
  <c r="CR266" i="1"/>
  <c r="CR279" i="1" s="1"/>
  <c r="CR257" i="1"/>
  <c r="CR261" i="1" s="1"/>
  <c r="U312" i="1"/>
  <c r="U266" i="1"/>
  <c r="U279" i="1" s="1"/>
  <c r="U257" i="1"/>
  <c r="U261" i="1" s="1"/>
  <c r="EV312" i="1"/>
  <c r="EV266" i="1"/>
  <c r="EV279" i="1" s="1"/>
  <c r="EV257" i="1"/>
  <c r="EV261" i="1" s="1"/>
  <c r="AE312" i="1"/>
  <c r="AE266" i="1"/>
  <c r="AE279" i="1" s="1"/>
  <c r="AE257" i="1"/>
  <c r="AE261" i="1" s="1"/>
  <c r="DJ312" i="1"/>
  <c r="DJ266" i="1"/>
  <c r="DJ279" i="1" s="1"/>
  <c r="DJ257" i="1"/>
  <c r="DJ261" i="1" s="1"/>
  <c r="FH312" i="1"/>
  <c r="FH266" i="1"/>
  <c r="FH279" i="1" s="1"/>
  <c r="FH257" i="1"/>
  <c r="FH261" i="1" s="1"/>
  <c r="AN312" i="1"/>
  <c r="AN266" i="1"/>
  <c r="AN279" i="1" s="1"/>
  <c r="AN257" i="1"/>
  <c r="AN261" i="1" s="1"/>
  <c r="CH312" i="1"/>
  <c r="CH266" i="1"/>
  <c r="CH279" i="1" s="1"/>
  <c r="CH257" i="1"/>
  <c r="CH261" i="1" s="1"/>
  <c r="AC312" i="1"/>
  <c r="AC266" i="1"/>
  <c r="AC279" i="1" s="1"/>
  <c r="AC257" i="1"/>
  <c r="AC261" i="1" s="1"/>
  <c r="DZ312" i="1"/>
  <c r="DZ266" i="1"/>
  <c r="DZ279" i="1" s="1"/>
  <c r="DZ257" i="1"/>
  <c r="DZ261" i="1" s="1"/>
  <c r="AV312" i="1"/>
  <c r="AV266" i="1"/>
  <c r="AV279" i="1" s="1"/>
  <c r="AV257" i="1"/>
  <c r="AV261" i="1" s="1"/>
  <c r="CO312" i="1"/>
  <c r="CO266" i="1"/>
  <c r="CO279" i="1" s="1"/>
  <c r="CO257" i="1"/>
  <c r="CO261" i="1" s="1"/>
  <c r="DI303" i="1"/>
  <c r="DI294" i="1"/>
  <c r="EL323" i="1"/>
  <c r="EL268" i="1"/>
  <c r="EL272" i="1"/>
  <c r="EL332" i="1" s="1"/>
  <c r="EL75" i="1"/>
  <c r="CR323" i="1"/>
  <c r="CR272" i="1"/>
  <c r="CR332" i="1" s="1"/>
  <c r="CR75" i="1"/>
  <c r="U323" i="1"/>
  <c r="U272" i="1"/>
  <c r="U332" i="1" s="1"/>
  <c r="U75" i="1"/>
  <c r="EV323" i="1"/>
  <c r="EV268" i="1"/>
  <c r="EV272" i="1"/>
  <c r="EV332" i="1" s="1"/>
  <c r="EV75" i="1"/>
  <c r="AE323" i="1"/>
  <c r="AE268" i="1"/>
  <c r="AE272" i="1"/>
  <c r="AE332" i="1" s="1"/>
  <c r="AE75" i="1"/>
  <c r="DJ323" i="1"/>
  <c r="DJ272" i="1"/>
  <c r="DJ332" i="1" s="1"/>
  <c r="DJ75" i="1"/>
  <c r="FH323" i="1"/>
  <c r="FH268" i="1"/>
  <c r="FH272" i="1"/>
  <c r="FH332" i="1" s="1"/>
  <c r="FH75" i="1"/>
  <c r="AN323" i="1"/>
  <c r="AN268" i="1"/>
  <c r="AN272" i="1"/>
  <c r="AN332" i="1" s="1"/>
  <c r="AN75" i="1"/>
  <c r="CH323" i="1"/>
  <c r="CH268" i="1"/>
  <c r="CH272" i="1"/>
  <c r="CH332" i="1" s="1"/>
  <c r="CH75" i="1"/>
  <c r="AC323" i="1"/>
  <c r="AC272" i="1"/>
  <c r="AC332" i="1" s="1"/>
  <c r="AC75" i="1"/>
  <c r="DZ323" i="1"/>
  <c r="DZ268" i="1"/>
  <c r="DZ272" i="1"/>
  <c r="DZ332" i="1" s="1"/>
  <c r="DZ75" i="1"/>
  <c r="AV323" i="1"/>
  <c r="AV268" i="1"/>
  <c r="AV272" i="1"/>
  <c r="AV332" i="1" s="1"/>
  <c r="AV75" i="1"/>
  <c r="CO323" i="1"/>
  <c r="CO272" i="1"/>
  <c r="CO332" i="1" s="1"/>
  <c r="CO268" i="1"/>
  <c r="CO75" i="1"/>
  <c r="DZ313" i="1" l="1"/>
  <c r="DZ320" i="1" s="1"/>
  <c r="DZ270" i="1"/>
  <c r="DJ303" i="1"/>
  <c r="DJ294" i="1"/>
  <c r="EL320" i="1"/>
  <c r="FF303" i="1"/>
  <c r="FF294" i="1"/>
  <c r="AR294" i="1"/>
  <c r="AR303" i="1"/>
  <c r="DE303" i="1"/>
  <c r="DE294" i="1"/>
  <c r="AI313" i="1"/>
  <c r="AI270" i="1"/>
  <c r="FZ234" i="1"/>
  <c r="FM313" i="1"/>
  <c r="FM320" i="1" s="1"/>
  <c r="FM270" i="1"/>
  <c r="DH303" i="1"/>
  <c r="DH294" i="1"/>
  <c r="FT313" i="1"/>
  <c r="FT270" i="1"/>
  <c r="EZ303" i="1"/>
  <c r="EZ294" i="1"/>
  <c r="FC313" i="1"/>
  <c r="FC270" i="1"/>
  <c r="CE313" i="1"/>
  <c r="CE270" i="1"/>
  <c r="CC313" i="1"/>
  <c r="CC270" i="1"/>
  <c r="FK303" i="1"/>
  <c r="FK294" i="1"/>
  <c r="AQ313" i="1"/>
  <c r="AQ270" i="1"/>
  <c r="EW303" i="1"/>
  <c r="EW294" i="1"/>
  <c r="CY303" i="1"/>
  <c r="CY294" i="1"/>
  <c r="BB320" i="1"/>
  <c r="EK320" i="1"/>
  <c r="AA268" i="1"/>
  <c r="FD303" i="1"/>
  <c r="FD294" i="1"/>
  <c r="FA268" i="1"/>
  <c r="FL303" i="1"/>
  <c r="FL294" i="1"/>
  <c r="EM303" i="1"/>
  <c r="EM294" i="1"/>
  <c r="EG303" i="1"/>
  <c r="EG294" i="1"/>
  <c r="DQ268" i="1"/>
  <c r="CR303" i="1"/>
  <c r="CR294" i="1"/>
  <c r="EQ303" i="1"/>
  <c r="EQ294" i="1"/>
  <c r="G303" i="1"/>
  <c r="G294" i="1"/>
  <c r="FE313" i="1"/>
  <c r="FE270" i="1"/>
  <c r="V313" i="1"/>
  <c r="V320" i="1" s="1"/>
  <c r="V270" i="1"/>
  <c r="Z320" i="1"/>
  <c r="CD303" i="1"/>
  <c r="CD294" i="1"/>
  <c r="AV313" i="1"/>
  <c r="AV320" i="1" s="1"/>
  <c r="AV270" i="1"/>
  <c r="U303" i="1"/>
  <c r="U294" i="1"/>
  <c r="BF303" i="1"/>
  <c r="BF294" i="1"/>
  <c r="BL303" i="1"/>
  <c r="BL294" i="1"/>
  <c r="DQ313" i="1"/>
  <c r="DQ270" i="1"/>
  <c r="AG313" i="1"/>
  <c r="AG270" i="1"/>
  <c r="AI303" i="1"/>
  <c r="AI294" i="1"/>
  <c r="V303" i="1"/>
  <c r="V294" i="1"/>
  <c r="CD268" i="1"/>
  <c r="ED303" i="1"/>
  <c r="ED294" i="1"/>
  <c r="FB268" i="1"/>
  <c r="AK303" i="1"/>
  <c r="AK294" i="1"/>
  <c r="BK303" i="1"/>
  <c r="BK294" i="1"/>
  <c r="BQ303" i="1"/>
  <c r="BQ294" i="1"/>
  <c r="W313" i="1"/>
  <c r="W270" i="1"/>
  <c r="FM303" i="1"/>
  <c r="FM294" i="1"/>
  <c r="DU313" i="1"/>
  <c r="DU270" i="1"/>
  <c r="FQ303" i="1"/>
  <c r="FQ294" i="1"/>
  <c r="EE313" i="1"/>
  <c r="EE270" i="1"/>
  <c r="FT303" i="1"/>
  <c r="FT294" i="1"/>
  <c r="EZ320" i="1"/>
  <c r="AD313" i="1"/>
  <c r="AD320" i="1" s="1"/>
  <c r="AD270" i="1"/>
  <c r="DT313" i="1"/>
  <c r="DT270" i="1"/>
  <c r="FC303" i="1"/>
  <c r="FC294" i="1"/>
  <c r="CP313" i="1"/>
  <c r="CP270" i="1"/>
  <c r="CE303" i="1"/>
  <c r="CE294" i="1"/>
  <c r="CC303" i="1"/>
  <c r="CC294" i="1"/>
  <c r="FK320" i="1"/>
  <c r="AQ303" i="1"/>
  <c r="AQ294" i="1"/>
  <c r="BK268" i="1"/>
  <c r="BV268" i="1"/>
  <c r="AB313" i="1"/>
  <c r="AB270" i="1"/>
  <c r="FD320" i="1"/>
  <c r="ES268" i="1"/>
  <c r="BJ313" i="1"/>
  <c r="BJ270" i="1"/>
  <c r="G268" i="1"/>
  <c r="AC303" i="1"/>
  <c r="AC294" i="1"/>
  <c r="U313" i="1"/>
  <c r="U270" i="1"/>
  <c r="ES313" i="1"/>
  <c r="ES270" i="1"/>
  <c r="FB303" i="1"/>
  <c r="FB294" i="1"/>
  <c r="C235" i="1"/>
  <c r="FZ235" i="1" s="1"/>
  <c r="FZ230" i="1"/>
  <c r="BK313" i="1"/>
  <c r="BK320" i="1" s="1"/>
  <c r="BK270" i="1"/>
  <c r="AC268" i="1"/>
  <c r="AN313" i="1"/>
  <c r="AN320" i="1" s="1"/>
  <c r="AN270" i="1"/>
  <c r="EV313" i="1"/>
  <c r="EV270" i="1"/>
  <c r="ES303" i="1"/>
  <c r="ES294" i="1"/>
  <c r="AL313" i="1"/>
  <c r="AL270" i="1"/>
  <c r="FE303" i="1"/>
  <c r="FE294" i="1"/>
  <c r="BH320" i="1"/>
  <c r="BD313" i="1"/>
  <c r="BD270" i="1"/>
  <c r="DJ268" i="1"/>
  <c r="CO313" i="1"/>
  <c r="CO320" i="1" s="1"/>
  <c r="CO270" i="1"/>
  <c r="AV303" i="1"/>
  <c r="AV294" i="1"/>
  <c r="CH313" i="1"/>
  <c r="CH320" i="1" s="1"/>
  <c r="CH270" i="1"/>
  <c r="AN303" i="1"/>
  <c r="AN294" i="1"/>
  <c r="FH320" i="1"/>
  <c r="AE313" i="1"/>
  <c r="AE320" i="1" s="1"/>
  <c r="AE270" i="1"/>
  <c r="EV303" i="1"/>
  <c r="EV294" i="1"/>
  <c r="U320" i="1"/>
  <c r="EL313" i="1"/>
  <c r="EL270" i="1"/>
  <c r="ES320" i="1"/>
  <c r="AL303" i="1"/>
  <c r="AL294" i="1"/>
  <c r="FA313" i="1"/>
  <c r="FA270" i="1"/>
  <c r="FE320" i="1"/>
  <c r="BL320" i="1"/>
  <c r="DQ303" i="1"/>
  <c r="DQ294" i="1"/>
  <c r="AI268" i="1"/>
  <c r="BV313" i="1"/>
  <c r="BV320" i="1" s="1"/>
  <c r="BV270" i="1"/>
  <c r="BD303" i="1"/>
  <c r="BD294" i="1"/>
  <c r="BZ313" i="1"/>
  <c r="BZ270" i="1"/>
  <c r="AG303" i="1"/>
  <c r="AG294" i="1"/>
  <c r="CN313" i="1"/>
  <c r="CN320" i="1" s="1"/>
  <c r="CN270" i="1"/>
  <c r="AI320" i="1"/>
  <c r="DH268" i="1"/>
  <c r="EZ268" i="1"/>
  <c r="FO313" i="1"/>
  <c r="FO320" i="1" s="1"/>
  <c r="FO270" i="1"/>
  <c r="ED320" i="1"/>
  <c r="EW268" i="1"/>
  <c r="Z313" i="1"/>
  <c r="Z270" i="1"/>
  <c r="AK320" i="1"/>
  <c r="W303" i="1"/>
  <c r="W294" i="1"/>
  <c r="BI313" i="1"/>
  <c r="BI320" i="1" s="1"/>
  <c r="BI270" i="1"/>
  <c r="DU303" i="1"/>
  <c r="DU294" i="1"/>
  <c r="DV313" i="1"/>
  <c r="DV320" i="1" s="1"/>
  <c r="DV270" i="1"/>
  <c r="EE303" i="1"/>
  <c r="EE294" i="1"/>
  <c r="FT320" i="1"/>
  <c r="T313" i="1"/>
  <c r="T320" i="1" s="1"/>
  <c r="T270" i="1"/>
  <c r="AD303" i="1"/>
  <c r="AD294" i="1"/>
  <c r="DT303" i="1"/>
  <c r="DT294" i="1"/>
  <c r="FC320" i="1"/>
  <c r="CP303" i="1"/>
  <c r="CP294" i="1"/>
  <c r="CE320" i="1"/>
  <c r="CC320" i="1"/>
  <c r="AQ320" i="1"/>
  <c r="V268" i="1"/>
  <c r="BB313" i="1"/>
  <c r="BB270" i="1"/>
  <c r="AB303" i="1"/>
  <c r="AB294" i="1"/>
  <c r="EK313" i="1"/>
  <c r="EK270" i="1"/>
  <c r="BJ303" i="1"/>
  <c r="BJ294" i="1"/>
  <c r="EQ268" i="1"/>
  <c r="AL268" i="1"/>
  <c r="EH313" i="1"/>
  <c r="EH320" i="1" s="1"/>
  <c r="EH270" i="1"/>
  <c r="BH268" i="1"/>
  <c r="FH313" i="1"/>
  <c r="FH270" i="1"/>
  <c r="AA303" i="1"/>
  <c r="AA294" i="1"/>
  <c r="BF313" i="1"/>
  <c r="BF320" i="1" s="1"/>
  <c r="BF270" i="1"/>
  <c r="FA320" i="1"/>
  <c r="BL313" i="1"/>
  <c r="BL270" i="1"/>
  <c r="BH303" i="1"/>
  <c r="BH294" i="1"/>
  <c r="ER303" i="1"/>
  <c r="ER294" i="1"/>
  <c r="AM303" i="1"/>
  <c r="AM294" i="1"/>
  <c r="BZ320" i="1"/>
  <c r="ED313" i="1"/>
  <c r="ED270" i="1"/>
  <c r="AK313" i="1"/>
  <c r="AK270" i="1"/>
  <c r="BQ313" i="1"/>
  <c r="BQ320" i="1" s="1"/>
  <c r="BQ270" i="1"/>
  <c r="FQ313" i="1"/>
  <c r="FQ320" i="1" s="1"/>
  <c r="FQ270" i="1"/>
  <c r="DZ303" i="1"/>
  <c r="DZ294" i="1"/>
  <c r="FH303" i="1"/>
  <c r="FH294" i="1"/>
  <c r="AA320" i="1"/>
  <c r="EQ320" i="1"/>
  <c r="U268" i="1"/>
  <c r="CR268" i="1"/>
  <c r="CO303" i="1"/>
  <c r="CO294" i="1"/>
  <c r="AC313" i="1"/>
  <c r="AC320" i="1" s="1"/>
  <c r="AC270" i="1"/>
  <c r="CH303" i="1"/>
  <c r="CH294" i="1"/>
  <c r="DJ313" i="1"/>
  <c r="DJ320" i="1" s="1"/>
  <c r="DJ270" i="1"/>
  <c r="AE303" i="1"/>
  <c r="AE294" i="1"/>
  <c r="EV320" i="1"/>
  <c r="CR313" i="1"/>
  <c r="CR320" i="1" s="1"/>
  <c r="CR270" i="1"/>
  <c r="EL303" i="1"/>
  <c r="EL294" i="1"/>
  <c r="AA313" i="1"/>
  <c r="AA270" i="1"/>
  <c r="FF313" i="1"/>
  <c r="FF320" i="1" s="1"/>
  <c r="FF270" i="1"/>
  <c r="EQ313" i="1"/>
  <c r="EQ270" i="1"/>
  <c r="AL320" i="1"/>
  <c r="FA303" i="1"/>
  <c r="FA294" i="1"/>
  <c r="G313" i="1"/>
  <c r="G320" i="1" s="1"/>
  <c r="G270" i="1"/>
  <c r="AR313" i="1"/>
  <c r="AR320" i="1" s="1"/>
  <c r="AR270" i="1"/>
  <c r="FB313" i="1"/>
  <c r="FB320" i="1" s="1"/>
  <c r="FB270" i="1"/>
  <c r="AM268" i="1"/>
  <c r="DQ320" i="1"/>
  <c r="BH313" i="1"/>
  <c r="BH270" i="1"/>
  <c r="ER313" i="1"/>
  <c r="ER320" i="1" s="1"/>
  <c r="ER270" i="1"/>
  <c r="DE313" i="1"/>
  <c r="DE320" i="1" s="1"/>
  <c r="DE270" i="1"/>
  <c r="BV303" i="1"/>
  <c r="BV294" i="1"/>
  <c r="BD320" i="1"/>
  <c r="AM313" i="1"/>
  <c r="AM320" i="1" s="1"/>
  <c r="AM270" i="1"/>
  <c r="BZ303" i="1"/>
  <c r="BZ294" i="1"/>
  <c r="AG320" i="1"/>
  <c r="CN303" i="1"/>
  <c r="CN294" i="1"/>
  <c r="FO303" i="1"/>
  <c r="FO294" i="1"/>
  <c r="FF268" i="1"/>
  <c r="FK268" i="1"/>
  <c r="Z303" i="1"/>
  <c r="Z294" i="1"/>
  <c r="W320" i="1"/>
  <c r="CD313" i="1"/>
  <c r="CD320" i="1" s="1"/>
  <c r="CD270" i="1"/>
  <c r="BI303" i="1"/>
  <c r="BI294" i="1"/>
  <c r="DU320" i="1"/>
  <c r="DH313" i="1"/>
  <c r="DH320" i="1" s="1"/>
  <c r="DH270" i="1"/>
  <c r="DV303" i="1"/>
  <c r="DV294" i="1"/>
  <c r="EE320" i="1"/>
  <c r="EZ313" i="1"/>
  <c r="EZ270" i="1"/>
  <c r="T303" i="1"/>
  <c r="T294" i="1"/>
  <c r="DT320" i="1"/>
  <c r="CP320" i="1"/>
  <c r="FK313" i="1"/>
  <c r="FK270" i="1"/>
  <c r="EW313" i="1"/>
  <c r="EW320" i="1" s="1"/>
  <c r="EW270" i="1"/>
  <c r="BQ268" i="1"/>
  <c r="Z268" i="1"/>
  <c r="CY313" i="1"/>
  <c r="CY320" i="1" s="1"/>
  <c r="CY270" i="1"/>
  <c r="BB303" i="1"/>
  <c r="BB294" i="1"/>
  <c r="AB320" i="1"/>
  <c r="W268" i="1"/>
  <c r="EK303" i="1"/>
  <c r="EK294" i="1"/>
  <c r="FD313" i="1"/>
  <c r="FD270" i="1"/>
  <c r="BJ320" i="1"/>
  <c r="AR268" i="1"/>
  <c r="FL313" i="1"/>
  <c r="FL320" i="1" s="1"/>
  <c r="FL270" i="1"/>
  <c r="EM313" i="1"/>
  <c r="EM320" i="1" s="1"/>
  <c r="EM270" i="1"/>
  <c r="EH303" i="1"/>
  <c r="EH294" i="1"/>
  <c r="EG313" i="1"/>
  <c r="EG320" i="1" s="1"/>
  <c r="EG270" i="1"/>
  <c r="C236" i="1" l="1"/>
  <c r="C265" i="1" l="1"/>
  <c r="C241" i="1"/>
  <c r="C247" i="1" s="1"/>
  <c r="C250" i="1" s="1"/>
  <c r="FZ236" i="1"/>
  <c r="C312" i="1" l="1"/>
  <c r="C266" i="1"/>
  <c r="FZ250" i="1"/>
  <c r="C257" i="1"/>
  <c r="C261" i="1" s="1"/>
  <c r="C323" i="1"/>
  <c r="FZ265" i="1"/>
  <c r="C268" i="1"/>
  <c r="C272" i="1"/>
  <c r="C332" i="1" s="1"/>
  <c r="FZ332" i="1" s="1"/>
  <c r="C75" i="1"/>
  <c r="FZ75" i="1" s="1"/>
  <c r="C313" i="1" l="1"/>
  <c r="C270" i="1"/>
  <c r="FZ270" i="1" s="1"/>
  <c r="FZ272" i="1"/>
  <c r="GD265" i="1"/>
  <c r="GE266" i="1" s="1"/>
  <c r="GB265" i="1"/>
  <c r="C279" i="1"/>
  <c r="FZ266" i="1"/>
  <c r="C275" i="1"/>
  <c r="FZ268" i="1"/>
  <c r="C320" i="1"/>
  <c r="FY282" i="1" l="1"/>
  <c r="FY298" i="1" s="1"/>
  <c r="GA268" i="1"/>
  <c r="C288" i="1"/>
  <c r="FP288" i="1"/>
  <c r="EZ288" i="1"/>
  <c r="EJ288" i="1"/>
  <c r="DT288" i="1"/>
  <c r="DD288" i="1"/>
  <c r="CN288" i="1"/>
  <c r="BX288" i="1"/>
  <c r="BH288" i="1"/>
  <c r="AR288" i="1"/>
  <c r="AB288" i="1"/>
  <c r="L288" i="1"/>
  <c r="CM288" i="1"/>
  <c r="FF288" i="1"/>
  <c r="DR288" i="1"/>
  <c r="CT288" i="1"/>
  <c r="BF288" i="1"/>
  <c r="AH288" i="1"/>
  <c r="FM288" i="1"/>
  <c r="EW288" i="1"/>
  <c r="EG288" i="1"/>
  <c r="DQ288" i="1"/>
  <c r="DA288" i="1"/>
  <c r="CK288" i="1"/>
  <c r="BU288" i="1"/>
  <c r="BE288" i="1"/>
  <c r="AO288" i="1"/>
  <c r="Y288" i="1"/>
  <c r="I288" i="1"/>
  <c r="BG288" i="1"/>
  <c r="FG288" i="1"/>
  <c r="BO288" i="1"/>
  <c r="S288" i="1"/>
  <c r="FL288" i="1"/>
  <c r="EV288" i="1"/>
  <c r="EF288" i="1"/>
  <c r="DP288" i="1"/>
  <c r="CZ288" i="1"/>
  <c r="CJ288" i="1"/>
  <c r="BT288" i="1"/>
  <c r="BD288" i="1"/>
  <c r="AN288" i="1"/>
  <c r="X288" i="1"/>
  <c r="H288" i="1"/>
  <c r="FS288" i="1"/>
  <c r="BW288" i="1"/>
  <c r="FC288" i="1"/>
  <c r="FR288" i="1"/>
  <c r="EL288" i="1"/>
  <c r="DF288" i="1"/>
  <c r="BZ288" i="1"/>
  <c r="AT288" i="1"/>
  <c r="N288" i="1"/>
  <c r="EY288" i="1"/>
  <c r="CA288" i="1"/>
  <c r="FQ288" i="1"/>
  <c r="FA288" i="1"/>
  <c r="EK288" i="1"/>
  <c r="DU288" i="1"/>
  <c r="DE288" i="1"/>
  <c r="CO288" i="1"/>
  <c r="BY288" i="1"/>
  <c r="BI288" i="1"/>
  <c r="AS288" i="1"/>
  <c r="AC288" i="1"/>
  <c r="M288" i="1"/>
  <c r="CU288" i="1"/>
  <c r="CY288" i="1"/>
  <c r="AA288" i="1"/>
  <c r="FW288" i="1"/>
  <c r="AY288" i="1"/>
  <c r="DG288" i="1"/>
  <c r="DS288" i="1"/>
  <c r="FN288" i="1"/>
  <c r="EP288" i="1"/>
  <c r="DB288" i="1"/>
  <c r="CD288" i="1"/>
  <c r="AP288" i="1"/>
  <c r="R288" i="1"/>
  <c r="DW288" i="1"/>
  <c r="BK288" i="1"/>
  <c r="CI288" i="1"/>
  <c r="FK288" i="1"/>
  <c r="AM288" i="1"/>
  <c r="ET288" i="1"/>
  <c r="DN288" i="1"/>
  <c r="CH288" i="1"/>
  <c r="BB288" i="1"/>
  <c r="V288" i="1"/>
  <c r="FX288" i="1"/>
  <c r="FH288" i="1"/>
  <c r="ER288" i="1"/>
  <c r="EB288" i="1"/>
  <c r="DL288" i="1"/>
  <c r="CV288" i="1"/>
  <c r="CF288" i="1"/>
  <c r="BP288" i="1"/>
  <c r="AZ288" i="1"/>
  <c r="AJ288" i="1"/>
  <c r="T288" i="1"/>
  <c r="D288" i="1"/>
  <c r="DC288" i="1"/>
  <c r="EX288" i="1"/>
  <c r="DZ288" i="1"/>
  <c r="CL288" i="1"/>
  <c r="BN288" i="1"/>
  <c r="Z288" i="1"/>
  <c r="FU288" i="1"/>
  <c r="FE288" i="1"/>
  <c r="EO288" i="1"/>
  <c r="DY288" i="1"/>
  <c r="DI288" i="1"/>
  <c r="CS288" i="1"/>
  <c r="CC288" i="1"/>
  <c r="BM288" i="1"/>
  <c r="AW288" i="1"/>
  <c r="AG288" i="1"/>
  <c r="Q288" i="1"/>
  <c r="EA288" i="1"/>
  <c r="AQ288" i="1"/>
  <c r="FT288" i="1"/>
  <c r="FD288" i="1"/>
  <c r="EN288" i="1"/>
  <c r="DX288" i="1"/>
  <c r="DH288" i="1"/>
  <c r="CR288" i="1"/>
  <c r="CB288" i="1"/>
  <c r="BL288" i="1"/>
  <c r="AV288" i="1"/>
  <c r="AF288" i="1"/>
  <c r="P288" i="1"/>
  <c r="EM288" i="1"/>
  <c r="BC288" i="1"/>
  <c r="FB288" i="1"/>
  <c r="DV288" i="1"/>
  <c r="CP288" i="1"/>
  <c r="BJ288" i="1"/>
  <c r="AD288" i="1"/>
  <c r="EI288" i="1"/>
  <c r="O288" i="1"/>
  <c r="FI288" i="1"/>
  <c r="ES288" i="1"/>
  <c r="EC288" i="1"/>
  <c r="DM288" i="1"/>
  <c r="CW288" i="1"/>
  <c r="CG288" i="1"/>
  <c r="BQ288" i="1"/>
  <c r="BA288" i="1"/>
  <c r="AK288" i="1"/>
  <c r="U288" i="1"/>
  <c r="E288" i="1"/>
  <c r="CE288" i="1"/>
  <c r="DO288" i="1"/>
  <c r="AI288" i="1"/>
  <c r="EE288" i="1"/>
  <c r="BS288" i="1"/>
  <c r="DK288" i="1"/>
  <c r="W288" i="1"/>
  <c r="FO288" i="1"/>
  <c r="AU288" i="1"/>
  <c r="FV288" i="1"/>
  <c r="EH288" i="1"/>
  <c r="DJ288" i="1"/>
  <c r="BV288" i="1"/>
  <c r="AX288" i="1"/>
  <c r="J288" i="1"/>
  <c r="CQ288" i="1"/>
  <c r="AE288" i="1"/>
  <c r="EU288" i="1"/>
  <c r="K288" i="1"/>
  <c r="EQ288" i="1"/>
  <c r="G288" i="1"/>
  <c r="FJ288" i="1"/>
  <c r="ED288" i="1"/>
  <c r="CX288" i="1"/>
  <c r="BR288" i="1"/>
  <c r="AL288" i="1"/>
  <c r="F288" i="1"/>
  <c r="FX275" i="1"/>
  <c r="FX278" i="1" s="1"/>
  <c r="DL282" i="1"/>
  <c r="DL298" i="1" s="1"/>
  <c r="CU282" i="1"/>
  <c r="CU298" i="1" s="1"/>
  <c r="DG282" i="1"/>
  <c r="DG298" i="1" s="1"/>
  <c r="EP282" i="1"/>
  <c r="EP298" i="1" s="1"/>
  <c r="AW282" i="1"/>
  <c r="AW298" i="1" s="1"/>
  <c r="CU275" i="1"/>
  <c r="CU278" i="1" s="1"/>
  <c r="DP282" i="1"/>
  <c r="DP298" i="1" s="1"/>
  <c r="FS282" i="1"/>
  <c r="FS298" i="1" s="1"/>
  <c r="DL275" i="1"/>
  <c r="DL278" i="1" s="1"/>
  <c r="DW275" i="1"/>
  <c r="DW278" i="1" s="1"/>
  <c r="CZ275" i="1"/>
  <c r="CZ278" i="1" s="1"/>
  <c r="AW275" i="1"/>
  <c r="AW278" i="1" s="1"/>
  <c r="FG275" i="1"/>
  <c r="FG278" i="1" s="1"/>
  <c r="AZ275" i="1"/>
  <c r="AZ278" i="1" s="1"/>
  <c r="DF275" i="1"/>
  <c r="DF278" i="1" s="1"/>
  <c r="DS275" i="1"/>
  <c r="DS278" i="1" s="1"/>
  <c r="BU275" i="1"/>
  <c r="BU278" i="1" s="1"/>
  <c r="EP275" i="1"/>
  <c r="EP278" i="1" s="1"/>
  <c r="DX275" i="1"/>
  <c r="DX278" i="1" s="1"/>
  <c r="DG275" i="1"/>
  <c r="DG278" i="1" s="1"/>
  <c r="CA275" i="1"/>
  <c r="CA278" i="1" s="1"/>
  <c r="ET282" i="1"/>
  <c r="ET298" i="1" s="1"/>
  <c r="F282" i="1"/>
  <c r="F298" i="1" s="1"/>
  <c r="DC275" i="1"/>
  <c r="DC278" i="1" s="1"/>
  <c r="DA275" i="1"/>
  <c r="DA278" i="1" s="1"/>
  <c r="EO275" i="1"/>
  <c r="EO278" i="1" s="1"/>
  <c r="DY275" i="1"/>
  <c r="DY278" i="1" s="1"/>
  <c r="I275" i="1"/>
  <c r="I278" i="1" s="1"/>
  <c r="P282" i="1"/>
  <c r="P298" i="1" s="1"/>
  <c r="EC275" i="1"/>
  <c r="EC278" i="1" s="1"/>
  <c r="EF275" i="1"/>
  <c r="EF278" i="1" s="1"/>
  <c r="D275" i="1"/>
  <c r="D278" i="1" s="1"/>
  <c r="DD275" i="1"/>
  <c r="DD278" i="1" s="1"/>
  <c r="CV275" i="1"/>
  <c r="CV278" i="1" s="1"/>
  <c r="AU275" i="1"/>
  <c r="AU278" i="1" s="1"/>
  <c r="Y275" i="1"/>
  <c r="Y278" i="1" s="1"/>
  <c r="CQ282" i="1"/>
  <c r="CQ298" i="1" s="1"/>
  <c r="FS275" i="1"/>
  <c r="FS278" i="1" s="1"/>
  <c r="EX275" i="1"/>
  <c r="EX278" i="1" s="1"/>
  <c r="CG282" i="1"/>
  <c r="CG298" i="1" s="1"/>
  <c r="CM282" i="1"/>
  <c r="CM298" i="1" s="1"/>
  <c r="EJ275" i="1"/>
  <c r="EJ278" i="1" s="1"/>
  <c r="FW275" i="1"/>
  <c r="FW278" i="1" s="1"/>
  <c r="EK282" i="1"/>
  <c r="EK298" i="1" s="1"/>
  <c r="ET275" i="1"/>
  <c r="ET278" i="1" s="1"/>
  <c r="FI275" i="1"/>
  <c r="FI278" i="1" s="1"/>
  <c r="R275" i="1"/>
  <c r="R278" i="1" s="1"/>
  <c r="BO275" i="1"/>
  <c r="BO278" i="1" s="1"/>
  <c r="EY275" i="1"/>
  <c r="EY278" i="1" s="1"/>
  <c r="BD282" i="1"/>
  <c r="BD298" i="1" s="1"/>
  <c r="BW275" i="1"/>
  <c r="BW278" i="1" s="1"/>
  <c r="DP275" i="1"/>
  <c r="DP278" i="1" s="1"/>
  <c r="CX275" i="1"/>
  <c r="CX278" i="1" s="1"/>
  <c r="F275" i="1"/>
  <c r="F278" i="1" s="1"/>
  <c r="FP275" i="1"/>
  <c r="FP278" i="1" s="1"/>
  <c r="CQ275" i="1"/>
  <c r="CQ278" i="1" s="1"/>
  <c r="DK275" i="1"/>
  <c r="DK278" i="1" s="1"/>
  <c r="CM275" i="1"/>
  <c r="CM278" i="1" s="1"/>
  <c r="CB275" i="1"/>
  <c r="CB278" i="1" s="1"/>
  <c r="X275" i="1"/>
  <c r="X278" i="1" s="1"/>
  <c r="FN275" i="1"/>
  <c r="FN278" i="1" s="1"/>
  <c r="AP275" i="1"/>
  <c r="AP278" i="1" s="1"/>
  <c r="L275" i="1"/>
  <c r="L278" i="1" s="1"/>
  <c r="ER282" i="1"/>
  <c r="ER298" i="1" s="1"/>
  <c r="DN275" i="1"/>
  <c r="DN278" i="1" s="1"/>
  <c r="AX275" i="1"/>
  <c r="AX278" i="1" s="1"/>
  <c r="CS275" i="1"/>
  <c r="CS278" i="1" s="1"/>
  <c r="E275" i="1"/>
  <c r="E278" i="1" s="1"/>
  <c r="BE275" i="1"/>
  <c r="BE278" i="1" s="1"/>
  <c r="BG275" i="1"/>
  <c r="BG278" i="1" s="1"/>
  <c r="BP275" i="1"/>
  <c r="BP278" i="1" s="1"/>
  <c r="CK275" i="1"/>
  <c r="CK278" i="1" s="1"/>
  <c r="EG282" i="1"/>
  <c r="EG298" i="1" s="1"/>
  <c r="EN275" i="1"/>
  <c r="EN278" i="1" s="1"/>
  <c r="CG275" i="1"/>
  <c r="CG278" i="1" s="1"/>
  <c r="DB275" i="1"/>
  <c r="DB278" i="1" s="1"/>
  <c r="BC275" i="1"/>
  <c r="BC278" i="1" s="1"/>
  <c r="AT275" i="1"/>
  <c r="AT278" i="1" s="1"/>
  <c r="BM275" i="1"/>
  <c r="BM278" i="1" s="1"/>
  <c r="AO275" i="1"/>
  <c r="AO278" i="1" s="1"/>
  <c r="T282" i="1"/>
  <c r="T298" i="1" s="1"/>
  <c r="DV282" i="1"/>
  <c r="DV298" i="1" s="1"/>
  <c r="FM282" i="1"/>
  <c r="FM298" i="1" s="1"/>
  <c r="BX275" i="1"/>
  <c r="BX278" i="1" s="1"/>
  <c r="O275" i="1"/>
  <c r="O278" i="1" s="1"/>
  <c r="EH282" i="1"/>
  <c r="EH298" i="1" s="1"/>
  <c r="BT275" i="1"/>
  <c r="BT278" i="1" s="1"/>
  <c r="S275" i="1"/>
  <c r="S278" i="1" s="1"/>
  <c r="FR275" i="1"/>
  <c r="FR278" i="1" s="1"/>
  <c r="BH282" i="1"/>
  <c r="BH298" i="1" s="1"/>
  <c r="P275" i="1"/>
  <c r="P278" i="1" s="1"/>
  <c r="CW275" i="1"/>
  <c r="CW278" i="1" s="1"/>
  <c r="K275" i="1"/>
  <c r="K278" i="1" s="1"/>
  <c r="BN275" i="1"/>
  <c r="BN278" i="1" s="1"/>
  <c r="FV275" i="1"/>
  <c r="FV278" i="1" s="1"/>
  <c r="ED275" i="1"/>
  <c r="ED278" i="1" s="1"/>
  <c r="BF275" i="1"/>
  <c r="BF278" i="1" s="1"/>
  <c r="T275" i="1"/>
  <c r="T278" i="1" s="1"/>
  <c r="AK275" i="1"/>
  <c r="AK278" i="1" s="1"/>
  <c r="DU275" i="1"/>
  <c r="DU278" i="1" s="1"/>
  <c r="BS275" i="1"/>
  <c r="BS278" i="1" s="1"/>
  <c r="CT275" i="1"/>
  <c r="CT278" i="1" s="1"/>
  <c r="BY275" i="1"/>
  <c r="BY278" i="1" s="1"/>
  <c r="BR275" i="1"/>
  <c r="BR278" i="1" s="1"/>
  <c r="FE275" i="1"/>
  <c r="FE278" i="1" s="1"/>
  <c r="AH275" i="1"/>
  <c r="AH278" i="1" s="1"/>
  <c r="FO275" i="1"/>
  <c r="FO278" i="1" s="1"/>
  <c r="DI275" i="1"/>
  <c r="DI278" i="1" s="1"/>
  <c r="CE275" i="1"/>
  <c r="CE278" i="1" s="1"/>
  <c r="EK275" i="1"/>
  <c r="EK278" i="1" s="1"/>
  <c r="CF275" i="1"/>
  <c r="CF278" i="1" s="1"/>
  <c r="EL275" i="1"/>
  <c r="EL278" i="1" s="1"/>
  <c r="BL275" i="1"/>
  <c r="BL278" i="1" s="1"/>
  <c r="EE275" i="1"/>
  <c r="EE278" i="1" s="1"/>
  <c r="EI275" i="1"/>
  <c r="EI278" i="1" s="1"/>
  <c r="BJ275" i="1"/>
  <c r="BJ278" i="1" s="1"/>
  <c r="FT275" i="1"/>
  <c r="FT278" i="1" s="1"/>
  <c r="BD275" i="1"/>
  <c r="BD278" i="1" s="1"/>
  <c r="CJ275" i="1"/>
  <c r="CJ278" i="1" s="1"/>
  <c r="CN275" i="1"/>
  <c r="CN278" i="1" s="1"/>
  <c r="CO275" i="1"/>
  <c r="CO278" i="1" s="1"/>
  <c r="CI275" i="1"/>
  <c r="CI278" i="1" s="1"/>
  <c r="CP275" i="1"/>
  <c r="CP278" i="1" s="1"/>
  <c r="DR275" i="1"/>
  <c r="DR278" i="1" s="1"/>
  <c r="CH275" i="1"/>
  <c r="CH278" i="1" s="1"/>
  <c r="AG275" i="1"/>
  <c r="AG278" i="1" s="1"/>
  <c r="BB275" i="1"/>
  <c r="BB278" i="1" s="1"/>
  <c r="EM275" i="1"/>
  <c r="EM278" i="1" s="1"/>
  <c r="AE275" i="1"/>
  <c r="AE278" i="1" s="1"/>
  <c r="M275" i="1"/>
  <c r="M278" i="1" s="1"/>
  <c r="BI275" i="1"/>
  <c r="BI278" i="1" s="1"/>
  <c r="FC275" i="1"/>
  <c r="FC278" i="1" s="1"/>
  <c r="DZ275" i="1"/>
  <c r="DZ278" i="1" s="1"/>
  <c r="DV275" i="1"/>
  <c r="DV278" i="1" s="1"/>
  <c r="EA275" i="1"/>
  <c r="EA278" i="1" s="1"/>
  <c r="EV275" i="1"/>
  <c r="EV278" i="1" s="1"/>
  <c r="EU275" i="1"/>
  <c r="EU278" i="1" s="1"/>
  <c r="EH275" i="1"/>
  <c r="EH278" i="1" s="1"/>
  <c r="DE275" i="1"/>
  <c r="DE278" i="1" s="1"/>
  <c r="EB275" i="1"/>
  <c r="EB278" i="1" s="1"/>
  <c r="CC275" i="1"/>
  <c r="CC278" i="1" s="1"/>
  <c r="N275" i="1"/>
  <c r="N278" i="1" s="1"/>
  <c r="AB275" i="1"/>
  <c r="AB278" i="1" s="1"/>
  <c r="FD275" i="1"/>
  <c r="FD278" i="1" s="1"/>
  <c r="Q275" i="1"/>
  <c r="Q278" i="1" s="1"/>
  <c r="ER275" i="1"/>
  <c r="ER278" i="1" s="1"/>
  <c r="AQ275" i="1"/>
  <c r="AQ278" i="1" s="1"/>
  <c r="CL275" i="1"/>
  <c r="CL278" i="1" s="1"/>
  <c r="BZ275" i="1"/>
  <c r="BZ278" i="1" s="1"/>
  <c r="FM275" i="1"/>
  <c r="FM278" i="1" s="1"/>
  <c r="FU275" i="1"/>
  <c r="FU278" i="1" s="1"/>
  <c r="DM275" i="1"/>
  <c r="DM278" i="1" s="1"/>
  <c r="FJ275" i="1"/>
  <c r="FJ278" i="1" s="1"/>
  <c r="AF275" i="1"/>
  <c r="AF278" i="1" s="1"/>
  <c r="AV275" i="1"/>
  <c r="AV278" i="1" s="1"/>
  <c r="J275" i="1"/>
  <c r="J278" i="1" s="1"/>
  <c r="BA275" i="1"/>
  <c r="BA278" i="1" s="1"/>
  <c r="DO275" i="1"/>
  <c r="DO278" i="1" s="1"/>
  <c r="CY275" i="1"/>
  <c r="CY278" i="1" s="1"/>
  <c r="FL275" i="1"/>
  <c r="FL278" i="1" s="1"/>
  <c r="AD275" i="1"/>
  <c r="AD278" i="1" s="1"/>
  <c r="EG275" i="1"/>
  <c r="EG278" i="1" s="1"/>
  <c r="DT275" i="1"/>
  <c r="DT278" i="1" s="1"/>
  <c r="AJ275" i="1"/>
  <c r="AJ278" i="1" s="1"/>
  <c r="AN275" i="1"/>
  <c r="AN278" i="1" s="1"/>
  <c r="AY275" i="1"/>
  <c r="AY278" i="1" s="1"/>
  <c r="FQ275" i="1"/>
  <c r="FQ278" i="1" s="1"/>
  <c r="FH275" i="1"/>
  <c r="FH278" i="1" s="1"/>
  <c r="H275" i="1"/>
  <c r="H278" i="1" s="1"/>
  <c r="AS275" i="1"/>
  <c r="AS278" i="1" s="1"/>
  <c r="AR275" i="1"/>
  <c r="AR278" i="1" s="1"/>
  <c r="W275" i="1"/>
  <c r="W278" i="1" s="1"/>
  <c r="EZ275" i="1"/>
  <c r="EZ278" i="1" s="1"/>
  <c r="FK275" i="1"/>
  <c r="FK278" i="1" s="1"/>
  <c r="EW275" i="1"/>
  <c r="EW278" i="1" s="1"/>
  <c r="G275" i="1"/>
  <c r="G278" i="1" s="1"/>
  <c r="BV275" i="1"/>
  <c r="BV278" i="1" s="1"/>
  <c r="CR275" i="1"/>
  <c r="CR278" i="1" s="1"/>
  <c r="AC275" i="1"/>
  <c r="AC278" i="1" s="1"/>
  <c r="AM275" i="1"/>
  <c r="AM278" i="1" s="1"/>
  <c r="DH275" i="1"/>
  <c r="DH278" i="1" s="1"/>
  <c r="FB275" i="1"/>
  <c r="FB278" i="1" s="1"/>
  <c r="BK275" i="1"/>
  <c r="BK278" i="1" s="1"/>
  <c r="CD275" i="1"/>
  <c r="CD278" i="1" s="1"/>
  <c r="FF275" i="1"/>
  <c r="FF278" i="1" s="1"/>
  <c r="BH275" i="1"/>
  <c r="BH278" i="1" s="1"/>
  <c r="U275" i="1"/>
  <c r="U278" i="1" s="1"/>
  <c r="AA275" i="1"/>
  <c r="AA278" i="1" s="1"/>
  <c r="AL275" i="1"/>
  <c r="AL278" i="1" s="1"/>
  <c r="EQ275" i="1"/>
  <c r="EQ278" i="1" s="1"/>
  <c r="BQ275" i="1"/>
  <c r="BQ278" i="1" s="1"/>
  <c r="V275" i="1"/>
  <c r="V278" i="1" s="1"/>
  <c r="DJ275" i="1"/>
  <c r="DJ278" i="1" s="1"/>
  <c r="Z275" i="1"/>
  <c r="Z278" i="1" s="1"/>
  <c r="DQ275" i="1"/>
  <c r="DQ278" i="1" s="1"/>
  <c r="ES275" i="1"/>
  <c r="ES278" i="1" s="1"/>
  <c r="FA275" i="1"/>
  <c r="FA278" i="1" s="1"/>
  <c r="AI275" i="1"/>
  <c r="AI278" i="1" s="1"/>
  <c r="C282" i="1"/>
  <c r="C303" i="1"/>
  <c r="C294" i="1"/>
  <c r="FZ294" i="1" s="1"/>
  <c r="FZ279" i="1"/>
  <c r="C278" i="1"/>
  <c r="AL281" i="1" l="1"/>
  <c r="AA281" i="1"/>
  <c r="G281" i="1"/>
  <c r="FL281" i="1"/>
  <c r="FD281" i="1"/>
  <c r="EB281" i="1"/>
  <c r="EM281" i="1"/>
  <c r="DR281" i="1"/>
  <c r="CN281" i="1"/>
  <c r="BJ281" i="1"/>
  <c r="EL281" i="1"/>
  <c r="DI284" i="1"/>
  <c r="DI331" i="1" s="1"/>
  <c r="DI281" i="1"/>
  <c r="BR281" i="1"/>
  <c r="DU281" i="1"/>
  <c r="ED281" i="1"/>
  <c r="BK282" i="1"/>
  <c r="BK298" i="1" s="1"/>
  <c r="ES282" i="1"/>
  <c r="ES298" i="1" s="1"/>
  <c r="AV282" i="1"/>
  <c r="AV298" i="1" s="1"/>
  <c r="EV282" i="1"/>
  <c r="EV298" i="1" s="1"/>
  <c r="FT282" i="1"/>
  <c r="FT298" i="1" s="1"/>
  <c r="FC282" i="1"/>
  <c r="FC298" i="1" s="1"/>
  <c r="EW282" i="1"/>
  <c r="EW298" i="1" s="1"/>
  <c r="BC281" i="1"/>
  <c r="BP281" i="1"/>
  <c r="E281" i="1"/>
  <c r="CH282" i="1"/>
  <c r="CH298" i="1" s="1"/>
  <c r="FO282" i="1"/>
  <c r="FO298" i="1" s="1"/>
  <c r="FN287" i="1"/>
  <c r="FN281" i="1"/>
  <c r="CB281" i="1"/>
  <c r="FD282" i="1"/>
  <c r="FD298" i="1" s="1"/>
  <c r="BQ282" i="1"/>
  <c r="BQ298" i="1" s="1"/>
  <c r="G282" i="1"/>
  <c r="G298" i="1" s="1"/>
  <c r="AE282" i="1"/>
  <c r="AE298" i="1" s="1"/>
  <c r="AI282" i="1"/>
  <c r="AI298" i="1" s="1"/>
  <c r="CD282" i="1"/>
  <c r="CD298" i="1" s="1"/>
  <c r="AD282" i="1"/>
  <c r="AD298" i="1" s="1"/>
  <c r="AB282" i="1"/>
  <c r="AB298" i="1" s="1"/>
  <c r="FW281" i="1"/>
  <c r="EQ282" i="1"/>
  <c r="EQ298" i="1" s="1"/>
  <c r="FN282" i="1"/>
  <c r="FN298" i="1" s="1"/>
  <c r="EX281" i="1"/>
  <c r="Y281" i="1"/>
  <c r="DM282" i="1"/>
  <c r="DM298" i="1" s="1"/>
  <c r="DD281" i="1"/>
  <c r="EF281" i="1"/>
  <c r="FV282" i="1"/>
  <c r="FV298" i="1" s="1"/>
  <c r="DY281" i="1"/>
  <c r="EO281" i="1"/>
  <c r="BY282" i="1"/>
  <c r="BY298" i="1" s="1"/>
  <c r="BW282" i="1"/>
  <c r="BW298" i="1" s="1"/>
  <c r="CA281" i="1"/>
  <c r="DI282" i="1"/>
  <c r="DI298" i="1" s="1"/>
  <c r="M282" i="1"/>
  <c r="M298" i="1" s="1"/>
  <c r="EY282" i="1"/>
  <c r="EY298" i="1" s="1"/>
  <c r="BU281" i="1"/>
  <c r="FP282" i="1"/>
  <c r="FP298" i="1" s="1"/>
  <c r="AZ281" i="1"/>
  <c r="K282" i="1"/>
  <c r="K298" i="1" s="1"/>
  <c r="BN282" i="1"/>
  <c r="BN298" i="1" s="1"/>
  <c r="CT282" i="1"/>
  <c r="CT298" i="1" s="1"/>
  <c r="DB282" i="1"/>
  <c r="DB298" i="1" s="1"/>
  <c r="R282" i="1"/>
  <c r="R298" i="1" s="1"/>
  <c r="BU282" i="1"/>
  <c r="BU298" i="1" s="1"/>
  <c r="BT282" i="1"/>
  <c r="BT298" i="1" s="1"/>
  <c r="DC282" i="1"/>
  <c r="DC298" i="1" s="1"/>
  <c r="AU282" i="1"/>
  <c r="AU298" i="1" s="1"/>
  <c r="BP282" i="1"/>
  <c r="BP298" i="1" s="1"/>
  <c r="FX281" i="1"/>
  <c r="FY285" i="1"/>
  <c r="DJ281" i="1"/>
  <c r="C287" i="1"/>
  <c r="FZ278" i="1"/>
  <c r="C284" i="1"/>
  <c r="C331" i="1" s="1"/>
  <c r="C281" i="1"/>
  <c r="V281" i="1"/>
  <c r="AM281" i="1"/>
  <c r="W281" i="1"/>
  <c r="AJ281" i="1"/>
  <c r="CL281" i="1"/>
  <c r="FC284" i="1"/>
  <c r="FC331" i="1" s="1"/>
  <c r="FC281" i="1"/>
  <c r="FZ275" i="1"/>
  <c r="DQ281" i="1"/>
  <c r="U281" i="1"/>
  <c r="AC281" i="1"/>
  <c r="FQ281" i="1"/>
  <c r="CY281" i="1"/>
  <c r="CY284" i="1"/>
  <c r="CY331" i="1" s="1"/>
  <c r="FU281" i="1"/>
  <c r="AB287" i="1"/>
  <c r="AB281" i="1"/>
  <c r="EA281" i="1"/>
  <c r="BB281" i="1"/>
  <c r="CJ281" i="1"/>
  <c r="CF287" i="1"/>
  <c r="CF281" i="1"/>
  <c r="BY281" i="1"/>
  <c r="AK281" i="1"/>
  <c r="K287" i="1"/>
  <c r="K281" i="1"/>
  <c r="K284" i="1"/>
  <c r="K331" i="1" s="1"/>
  <c r="CW281" i="1"/>
  <c r="AC282" i="1"/>
  <c r="AC298" i="1" s="1"/>
  <c r="FR281" i="1"/>
  <c r="CY282" i="1"/>
  <c r="CY298" i="1" s="1"/>
  <c r="BI282" i="1"/>
  <c r="BI298" i="1" s="1"/>
  <c r="CP282" i="1"/>
  <c r="CP298" i="1" s="1"/>
  <c r="BM281" i="1"/>
  <c r="DB287" i="1"/>
  <c r="DB284" i="1"/>
  <c r="DB331" i="1" s="1"/>
  <c r="DB281" i="1"/>
  <c r="CK281" i="1"/>
  <c r="BG281" i="1"/>
  <c r="CN282" i="1"/>
  <c r="CN298" i="1" s="1"/>
  <c r="FH282" i="1"/>
  <c r="FH298" i="1" s="1"/>
  <c r="CS281" i="1"/>
  <c r="L284" i="1"/>
  <c r="L331" i="1" s="1"/>
  <c r="L281" i="1"/>
  <c r="X281" i="1"/>
  <c r="AQ282" i="1"/>
  <c r="AQ298" i="1" s="1"/>
  <c r="BJ282" i="1"/>
  <c r="BJ298" i="1" s="1"/>
  <c r="FP287" i="1"/>
  <c r="FP281" i="1"/>
  <c r="FP284" i="1"/>
  <c r="FP331" i="1" s="1"/>
  <c r="CX287" i="1"/>
  <c r="CX281" i="1"/>
  <c r="FK282" i="1"/>
  <c r="FK298" i="1" s="1"/>
  <c r="BZ282" i="1"/>
  <c r="BZ298" i="1" s="1"/>
  <c r="EY284" i="1"/>
  <c r="EY331" i="1" s="1"/>
  <c r="EY287" i="1"/>
  <c r="EY281" i="1"/>
  <c r="DU282" i="1"/>
  <c r="DU298" i="1" s="1"/>
  <c r="CC282" i="1"/>
  <c r="CC298" i="1" s="1"/>
  <c r="FE282" i="1"/>
  <c r="FE298" i="1" s="1"/>
  <c r="BV282" i="1"/>
  <c r="BV298" i="1" s="1"/>
  <c r="AL282" i="1"/>
  <c r="AL298" i="1" s="1"/>
  <c r="EB282" i="1"/>
  <c r="EB298" i="1" s="1"/>
  <c r="EU282" i="1"/>
  <c r="EU298" i="1" s="1"/>
  <c r="L282" i="1"/>
  <c r="L298" i="1" s="1"/>
  <c r="D281" i="1"/>
  <c r="DN282" i="1"/>
  <c r="DN298" i="1" s="1"/>
  <c r="J282" i="1"/>
  <c r="J298" i="1" s="1"/>
  <c r="I281" i="1"/>
  <c r="CL282" i="1"/>
  <c r="CL298" i="1" s="1"/>
  <c r="DA281" i="1"/>
  <c r="DC287" i="1"/>
  <c r="DC281" i="1"/>
  <c r="DC284" i="1"/>
  <c r="DC331" i="1" s="1"/>
  <c r="CX282" i="1"/>
  <c r="CX298" i="1" s="1"/>
  <c r="BC282" i="1"/>
  <c r="BC298" i="1" s="1"/>
  <c r="DX281" i="1"/>
  <c r="FR282" i="1"/>
  <c r="FR298" i="1" s="1"/>
  <c r="DS281" i="1"/>
  <c r="CJ282" i="1"/>
  <c r="CJ298" i="1" s="1"/>
  <c r="FG281" i="1"/>
  <c r="CF282" i="1"/>
  <c r="CF298" i="1" s="1"/>
  <c r="DW281" i="1"/>
  <c r="N282" i="1"/>
  <c r="N298" i="1" s="1"/>
  <c r="I282" i="1"/>
  <c r="I298" i="1" s="1"/>
  <c r="CV282" i="1"/>
  <c r="CV298" i="1" s="1"/>
  <c r="E282" i="1"/>
  <c r="E298" i="1" s="1"/>
  <c r="EC282" i="1"/>
  <c r="EC298" i="1" s="1"/>
  <c r="X282" i="1"/>
  <c r="X298" i="1" s="1"/>
  <c r="EF282" i="1"/>
  <c r="EF298" i="1" s="1"/>
  <c r="EN282" i="1"/>
  <c r="EN298" i="1" s="1"/>
  <c r="CA282" i="1"/>
  <c r="CA298" i="1" s="1"/>
  <c r="FA281" i="1"/>
  <c r="DH281" i="1"/>
  <c r="ES287" i="1"/>
  <c r="ES284" i="1"/>
  <c r="ES331" i="1" s="1"/>
  <c r="ES281" i="1"/>
  <c r="CD287" i="1"/>
  <c r="CD284" i="1"/>
  <c r="CD331" i="1" s="1"/>
  <c r="CD281" i="1"/>
  <c r="FH287" i="1"/>
  <c r="FH281" i="1"/>
  <c r="FH284" i="1"/>
  <c r="FH331" i="1" s="1"/>
  <c r="J287" i="1"/>
  <c r="J281" i="1"/>
  <c r="DM287" i="1"/>
  <c r="DM284" i="1"/>
  <c r="DM331" i="1" s="1"/>
  <c r="DM281" i="1"/>
  <c r="EV287" i="1"/>
  <c r="EV284" i="1"/>
  <c r="EV331" i="1" s="1"/>
  <c r="EV281" i="1"/>
  <c r="C298" i="1"/>
  <c r="BQ287" i="1"/>
  <c r="BQ284" i="1"/>
  <c r="BQ331" i="1" s="1"/>
  <c r="BQ281" i="1"/>
  <c r="BK284" i="1"/>
  <c r="BK331" i="1" s="1"/>
  <c r="BK281" i="1"/>
  <c r="BK287" i="1"/>
  <c r="EW284" i="1"/>
  <c r="EW331" i="1" s="1"/>
  <c r="EW281" i="1"/>
  <c r="EW287" i="1"/>
  <c r="AR281" i="1"/>
  <c r="DT284" i="1"/>
  <c r="DT331" i="1" s="1"/>
  <c r="DT281" i="1"/>
  <c r="AV287" i="1"/>
  <c r="AV284" i="1"/>
  <c r="AV331" i="1" s="1"/>
  <c r="AV281" i="1"/>
  <c r="AQ287" i="1"/>
  <c r="AQ281" i="1"/>
  <c r="AQ284" i="1"/>
  <c r="AQ331" i="1" s="1"/>
  <c r="DE281" i="1"/>
  <c r="BI287" i="1"/>
  <c r="BI284" i="1"/>
  <c r="BI331" i="1" s="1"/>
  <c r="BI281" i="1"/>
  <c r="CP284" i="1"/>
  <c r="CP331" i="1" s="1"/>
  <c r="CP281" i="1"/>
  <c r="EI281" i="1"/>
  <c r="FO284" i="1"/>
  <c r="FO331" i="1" s="1"/>
  <c r="FO287" i="1"/>
  <c r="FO281" i="1"/>
  <c r="FV287" i="1"/>
  <c r="FV284" i="1"/>
  <c r="FV331" i="1" s="1"/>
  <c r="FV281" i="1"/>
  <c r="AI287" i="1"/>
  <c r="AI284" i="1"/>
  <c r="AI331" i="1" s="1"/>
  <c r="AI281" i="1"/>
  <c r="Z284" i="1"/>
  <c r="Z331" i="1" s="1"/>
  <c r="Z281" i="1"/>
  <c r="EQ287" i="1"/>
  <c r="EQ284" i="1"/>
  <c r="EQ331" i="1" s="1"/>
  <c r="EQ281" i="1"/>
  <c r="BH287" i="1"/>
  <c r="BH284" i="1"/>
  <c r="BH331" i="1" s="1"/>
  <c r="BH281" i="1"/>
  <c r="FB281" i="1"/>
  <c r="CR284" i="1"/>
  <c r="CR331" i="1" s="1"/>
  <c r="CR281" i="1"/>
  <c r="FK284" i="1"/>
  <c r="FK331" i="1" s="1"/>
  <c r="FK281" i="1"/>
  <c r="AS281" i="1"/>
  <c r="AY281" i="1"/>
  <c r="EG284" i="1"/>
  <c r="EG331" i="1" s="1"/>
  <c r="EG281" i="1"/>
  <c r="EG287" i="1"/>
  <c r="DO281" i="1"/>
  <c r="AF284" i="1"/>
  <c r="AF331" i="1" s="1"/>
  <c r="AF281" i="1"/>
  <c r="FM284" i="1"/>
  <c r="FM331" i="1" s="1"/>
  <c r="FM281" i="1"/>
  <c r="FM287" i="1"/>
  <c r="ER287" i="1"/>
  <c r="ER284" i="1"/>
  <c r="ER331" i="1" s="1"/>
  <c r="ER281" i="1"/>
  <c r="N287" i="1"/>
  <c r="N284" i="1"/>
  <c r="N331" i="1" s="1"/>
  <c r="N281" i="1"/>
  <c r="EH287" i="1"/>
  <c r="EH284" i="1"/>
  <c r="EH331" i="1" s="1"/>
  <c r="EH281" i="1"/>
  <c r="DV287" i="1"/>
  <c r="DV284" i="1"/>
  <c r="DV331" i="1" s="1"/>
  <c r="DV281" i="1"/>
  <c r="M287" i="1"/>
  <c r="M284" i="1"/>
  <c r="M331" i="1" s="1"/>
  <c r="M281" i="1"/>
  <c r="AG281" i="1"/>
  <c r="CI281" i="1"/>
  <c r="BD287" i="1"/>
  <c r="BD284" i="1"/>
  <c r="BD331" i="1" s="1"/>
  <c r="BD281" i="1"/>
  <c r="EE281" i="1"/>
  <c r="EE287" i="1"/>
  <c r="EK287" i="1"/>
  <c r="EK284" i="1"/>
  <c r="EK331" i="1" s="1"/>
  <c r="EK281" i="1"/>
  <c r="AH281" i="1"/>
  <c r="CT287" i="1"/>
  <c r="CT284" i="1"/>
  <c r="CT331" i="1" s="1"/>
  <c r="CT281" i="1"/>
  <c r="T287" i="1"/>
  <c r="T284" i="1"/>
  <c r="T331" i="1" s="1"/>
  <c r="T281" i="1"/>
  <c r="AM282" i="1"/>
  <c r="AM298" i="1" s="1"/>
  <c r="EM282" i="1"/>
  <c r="EM298" i="1" s="1"/>
  <c r="P287" i="1"/>
  <c r="P284" i="1"/>
  <c r="P331" i="1" s="1"/>
  <c r="P281" i="1"/>
  <c r="AN282" i="1"/>
  <c r="AN298" i="1" s="1"/>
  <c r="S281" i="1"/>
  <c r="O281" i="1"/>
  <c r="FQ282" i="1"/>
  <c r="FQ298" i="1" s="1"/>
  <c r="DT282" i="1"/>
  <c r="DT298" i="1" s="1"/>
  <c r="CE282" i="1"/>
  <c r="CE298" i="1" s="1"/>
  <c r="BL282" i="1"/>
  <c r="BL298" i="1" s="1"/>
  <c r="CG287" i="1"/>
  <c r="CG284" i="1"/>
  <c r="CG331" i="1" s="1"/>
  <c r="CG281" i="1"/>
  <c r="Z282" i="1"/>
  <c r="Z298" i="1" s="1"/>
  <c r="CR282" i="1"/>
  <c r="CR298" i="1" s="1"/>
  <c r="CO282" i="1"/>
  <c r="CO298" i="1" s="1"/>
  <c r="U282" i="1"/>
  <c r="U298" i="1" s="1"/>
  <c r="AX284" i="1"/>
  <c r="AX331" i="1" s="1"/>
  <c r="AX281" i="1"/>
  <c r="AP281" i="1"/>
  <c r="EE282" i="1"/>
  <c r="EE298" i="1" s="1"/>
  <c r="CM287" i="1"/>
  <c r="CM281" i="1"/>
  <c r="CM284" i="1"/>
  <c r="CM331" i="1" s="1"/>
  <c r="CQ284" i="1"/>
  <c r="CQ331" i="1" s="1"/>
  <c r="CQ287" i="1"/>
  <c r="CQ281" i="1"/>
  <c r="F287" i="1"/>
  <c r="F284" i="1"/>
  <c r="F331" i="1" s="1"/>
  <c r="F281" i="1"/>
  <c r="DP287" i="1"/>
  <c r="DP284" i="1"/>
  <c r="DP331" i="1" s="1"/>
  <c r="DP281" i="1"/>
  <c r="ED282" i="1"/>
  <c r="ED298" i="1" s="1"/>
  <c r="AG282" i="1"/>
  <c r="AG298" i="1" s="1"/>
  <c r="BO281" i="1"/>
  <c r="DH282" i="1"/>
  <c r="DH298" i="1" s="1"/>
  <c r="FB282" i="1"/>
  <c r="FB298" i="1" s="1"/>
  <c r="ET287" i="1"/>
  <c r="ET284" i="1"/>
  <c r="ET331" i="1" s="1"/>
  <c r="ET281" i="1"/>
  <c r="V282" i="1"/>
  <c r="V298" i="1" s="1"/>
  <c r="FA282" i="1"/>
  <c r="FA298" i="1" s="1"/>
  <c r="AP282" i="1"/>
  <c r="AP298" i="1" s="1"/>
  <c r="FS284" i="1"/>
  <c r="FS331" i="1" s="1"/>
  <c r="FS287" i="1"/>
  <c r="FS281" i="1"/>
  <c r="AF282" i="1"/>
  <c r="AF298" i="1" s="1"/>
  <c r="BM282" i="1"/>
  <c r="BM298" i="1" s="1"/>
  <c r="FI282" i="1"/>
  <c r="FI298" i="1" s="1"/>
  <c r="BO282" i="1"/>
  <c r="BO298" i="1" s="1"/>
  <c r="AX282" i="1"/>
  <c r="AX298" i="1" s="1"/>
  <c r="AO282" i="1"/>
  <c r="AO298" i="1" s="1"/>
  <c r="FU282" i="1"/>
  <c r="FU298" i="1" s="1"/>
  <c r="EJ282" i="1"/>
  <c r="EJ298" i="1" s="1"/>
  <c r="CK282" i="1"/>
  <c r="CK298" i="1" s="1"/>
  <c r="EA282" i="1"/>
  <c r="EA298" i="1" s="1"/>
  <c r="FW282" i="1"/>
  <c r="FW298" i="1" s="1"/>
  <c r="DG287" i="1"/>
  <c r="DG284" i="1"/>
  <c r="DG331" i="1" s="1"/>
  <c r="DG281" i="1"/>
  <c r="EP287" i="1"/>
  <c r="EP284" i="1"/>
  <c r="EP331" i="1" s="1"/>
  <c r="EP281" i="1"/>
  <c r="Q282" i="1"/>
  <c r="Q298" i="1" s="1"/>
  <c r="H282" i="1"/>
  <c r="H298" i="1" s="1"/>
  <c r="DK282" i="1"/>
  <c r="DK298" i="1" s="1"/>
  <c r="AW284" i="1"/>
  <c r="AW331" i="1" s="1"/>
  <c r="AW281" i="1"/>
  <c r="AW287" i="1"/>
  <c r="CZ281" i="1"/>
  <c r="CB282" i="1"/>
  <c r="CB298" i="1" s="1"/>
  <c r="EI282" i="1"/>
  <c r="EI298" i="1" s="1"/>
  <c r="DL287" i="1"/>
  <c r="DL284" i="1"/>
  <c r="DL331" i="1" s="1"/>
  <c r="DL281" i="1"/>
  <c r="BX282" i="1"/>
  <c r="BX298" i="1" s="1"/>
  <c r="DF282" i="1"/>
  <c r="DF298" i="1" s="1"/>
  <c r="CZ282" i="1"/>
  <c r="CZ298" i="1" s="1"/>
  <c r="S282" i="1"/>
  <c r="S298" i="1" s="1"/>
  <c r="AZ282" i="1"/>
  <c r="AZ298" i="1" s="1"/>
  <c r="DA282" i="1"/>
  <c r="DA298" i="1" s="1"/>
  <c r="CS282" i="1"/>
  <c r="CS298" i="1" s="1"/>
  <c r="DY282" i="1"/>
  <c r="DY298" i="1" s="1"/>
  <c r="DD282" i="1"/>
  <c r="DD298" i="1" s="1"/>
  <c r="DW282" i="1"/>
  <c r="DW298" i="1" s="1"/>
  <c r="FF287" i="1"/>
  <c r="FF281" i="1"/>
  <c r="BV287" i="1"/>
  <c r="BV284" i="1"/>
  <c r="BV331" i="1" s="1"/>
  <c r="BV281" i="1"/>
  <c r="EZ281" i="1"/>
  <c r="H287" i="1"/>
  <c r="H284" i="1"/>
  <c r="H331" i="1" s="1"/>
  <c r="H281" i="1"/>
  <c r="AN287" i="1"/>
  <c r="AN281" i="1"/>
  <c r="AD287" i="1"/>
  <c r="AD284" i="1"/>
  <c r="AD331" i="1" s="1"/>
  <c r="AD281" i="1"/>
  <c r="BA287" i="1"/>
  <c r="BA281" i="1"/>
  <c r="FJ281" i="1"/>
  <c r="BZ287" i="1"/>
  <c r="BZ284" i="1"/>
  <c r="BZ331" i="1" s="1"/>
  <c r="BZ281" i="1"/>
  <c r="Q284" i="1"/>
  <c r="Q331" i="1" s="1"/>
  <c r="Q281" i="1"/>
  <c r="CC284" i="1"/>
  <c r="CC331" i="1" s="1"/>
  <c r="CC281" i="1"/>
  <c r="CC287" i="1"/>
  <c r="EU287" i="1"/>
  <c r="EU281" i="1"/>
  <c r="EU284" i="1"/>
  <c r="EU331" i="1" s="1"/>
  <c r="DZ281" i="1"/>
  <c r="AE284" i="1"/>
  <c r="AE331" i="1" s="1"/>
  <c r="AE287" i="1"/>
  <c r="AE281" i="1"/>
  <c r="CH287" i="1"/>
  <c r="CH284" i="1"/>
  <c r="CH331" i="1" s="1"/>
  <c r="CH281" i="1"/>
  <c r="CO287" i="1"/>
  <c r="CO281" i="1"/>
  <c r="FT287" i="1"/>
  <c r="FT284" i="1"/>
  <c r="FT331" i="1" s="1"/>
  <c r="FT281" i="1"/>
  <c r="BL287" i="1"/>
  <c r="BL281" i="1"/>
  <c r="CE287" i="1"/>
  <c r="CE281" i="1"/>
  <c r="FE284" i="1"/>
  <c r="FE331" i="1" s="1"/>
  <c r="FE281" i="1"/>
  <c r="FE287" i="1"/>
  <c r="BS281" i="1"/>
  <c r="BF287" i="1"/>
  <c r="BF281" i="1"/>
  <c r="BN287" i="1"/>
  <c r="BN284" i="1"/>
  <c r="BN331" i="1" s="1"/>
  <c r="BN281" i="1"/>
  <c r="W282" i="1"/>
  <c r="W298" i="1" s="1"/>
  <c r="DJ282" i="1"/>
  <c r="DJ298" i="1" s="1"/>
  <c r="BT287" i="1"/>
  <c r="BT284" i="1"/>
  <c r="BT331" i="1" s="1"/>
  <c r="BT281" i="1"/>
  <c r="BX287" i="1"/>
  <c r="BX284" i="1"/>
  <c r="BX331" i="1" s="1"/>
  <c r="BX281" i="1"/>
  <c r="FF282" i="1"/>
  <c r="FF298" i="1" s="1"/>
  <c r="AO284" i="1"/>
  <c r="AO331" i="1" s="1"/>
  <c r="AO281" i="1"/>
  <c r="AO287" i="1"/>
  <c r="AT284" i="1"/>
  <c r="AT331" i="1" s="1"/>
  <c r="AT281" i="1"/>
  <c r="EN287" i="1"/>
  <c r="EN284" i="1"/>
  <c r="EN331" i="1" s="1"/>
  <c r="EN281" i="1"/>
  <c r="AR282" i="1"/>
  <c r="AR298" i="1" s="1"/>
  <c r="BE281" i="1"/>
  <c r="DZ282" i="1"/>
  <c r="DZ298" i="1" s="1"/>
  <c r="EL282" i="1"/>
  <c r="EL298" i="1" s="1"/>
  <c r="DN287" i="1"/>
  <c r="DN284" i="1"/>
  <c r="DN331" i="1" s="1"/>
  <c r="DN281" i="1"/>
  <c r="BB282" i="1"/>
  <c r="BB298" i="1" s="1"/>
  <c r="BF282" i="1"/>
  <c r="BF298" i="1" s="1"/>
  <c r="DK287" i="1"/>
  <c r="DK284" i="1"/>
  <c r="DK331" i="1" s="1"/>
  <c r="DK281" i="1"/>
  <c r="FL282" i="1"/>
  <c r="FL298" i="1" s="1"/>
  <c r="AA282" i="1"/>
  <c r="AA298" i="1" s="1"/>
  <c r="BW287" i="1"/>
  <c r="BW281" i="1"/>
  <c r="BW284" i="1"/>
  <c r="BW331" i="1" s="1"/>
  <c r="DE282" i="1"/>
  <c r="DE298" i="1" s="1"/>
  <c r="AK282" i="1"/>
  <c r="AK298" i="1" s="1"/>
  <c r="R287" i="1"/>
  <c r="R284" i="1"/>
  <c r="R331" i="1" s="1"/>
  <c r="R281" i="1"/>
  <c r="EZ282" i="1"/>
  <c r="EZ298" i="1" s="1"/>
  <c r="FI281" i="1"/>
  <c r="EJ287" i="1"/>
  <c r="EJ281" i="1"/>
  <c r="DQ282" i="1"/>
  <c r="DQ298" i="1" s="1"/>
  <c r="AU287" i="1"/>
  <c r="AU284" i="1"/>
  <c r="AU331" i="1" s="1"/>
  <c r="AU281" i="1"/>
  <c r="CV287" i="1"/>
  <c r="CV284" i="1"/>
  <c r="CV331" i="1" s="1"/>
  <c r="CV281" i="1"/>
  <c r="AT282" i="1"/>
  <c r="AT298" i="1" s="1"/>
  <c r="EC287" i="1"/>
  <c r="EC284" i="1"/>
  <c r="EC331" i="1" s="1"/>
  <c r="EC281" i="1"/>
  <c r="BA282" i="1"/>
  <c r="BA298" i="1" s="1"/>
  <c r="BE282" i="1"/>
  <c r="BE298" i="1" s="1"/>
  <c r="AS282" i="1"/>
  <c r="AS298" i="1" s="1"/>
  <c r="AJ282" i="1"/>
  <c r="AJ298" i="1" s="1"/>
  <c r="CI282" i="1"/>
  <c r="CI298" i="1" s="1"/>
  <c r="DO282" i="1"/>
  <c r="DO298" i="1" s="1"/>
  <c r="AY282" i="1"/>
  <c r="AY298" i="1" s="1"/>
  <c r="BS282" i="1"/>
  <c r="BS298" i="1" s="1"/>
  <c r="BR282" i="1"/>
  <c r="BR298" i="1" s="1"/>
  <c r="BG282" i="1"/>
  <c r="BG298" i="1" s="1"/>
  <c r="DF287" i="1"/>
  <c r="DF284" i="1"/>
  <c r="DF331" i="1" s="1"/>
  <c r="DF281" i="1"/>
  <c r="FJ282" i="1"/>
  <c r="FJ298" i="1" s="1"/>
  <c r="O282" i="1"/>
  <c r="O298" i="1" s="1"/>
  <c r="DR282" i="1"/>
  <c r="DR298" i="1" s="1"/>
  <c r="AH282" i="1"/>
  <c r="AH298" i="1" s="1"/>
  <c r="DX282" i="1"/>
  <c r="DX298" i="1" s="1"/>
  <c r="CU287" i="1"/>
  <c r="CU284" i="1"/>
  <c r="CU331" i="1" s="1"/>
  <c r="CU281" i="1"/>
  <c r="FG282" i="1"/>
  <c r="FG298" i="1" s="1"/>
  <c r="DS282" i="1"/>
  <c r="DS298" i="1" s="1"/>
  <c r="D282" i="1"/>
  <c r="D298" i="1" s="1"/>
  <c r="EO282" i="1"/>
  <c r="EO298" i="1" s="1"/>
  <c r="CW282" i="1"/>
  <c r="CW298" i="1" s="1"/>
  <c r="Y282" i="1"/>
  <c r="Y298" i="1" s="1"/>
  <c r="EX282" i="1"/>
  <c r="EX298" i="1" s="1"/>
  <c r="FX282" i="1"/>
  <c r="FX298" i="1" s="1"/>
  <c r="DF290" i="1" l="1"/>
  <c r="DF293" i="1" s="1"/>
  <c r="BN290" i="1"/>
  <c r="BN293" i="1" s="1"/>
  <c r="FT290" i="1"/>
  <c r="FT293" i="1" s="1"/>
  <c r="CU290" i="1"/>
  <c r="CU293" i="1" s="1"/>
  <c r="AU290" i="1"/>
  <c r="AU293" i="1" s="1"/>
  <c r="FI287" i="1"/>
  <c r="BW290" i="1"/>
  <c r="BW293" i="1" s="1"/>
  <c r="BE287" i="1"/>
  <c r="EN290" i="1"/>
  <c r="EN293" i="1" s="1"/>
  <c r="AT287" i="1"/>
  <c r="BN296" i="1"/>
  <c r="BS284" i="1"/>
  <c r="BS331" i="1" s="1"/>
  <c r="FE290" i="1"/>
  <c r="FE293" i="1" s="1"/>
  <c r="CC290" i="1"/>
  <c r="CC293" i="1" s="1"/>
  <c r="Q287" i="1"/>
  <c r="FJ284" i="1"/>
  <c r="FJ331" i="1" s="1"/>
  <c r="EZ284" i="1"/>
  <c r="EZ331" i="1" s="1"/>
  <c r="AW290" i="1"/>
  <c r="AW293" i="1" s="1"/>
  <c r="ET290" i="1"/>
  <c r="ET293" i="1" s="1"/>
  <c r="BO284" i="1"/>
  <c r="BO331" i="1" s="1"/>
  <c r="DP290" i="1"/>
  <c r="DP293" i="1" s="1"/>
  <c r="F290" i="1"/>
  <c r="F293" i="1" s="1"/>
  <c r="CG290" i="1"/>
  <c r="CG293" i="1" s="1"/>
  <c r="O287" i="1"/>
  <c r="S287" i="1"/>
  <c r="T290" i="1"/>
  <c r="T293" i="1" s="1"/>
  <c r="CT290" i="1"/>
  <c r="CT293" i="1" s="1"/>
  <c r="AH287" i="1"/>
  <c r="BD290" i="1"/>
  <c r="BD293" i="1" s="1"/>
  <c r="DV290" i="1"/>
  <c r="DV293" i="1" s="1"/>
  <c r="EH290" i="1"/>
  <c r="EH293" i="1" s="1"/>
  <c r="N290" i="1"/>
  <c r="N293" i="1" s="1"/>
  <c r="ER290" i="1"/>
  <c r="ER293" i="1" s="1"/>
  <c r="AF287" i="1"/>
  <c r="CR287" i="1"/>
  <c r="FB287" i="1"/>
  <c r="BH290" i="1"/>
  <c r="BH293" i="1" s="1"/>
  <c r="Z287" i="1"/>
  <c r="FV290" i="1"/>
  <c r="FV293" i="1" s="1"/>
  <c r="CP287" i="1"/>
  <c r="AV290" i="1"/>
  <c r="AV293" i="1" s="1"/>
  <c r="DT287" i="1"/>
  <c r="AR287" i="1"/>
  <c r="J284" i="1"/>
  <c r="J331" i="1" s="1"/>
  <c r="DH284" i="1"/>
  <c r="DH331" i="1" s="1"/>
  <c r="FA287" i="1"/>
  <c r="FG284" i="1"/>
  <c r="FG331" i="1" s="1"/>
  <c r="DC290" i="1"/>
  <c r="DC293" i="1" s="1"/>
  <c r="DA284" i="1"/>
  <c r="DA331" i="1" s="1"/>
  <c r="D287" i="1"/>
  <c r="CX284" i="1"/>
  <c r="CX331" i="1" s="1"/>
  <c r="X287" i="1"/>
  <c r="L287" i="1"/>
  <c r="CW284" i="1"/>
  <c r="CW331" i="1" s="1"/>
  <c r="AK284" i="1"/>
  <c r="AK331" i="1" s="1"/>
  <c r="BY284" i="1"/>
  <c r="BY331" i="1" s="1"/>
  <c r="CF284" i="1"/>
  <c r="CF331" i="1" s="1"/>
  <c r="CJ284" i="1"/>
  <c r="CJ331" i="1" s="1"/>
  <c r="BB284" i="1"/>
  <c r="BB331" i="1" s="1"/>
  <c r="EA284" i="1"/>
  <c r="EA331" i="1" s="1"/>
  <c r="CY287" i="1"/>
  <c r="FQ287" i="1"/>
  <c r="AC284" i="1"/>
  <c r="AC331" i="1" s="1"/>
  <c r="U284" i="1"/>
  <c r="U331" i="1" s="1"/>
  <c r="W284" i="1"/>
  <c r="W331" i="1" s="1"/>
  <c r="AM284" i="1"/>
  <c r="AM331" i="1" s="1"/>
  <c r="FZ281" i="1"/>
  <c r="DJ287" i="1"/>
  <c r="AZ287" i="1"/>
  <c r="BU284" i="1"/>
  <c r="BU331" i="1" s="1"/>
  <c r="EX287" i="1"/>
  <c r="FW287" i="1"/>
  <c r="CB284" i="1"/>
  <c r="CB331" i="1" s="1"/>
  <c r="FN284" i="1"/>
  <c r="FN331" i="1" s="1"/>
  <c r="BP287" i="1"/>
  <c r="DI287" i="1"/>
  <c r="G284" i="1"/>
  <c r="G331" i="1" s="1"/>
  <c r="AA284" i="1"/>
  <c r="AA331" i="1" s="1"/>
  <c r="CV290" i="1"/>
  <c r="CV293" i="1" s="1"/>
  <c r="EJ284" i="1"/>
  <c r="EJ331" i="1" s="1"/>
  <c r="FI284" i="1"/>
  <c r="FI331" i="1" s="1"/>
  <c r="DN290" i="1"/>
  <c r="DN293" i="1" s="1"/>
  <c r="EN296" i="1"/>
  <c r="AO290" i="1"/>
  <c r="AO293" i="1" s="1"/>
  <c r="BX290" i="1"/>
  <c r="BX293" i="1" s="1"/>
  <c r="BT290" i="1"/>
  <c r="BT293" i="1" s="1"/>
  <c r="BF284" i="1"/>
  <c r="BF331" i="1" s="1"/>
  <c r="BS287" i="1"/>
  <c r="FE296" i="1"/>
  <c r="CE284" i="1"/>
  <c r="CE331" i="1" s="1"/>
  <c r="BL284" i="1"/>
  <c r="BL331" i="1" s="1"/>
  <c r="CO284" i="1"/>
  <c r="CO331" i="1" s="1"/>
  <c r="AE290" i="1"/>
  <c r="AE293" i="1" s="1"/>
  <c r="DZ284" i="1"/>
  <c r="DZ331" i="1" s="1"/>
  <c r="CC296" i="1"/>
  <c r="BA284" i="1"/>
  <c r="BA331" i="1" s="1"/>
  <c r="AN284" i="1"/>
  <c r="AN331" i="1" s="1"/>
  <c r="FF284" i="1"/>
  <c r="FF331" i="1" s="1"/>
  <c r="DL290" i="1"/>
  <c r="DL293" i="1" s="1"/>
  <c r="CZ284" i="1"/>
  <c r="CZ331" i="1" s="1"/>
  <c r="AW296" i="1"/>
  <c r="DG290" i="1"/>
  <c r="DG293" i="1" s="1"/>
  <c r="ET296" i="1"/>
  <c r="BO287" i="1"/>
  <c r="DP296" i="1"/>
  <c r="F296" i="1"/>
  <c r="AP287" i="1"/>
  <c r="AX287" i="1"/>
  <c r="T296" i="1"/>
  <c r="CT296" i="1"/>
  <c r="EE284" i="1"/>
  <c r="EE331" i="1" s="1"/>
  <c r="BD296" i="1"/>
  <c r="CI284" i="1"/>
  <c r="CI331" i="1" s="1"/>
  <c r="AG287" i="1"/>
  <c r="DV296" i="1"/>
  <c r="EH296" i="1"/>
  <c r="N296" i="1"/>
  <c r="ER296" i="1"/>
  <c r="FM290" i="1"/>
  <c r="FM293" i="1" s="1"/>
  <c r="DO284" i="1"/>
  <c r="DO331" i="1" s="1"/>
  <c r="EG290" i="1"/>
  <c r="EG293" i="1" s="1"/>
  <c r="FK287" i="1"/>
  <c r="FB284" i="1"/>
  <c r="FB331" i="1" s="1"/>
  <c r="FV296" i="1"/>
  <c r="EI284" i="1"/>
  <c r="EI331" i="1" s="1"/>
  <c r="AV296" i="1"/>
  <c r="EW290" i="1"/>
  <c r="EW293" i="1" s="1"/>
  <c r="BK290" i="1"/>
  <c r="BK293" i="1" s="1"/>
  <c r="FZ282" i="1"/>
  <c r="DM290" i="1"/>
  <c r="DM293" i="1" s="1"/>
  <c r="ES290" i="1"/>
  <c r="ES293" i="1" s="1"/>
  <c r="FA284" i="1"/>
  <c r="FA331" i="1" s="1"/>
  <c r="DW287" i="1"/>
  <c r="DS287" i="1"/>
  <c r="DX284" i="1"/>
  <c r="DX331" i="1" s="1"/>
  <c r="I284" i="1"/>
  <c r="I331" i="1" s="1"/>
  <c r="CS287" i="1"/>
  <c r="BG287" i="1"/>
  <c r="CK284" i="1"/>
  <c r="CK331" i="1" s="1"/>
  <c r="BM284" i="1"/>
  <c r="BM331" i="1" s="1"/>
  <c r="FR287" i="1"/>
  <c r="CW287" i="1"/>
  <c r="K290" i="1"/>
  <c r="K293" i="1" s="1"/>
  <c r="AK287" i="1"/>
  <c r="BY287" i="1"/>
  <c r="EA287" i="1"/>
  <c r="AB284" i="1"/>
  <c r="AB331" i="1" s="1"/>
  <c r="FU284" i="1"/>
  <c r="FU331" i="1" s="1"/>
  <c r="FQ284" i="1"/>
  <c r="FQ331" i="1" s="1"/>
  <c r="AC287" i="1"/>
  <c r="U287" i="1"/>
  <c r="DQ284" i="1"/>
  <c r="DQ331" i="1" s="1"/>
  <c r="FC287" i="1"/>
  <c r="CL284" i="1"/>
  <c r="CL331" i="1" s="1"/>
  <c r="AJ284" i="1"/>
  <c r="AJ331" i="1" s="1"/>
  <c r="AM287" i="1"/>
  <c r="V284" i="1"/>
  <c r="V331" i="1" s="1"/>
  <c r="EO284" i="1"/>
  <c r="EO331" i="1" s="1"/>
  <c r="DY284" i="1"/>
  <c r="DY331" i="1" s="1"/>
  <c r="EF284" i="1"/>
  <c r="EF331" i="1" s="1"/>
  <c r="Y287" i="1"/>
  <c r="EX284" i="1"/>
  <c r="EX331" i="1" s="1"/>
  <c r="FW284" i="1"/>
  <c r="FW331" i="1" s="1"/>
  <c r="BC284" i="1"/>
  <c r="BC331" i="1" s="1"/>
  <c r="ED284" i="1"/>
  <c r="ED331" i="1" s="1"/>
  <c r="DU284" i="1"/>
  <c r="DU331" i="1" s="1"/>
  <c r="BR284" i="1"/>
  <c r="BR331" i="1" s="1"/>
  <c r="EL284" i="1"/>
  <c r="EL331" i="1" s="1"/>
  <c r="BJ284" i="1"/>
  <c r="BJ331" i="1" s="1"/>
  <c r="DR284" i="1"/>
  <c r="DR331" i="1" s="1"/>
  <c r="EM284" i="1"/>
  <c r="EM331" i="1" s="1"/>
  <c r="EB284" i="1"/>
  <c r="EB331" i="1" s="1"/>
  <c r="FL284" i="1"/>
  <c r="FL331" i="1" s="1"/>
  <c r="G287" i="1"/>
  <c r="AL284" i="1"/>
  <c r="AL331" i="1" s="1"/>
  <c r="CV296" i="1"/>
  <c r="EJ290" i="1"/>
  <c r="EJ293" i="1" s="1"/>
  <c r="DK290" i="1"/>
  <c r="DK293" i="1" s="1"/>
  <c r="DN296" i="1"/>
  <c r="BE284" i="1"/>
  <c r="BE331" i="1" s="1"/>
  <c r="AO296" i="1"/>
  <c r="BT296" i="1"/>
  <c r="CE290" i="1"/>
  <c r="CE293" i="1" s="1"/>
  <c r="CO290" i="1"/>
  <c r="CO293" i="1" s="1"/>
  <c r="EU290" i="1"/>
  <c r="EU293" i="1" s="1"/>
  <c r="BA290" i="1"/>
  <c r="BA293" i="1" s="1"/>
  <c r="DL296" i="1"/>
  <c r="EP290" i="1"/>
  <c r="EP293" i="1" s="1"/>
  <c r="CQ290" i="1"/>
  <c r="CQ293" i="1" s="1"/>
  <c r="CG296" i="1"/>
  <c r="P290" i="1"/>
  <c r="P293" i="1" s="1"/>
  <c r="AH284" i="1"/>
  <c r="AH331" i="1" s="1"/>
  <c r="EE290" i="1"/>
  <c r="EE293" i="1" s="1"/>
  <c r="FM296" i="1"/>
  <c r="EG296" i="1"/>
  <c r="AY284" i="1"/>
  <c r="AY331" i="1" s="1"/>
  <c r="AS284" i="1"/>
  <c r="AS331" i="1" s="1"/>
  <c r="BH296" i="1"/>
  <c r="FO290" i="1"/>
  <c r="FO293" i="1" s="1"/>
  <c r="DE284" i="1"/>
  <c r="DE331" i="1" s="1"/>
  <c r="EW296" i="1"/>
  <c r="BK296" i="1"/>
  <c r="FZ298" i="1"/>
  <c r="EV290" i="1"/>
  <c r="EV293" i="1" s="1"/>
  <c r="J290" i="1"/>
  <c r="J293" i="1" s="1"/>
  <c r="FH290" i="1"/>
  <c r="FH293" i="1" s="1"/>
  <c r="CD290" i="1"/>
  <c r="CD293" i="1" s="1"/>
  <c r="DH287" i="1"/>
  <c r="DA287" i="1"/>
  <c r="D284" i="1"/>
  <c r="D331" i="1" s="1"/>
  <c r="FZ331" i="1" s="1"/>
  <c r="EY290" i="1"/>
  <c r="EY293" i="1" s="1"/>
  <c r="CX290" i="1"/>
  <c r="CX293" i="1" s="1"/>
  <c r="FP290" i="1"/>
  <c r="FP293" i="1" s="1"/>
  <c r="X284" i="1"/>
  <c r="X331" i="1" s="1"/>
  <c r="DB290" i="1"/>
  <c r="DB293" i="1" s="1"/>
  <c r="FR284" i="1"/>
  <c r="FR331" i="1" s="1"/>
  <c r="CF290" i="1"/>
  <c r="CF293" i="1" s="1"/>
  <c r="CJ287" i="1"/>
  <c r="BB287" i="1"/>
  <c r="AB290" i="1"/>
  <c r="AB293" i="1" s="1"/>
  <c r="W287" i="1"/>
  <c r="FZ285" i="1"/>
  <c r="FZ284" i="1"/>
  <c r="GB278" i="1"/>
  <c r="DJ284" i="1"/>
  <c r="DJ331" i="1" s="1"/>
  <c r="FX287" i="1"/>
  <c r="AZ284" i="1"/>
  <c r="AZ331" i="1" s="1"/>
  <c r="BU287" i="1"/>
  <c r="CA284" i="1"/>
  <c r="CA331" i="1" s="1"/>
  <c r="DD284" i="1"/>
  <c r="DD331" i="1" s="1"/>
  <c r="CB287" i="1"/>
  <c r="FN290" i="1"/>
  <c r="FN293" i="1" s="1"/>
  <c r="E284" i="1"/>
  <c r="E331" i="1" s="1"/>
  <c r="BP284" i="1"/>
  <c r="BP331" i="1" s="1"/>
  <c r="DU287" i="1"/>
  <c r="CN284" i="1"/>
  <c r="CN331" i="1" s="1"/>
  <c r="EM287" i="1"/>
  <c r="FD284" i="1"/>
  <c r="FD331" i="1" s="1"/>
  <c r="AA287" i="1"/>
  <c r="CU296" i="1"/>
  <c r="AU296" i="1"/>
  <c r="DF296" i="1"/>
  <c r="EC290" i="1"/>
  <c r="EC293" i="1" s="1"/>
  <c r="R290" i="1"/>
  <c r="R293" i="1" s="1"/>
  <c r="BX296" i="1"/>
  <c r="BF290" i="1"/>
  <c r="BF293" i="1" s="1"/>
  <c r="BL290" i="1"/>
  <c r="BL293" i="1" s="1"/>
  <c r="CH290" i="1"/>
  <c r="CH293" i="1" s="1"/>
  <c r="DZ287" i="1"/>
  <c r="BZ290" i="1"/>
  <c r="BZ293" i="1" s="1"/>
  <c r="FJ287" i="1"/>
  <c r="AD290" i="1"/>
  <c r="AD293" i="1" s="1"/>
  <c r="AN290" i="1"/>
  <c r="AN293" i="1" s="1"/>
  <c r="H290" i="1"/>
  <c r="H293" i="1" s="1"/>
  <c r="EZ287" i="1"/>
  <c r="BV290" i="1"/>
  <c r="BV293" i="1" s="1"/>
  <c r="FF290" i="1"/>
  <c r="FF293" i="1" s="1"/>
  <c r="CZ287" i="1"/>
  <c r="EP296" i="1"/>
  <c r="DG296" i="1"/>
  <c r="FS290" i="1"/>
  <c r="FS293" i="1" s="1"/>
  <c r="CM290" i="1"/>
  <c r="CM293" i="1" s="1"/>
  <c r="AP284" i="1"/>
  <c r="AP331" i="1" s="1"/>
  <c r="O284" i="1"/>
  <c r="O331" i="1" s="1"/>
  <c r="S284" i="1"/>
  <c r="S331" i="1" s="1"/>
  <c r="P296" i="1"/>
  <c r="EK290" i="1"/>
  <c r="EK293" i="1" s="1"/>
  <c r="CI287" i="1"/>
  <c r="AG284" i="1"/>
  <c r="AG331" i="1" s="1"/>
  <c r="M290" i="1"/>
  <c r="M293" i="1" s="1"/>
  <c r="DO287" i="1"/>
  <c r="AY287" i="1"/>
  <c r="AS287" i="1"/>
  <c r="EQ290" i="1"/>
  <c r="EQ293" i="1" s="1"/>
  <c r="AI290" i="1"/>
  <c r="AI293" i="1" s="1"/>
  <c r="EI287" i="1"/>
  <c r="BI290" i="1"/>
  <c r="BI293" i="1" s="1"/>
  <c r="DE287" i="1"/>
  <c r="AQ290" i="1"/>
  <c r="AQ293" i="1" s="1"/>
  <c r="AR284" i="1"/>
  <c r="AR331" i="1" s="1"/>
  <c r="BQ290" i="1"/>
  <c r="BQ293" i="1" s="1"/>
  <c r="EV296" i="1"/>
  <c r="DM296" i="1"/>
  <c r="J296" i="1"/>
  <c r="ES296" i="1"/>
  <c r="DW284" i="1"/>
  <c r="DW331" i="1" s="1"/>
  <c r="FG287" i="1"/>
  <c r="DS284" i="1"/>
  <c r="DS331" i="1" s="1"/>
  <c r="DX287" i="1"/>
  <c r="DC296" i="1"/>
  <c r="I287" i="1"/>
  <c r="CX296" i="1"/>
  <c r="CS284" i="1"/>
  <c r="CS331" i="1" s="1"/>
  <c r="BG284" i="1"/>
  <c r="BG331" i="1" s="1"/>
  <c r="CK287" i="1"/>
  <c r="DB296" i="1"/>
  <c r="BM287" i="1"/>
  <c r="CF296" i="1"/>
  <c r="FU287" i="1"/>
  <c r="DQ287" i="1"/>
  <c r="CL287" i="1"/>
  <c r="AJ287" i="1"/>
  <c r="V287" i="1"/>
  <c r="C290" i="1"/>
  <c r="C296" i="1" s="1"/>
  <c r="FX284" i="1"/>
  <c r="FX331" i="1" s="1"/>
  <c r="CA287" i="1"/>
  <c r="EO287" i="1"/>
  <c r="DY287" i="1"/>
  <c r="EF287" i="1"/>
  <c r="DD287" i="1"/>
  <c r="Y284" i="1"/>
  <c r="Y331" i="1" s="1"/>
  <c r="FN296" i="1"/>
  <c r="E287" i="1"/>
  <c r="BC287" i="1"/>
  <c r="ED287" i="1"/>
  <c r="BR287" i="1"/>
  <c r="EL287" i="1"/>
  <c r="BJ287" i="1"/>
  <c r="CN287" i="1"/>
  <c r="DR287" i="1"/>
  <c r="EB287" i="1"/>
  <c r="FD287" i="1"/>
  <c r="FL287" i="1"/>
  <c r="AL287" i="1"/>
  <c r="DY290" i="1" l="1"/>
  <c r="DZ290" i="1"/>
  <c r="AA290" i="1"/>
  <c r="BU290" i="1"/>
  <c r="W290" i="1"/>
  <c r="CJ290" i="1"/>
  <c r="DA290" i="1"/>
  <c r="AC290" i="1"/>
  <c r="FO296" i="1"/>
  <c r="EQ296" i="1"/>
  <c r="M296" i="1"/>
  <c r="EU296" i="1"/>
  <c r="BS290" i="1"/>
  <c r="DI290" i="1"/>
  <c r="BP290" i="1"/>
  <c r="EX290" i="1"/>
  <c r="CY290" i="1"/>
  <c r="Z290" i="1"/>
  <c r="CR290" i="1"/>
  <c r="AH290" i="1"/>
  <c r="BV296" i="1"/>
  <c r="AD296" i="1"/>
  <c r="Q290" i="1"/>
  <c r="AE296" i="1"/>
  <c r="BL296" i="1"/>
  <c r="EJ296" i="1"/>
  <c r="BC290" i="1"/>
  <c r="AS290" i="1"/>
  <c r="EL290" i="1"/>
  <c r="EO290" i="1"/>
  <c r="I290" i="1"/>
  <c r="FY290" i="1" s="1"/>
  <c r="FJ290" i="1"/>
  <c r="DU290" i="1"/>
  <c r="AQ296" i="1"/>
  <c r="FS296" i="1"/>
  <c r="AM290" i="1"/>
  <c r="FC290" i="1"/>
  <c r="EA290" i="1"/>
  <c r="FP296" i="1"/>
  <c r="BI296" i="1"/>
  <c r="AG290" i="1"/>
  <c r="EK296" i="1"/>
  <c r="AX290" i="1"/>
  <c r="EC296" i="1"/>
  <c r="AZ290" i="1"/>
  <c r="K296" i="1"/>
  <c r="D290" i="1"/>
  <c r="FA290" i="1"/>
  <c r="AR290" i="1"/>
  <c r="CP290" i="1"/>
  <c r="AF290" i="1"/>
  <c r="S290" i="1"/>
  <c r="BA296" i="1"/>
  <c r="CH296" i="1"/>
  <c r="CE296" i="1"/>
  <c r="BF296" i="1"/>
  <c r="BW296" i="1"/>
  <c r="BJ290" i="1"/>
  <c r="DX290" i="1"/>
  <c r="E290" i="1"/>
  <c r="C293" i="1"/>
  <c r="CK290" i="1"/>
  <c r="AL290" i="1"/>
  <c r="DR290" i="1"/>
  <c r="BR290" i="1"/>
  <c r="DD290" i="1"/>
  <c r="CA290" i="1"/>
  <c r="DQ290" i="1"/>
  <c r="FU290" i="1"/>
  <c r="FG290" i="1"/>
  <c r="DO290" i="1"/>
  <c r="CI290" i="1"/>
  <c r="EZ290" i="1"/>
  <c r="FX290" i="1"/>
  <c r="CM296" i="1"/>
  <c r="G290" i="1"/>
  <c r="BY290" i="1"/>
  <c r="CW290" i="1"/>
  <c r="BG290" i="1"/>
  <c r="EY296" i="1"/>
  <c r="DS290" i="1"/>
  <c r="BQ296" i="1"/>
  <c r="AI296" i="1"/>
  <c r="AP290" i="1"/>
  <c r="BO290" i="1"/>
  <c r="AB296" i="1"/>
  <c r="L290" i="1"/>
  <c r="DT290" i="1"/>
  <c r="O290" i="1"/>
  <c r="H296" i="1"/>
  <c r="CO296" i="1"/>
  <c r="BE290" i="1"/>
  <c r="R296" i="1"/>
  <c r="FD290" i="1"/>
  <c r="AJ290" i="1"/>
  <c r="DE290" i="1"/>
  <c r="EB290" i="1"/>
  <c r="CL290" i="1"/>
  <c r="AY290" i="1"/>
  <c r="CZ290" i="1"/>
  <c r="FL290" i="1"/>
  <c r="CN290" i="1"/>
  <c r="ED290" i="1"/>
  <c r="EF290" i="1"/>
  <c r="V290" i="1"/>
  <c r="BM290" i="1"/>
  <c r="CD296" i="1"/>
  <c r="EI290" i="1"/>
  <c r="EE296" i="1"/>
  <c r="EM290" i="1"/>
  <c r="CB290" i="1"/>
  <c r="BB290" i="1"/>
  <c r="DH290" i="1"/>
  <c r="Y290" i="1"/>
  <c r="U290" i="1"/>
  <c r="AK290" i="1"/>
  <c r="FR290" i="1"/>
  <c r="CS290" i="1"/>
  <c r="DW290" i="1"/>
  <c r="FK290" i="1"/>
  <c r="CQ296" i="1"/>
  <c r="FW290" i="1"/>
  <c r="DJ290" i="1"/>
  <c r="FQ290" i="1"/>
  <c r="X290" i="1"/>
  <c r="FH296" i="1"/>
  <c r="FB290" i="1"/>
  <c r="FF296" i="1"/>
  <c r="AN296" i="1"/>
  <c r="BZ296" i="1"/>
  <c r="FT296" i="1"/>
  <c r="AT290" i="1"/>
  <c r="DK296" i="1"/>
  <c r="FI290" i="1"/>
  <c r="FY293" i="1" l="1"/>
  <c r="FY296" i="1"/>
  <c r="DH293" i="1"/>
  <c r="DH296" i="1"/>
  <c r="AY293" i="1"/>
  <c r="AY296" i="1"/>
  <c r="FU293" i="1"/>
  <c r="FU296" i="1"/>
  <c r="AL293" i="1"/>
  <c r="AL296" i="1"/>
  <c r="FK293" i="1"/>
  <c r="FK296" i="1"/>
  <c r="EI293" i="1"/>
  <c r="EI296" i="1"/>
  <c r="BY293" i="1"/>
  <c r="BY296" i="1"/>
  <c r="AR293" i="1"/>
  <c r="AR296" i="1"/>
  <c r="Q293" i="1"/>
  <c r="Q296" i="1"/>
  <c r="BS293" i="1"/>
  <c r="BS296" i="1"/>
  <c r="AC293" i="1"/>
  <c r="AC296" i="1"/>
  <c r="AA293" i="1"/>
  <c r="AA296" i="1"/>
  <c r="AT293" i="1"/>
  <c r="AT296" i="1"/>
  <c r="DW293" i="1"/>
  <c r="DW296" i="1"/>
  <c r="FR293" i="1"/>
  <c r="FR296" i="1"/>
  <c r="U293" i="1"/>
  <c r="U296" i="1"/>
  <c r="CB293" i="1"/>
  <c r="CB296" i="1"/>
  <c r="BM293" i="1"/>
  <c r="BM296" i="1"/>
  <c r="EF293" i="1"/>
  <c r="EF296" i="1"/>
  <c r="CN293" i="1"/>
  <c r="CN296" i="1"/>
  <c r="CL293" i="1"/>
  <c r="CL296" i="1"/>
  <c r="DE293" i="1"/>
  <c r="DE296" i="1"/>
  <c r="FD293" i="1"/>
  <c r="FD296" i="1"/>
  <c r="AP293" i="1"/>
  <c r="AP296" i="1"/>
  <c r="DS293" i="1"/>
  <c r="DS296" i="1"/>
  <c r="CI293" i="1"/>
  <c r="CI296" i="1"/>
  <c r="FG293" i="1"/>
  <c r="FG296" i="1"/>
  <c r="DQ293" i="1"/>
  <c r="DQ296" i="1"/>
  <c r="DD293" i="1"/>
  <c r="DD296" i="1"/>
  <c r="DR293" i="1"/>
  <c r="DR296" i="1"/>
  <c r="CK293" i="1"/>
  <c r="CK296" i="1"/>
  <c r="E293" i="1"/>
  <c r="E296" i="1"/>
  <c r="DX293" i="1"/>
  <c r="DX296" i="1"/>
  <c r="AG293" i="1"/>
  <c r="AG296" i="1"/>
  <c r="EA293" i="1"/>
  <c r="EA296" i="1"/>
  <c r="AM293" i="1"/>
  <c r="AM296" i="1"/>
  <c r="DU293" i="1"/>
  <c r="DU296" i="1"/>
  <c r="EO293" i="1"/>
  <c r="EO296" i="1"/>
  <c r="AS293" i="1"/>
  <c r="AS296" i="1"/>
  <c r="Y293" i="1"/>
  <c r="Y296" i="1"/>
  <c r="V293" i="1"/>
  <c r="V296" i="1"/>
  <c r="FL293" i="1"/>
  <c r="FL296" i="1"/>
  <c r="BO293" i="1"/>
  <c r="BO296" i="1"/>
  <c r="EZ293" i="1"/>
  <c r="EZ296" i="1"/>
  <c r="CA293" i="1"/>
  <c r="CA296" i="1"/>
  <c r="FW293" i="1"/>
  <c r="FW296" i="1"/>
  <c r="DT293" i="1"/>
  <c r="DT296" i="1"/>
  <c r="BG293" i="1"/>
  <c r="BG296" i="1"/>
  <c r="D293" i="1"/>
  <c r="D296" i="1"/>
  <c r="CR293" i="1"/>
  <c r="CR296" i="1"/>
  <c r="DI293" i="1"/>
  <c r="DI296" i="1"/>
  <c r="W293" i="1"/>
  <c r="W296" i="1"/>
  <c r="FB293" i="1"/>
  <c r="FB296" i="1"/>
  <c r="FI293" i="1"/>
  <c r="FI296" i="1"/>
  <c r="X293" i="1"/>
  <c r="X296" i="1"/>
  <c r="DJ293" i="1"/>
  <c r="DJ296" i="1"/>
  <c r="CZ293" i="1"/>
  <c r="CZ296" i="1"/>
  <c r="BE293" i="1"/>
  <c r="BE296" i="1"/>
  <c r="O293" i="1"/>
  <c r="O296" i="1"/>
  <c r="L293" i="1"/>
  <c r="L296" i="1"/>
  <c r="CW293" i="1"/>
  <c r="CW296" i="1"/>
  <c r="G293" i="1"/>
  <c r="G296" i="1"/>
  <c r="S293" i="1"/>
  <c r="S296" i="1"/>
  <c r="AF293" i="1"/>
  <c r="AF296" i="1"/>
  <c r="CP293" i="1"/>
  <c r="CP296" i="1"/>
  <c r="FA293" i="1"/>
  <c r="FA296" i="1"/>
  <c r="AX293" i="1"/>
  <c r="AX296" i="1"/>
  <c r="AH293" i="1"/>
  <c r="AH296" i="1"/>
  <c r="Z293" i="1"/>
  <c r="Z296" i="1"/>
  <c r="CY293" i="1"/>
  <c r="CY296" i="1"/>
  <c r="BP293" i="1"/>
  <c r="BP296" i="1"/>
  <c r="DA293" i="1"/>
  <c r="DA296" i="1"/>
  <c r="CJ293" i="1"/>
  <c r="CJ296" i="1"/>
  <c r="BU293" i="1"/>
  <c r="BU296" i="1"/>
  <c r="DY293" i="1"/>
  <c r="DY296" i="1"/>
  <c r="AK293" i="1"/>
  <c r="AK296" i="1"/>
  <c r="EM293" i="1"/>
  <c r="EM296" i="1"/>
  <c r="AJ293" i="1"/>
  <c r="AJ296" i="1"/>
  <c r="FX293" i="1"/>
  <c r="FX296" i="1"/>
  <c r="BR293" i="1"/>
  <c r="BR296" i="1"/>
  <c r="AZ293" i="1"/>
  <c r="AZ296" i="1"/>
  <c r="FC293" i="1"/>
  <c r="FC296" i="1"/>
  <c r="FJ293" i="1"/>
  <c r="FJ296" i="1"/>
  <c r="I293" i="1"/>
  <c r="I296" i="1"/>
  <c r="EL293" i="1"/>
  <c r="EL296" i="1"/>
  <c r="BC293" i="1"/>
  <c r="BC296" i="1"/>
  <c r="CS293" i="1"/>
  <c r="CS296" i="1"/>
  <c r="BB293" i="1"/>
  <c r="BB296" i="1"/>
  <c r="ED293" i="1"/>
  <c r="ED296" i="1"/>
  <c r="EB293" i="1"/>
  <c r="EB296" i="1"/>
  <c r="DO293" i="1"/>
  <c r="DO296" i="1"/>
  <c r="BJ293" i="1"/>
  <c r="BJ296" i="1"/>
  <c r="FQ293" i="1"/>
  <c r="FQ296" i="1"/>
  <c r="EX293" i="1"/>
  <c r="EX296" i="1"/>
  <c r="DZ293" i="1"/>
  <c r="DZ296" i="1"/>
  <c r="FZ296" i="1" l="1"/>
  <c r="FZ293" i="1"/>
  <c r="GB302" i="1" s="1"/>
  <c r="BU301" i="1" s="1"/>
  <c r="BU308" i="1" l="1"/>
  <c r="BU302" i="1"/>
  <c r="BU305" i="1" s="1"/>
  <c r="EI301" i="1"/>
  <c r="DW301" i="1"/>
  <c r="DE301" i="1"/>
  <c r="CI301" i="1"/>
  <c r="AG301" i="1"/>
  <c r="FL301" i="1"/>
  <c r="FI301" i="1"/>
  <c r="G301" i="1"/>
  <c r="CY301" i="1"/>
  <c r="FY309" i="1"/>
  <c r="J309" i="1"/>
  <c r="U309" i="1"/>
  <c r="FB309" i="1"/>
  <c r="Q309" i="1"/>
  <c r="DC309" i="1"/>
  <c r="FN309" i="1"/>
  <c r="EK309" i="1"/>
  <c r="AN309" i="1"/>
  <c r="BE309" i="1"/>
  <c r="AR309" i="1"/>
  <c r="AL309" i="1"/>
  <c r="FV309" i="1"/>
  <c r="CW309" i="1"/>
  <c r="AV309" i="1"/>
  <c r="CS309" i="1"/>
  <c r="BP309" i="1"/>
  <c r="BK309" i="1"/>
  <c r="AC309" i="1"/>
  <c r="EL309" i="1"/>
  <c r="S309" i="1"/>
  <c r="BF309" i="1"/>
  <c r="C309" i="1"/>
  <c r="BR309" i="1"/>
  <c r="AU309" i="1"/>
  <c r="DM309" i="1"/>
  <c r="BL309" i="1"/>
  <c r="DI309" i="1"/>
  <c r="CF309" i="1"/>
  <c r="DW309" i="1"/>
  <c r="AS309" i="1"/>
  <c r="FR309" i="1"/>
  <c r="BO309" i="1"/>
  <c r="CT309" i="1"/>
  <c r="EA309" i="1"/>
  <c r="AY309" i="1"/>
  <c r="CJ309" i="1"/>
  <c r="CN309" i="1"/>
  <c r="FK309" i="1"/>
  <c r="EV309" i="1"/>
  <c r="EZ309" i="1"/>
  <c r="FO309" i="1"/>
  <c r="EC309" i="1"/>
  <c r="DY309" i="1"/>
  <c r="R309" i="1"/>
  <c r="FC309" i="1"/>
  <c r="DR309" i="1"/>
  <c r="F309" i="1"/>
  <c r="EH309" i="1"/>
  <c r="CG309" i="1"/>
  <c r="AF309" i="1"/>
  <c r="CC309" i="1"/>
  <c r="AZ309" i="1"/>
  <c r="DN309" i="1"/>
  <c r="FW309" i="1"/>
  <c r="EY309" i="1"/>
  <c r="CZ309" i="1"/>
  <c r="DQ309" i="1"/>
  <c r="DD309" i="1"/>
  <c r="FJ309" i="1"/>
  <c r="DK309" i="1"/>
  <c r="FI309" i="1"/>
  <c r="DH309" i="1"/>
  <c r="FE309" i="1"/>
  <c r="EB309" i="1"/>
  <c r="CD309" i="1"/>
  <c r="CO309" i="1"/>
  <c r="FS309" i="1"/>
  <c r="I309" i="1"/>
  <c r="CM309" i="1"/>
  <c r="G309" i="1"/>
  <c r="BS309" i="1"/>
  <c r="O309" i="1"/>
  <c r="DX309" i="1"/>
  <c r="FU309" i="1"/>
  <c r="ER309" i="1"/>
  <c r="DB309" i="1"/>
  <c r="DE309" i="1"/>
  <c r="H309" i="1"/>
  <c r="Y309" i="1"/>
  <c r="L309" i="1"/>
  <c r="DJ309" i="1"/>
  <c r="BQ309" i="1"/>
  <c r="P309" i="1"/>
  <c r="BM309" i="1"/>
  <c r="AJ309" i="1"/>
  <c r="BZ309" i="1"/>
  <c r="FM309" i="1"/>
  <c r="CX309" i="1"/>
  <c r="CB309" i="1"/>
  <c r="CV309" i="1"/>
  <c r="BI309" i="1"/>
  <c r="FG309" i="1"/>
  <c r="ED309" i="1"/>
  <c r="W309" i="1"/>
  <c r="ES309" i="1"/>
  <c r="CR309" i="1"/>
  <c r="EO309" i="1"/>
  <c r="DL309" i="1"/>
  <c r="CI309" i="1"/>
  <c r="M309" i="1"/>
  <c r="DF309" i="1"/>
  <c r="FL309" i="1"/>
  <c r="AH309" i="1"/>
  <c r="FP309" i="1"/>
  <c r="EU309" i="1"/>
  <c r="DO309" i="1"/>
  <c r="BJ309" i="1"/>
  <c r="FT309" i="1"/>
  <c r="CL309" i="1"/>
  <c r="V309" i="1"/>
  <c r="DS309" i="1"/>
  <c r="FA309" i="1"/>
  <c r="BD309" i="1"/>
  <c r="BU309" i="1"/>
  <c r="BH309" i="1"/>
  <c r="AE309" i="1"/>
  <c r="CE309" i="1"/>
  <c r="CP309" i="1"/>
  <c r="AQ309" i="1"/>
  <c r="DZ309" i="1"/>
  <c r="BB309" i="1"/>
  <c r="DG309" i="1"/>
  <c r="FQ309" i="1"/>
  <c r="BT309" i="1"/>
  <c r="CK309" i="1"/>
  <c r="BX309" i="1"/>
  <c r="K309" i="1"/>
  <c r="AI309" i="1"/>
  <c r="AD309" i="1"/>
  <c r="FD309" i="1"/>
  <c r="BN309" i="1"/>
  <c r="FX309" i="1"/>
  <c r="AP309" i="1"/>
  <c r="BY309" i="1"/>
  <c r="BW309" i="1"/>
  <c r="BG309" i="1"/>
  <c r="FF309" i="1"/>
  <c r="AX309" i="1"/>
  <c r="AK309" i="1"/>
  <c r="BC309" i="1"/>
  <c r="AG309" i="1"/>
  <c r="D309" i="1"/>
  <c r="ET309" i="1"/>
  <c r="AA309" i="1"/>
  <c r="N309" i="1"/>
  <c r="DP309" i="1"/>
  <c r="EG309" i="1"/>
  <c r="DT309" i="1"/>
  <c r="BV309" i="1"/>
  <c r="BA309" i="1"/>
  <c r="EM309" i="1"/>
  <c r="AW309" i="1"/>
  <c r="T309" i="1"/>
  <c r="AM309" i="1"/>
  <c r="CY309" i="1"/>
  <c r="AT309" i="1"/>
  <c r="EF309" i="1"/>
  <c r="EW309" i="1"/>
  <c r="EJ309" i="1"/>
  <c r="EQ309" i="1"/>
  <c r="EE309" i="1"/>
  <c r="EI309" i="1"/>
  <c r="EN309" i="1"/>
  <c r="Z309" i="1"/>
  <c r="FH309" i="1"/>
  <c r="EP309" i="1"/>
  <c r="DU309" i="1"/>
  <c r="X309" i="1"/>
  <c r="AO309" i="1"/>
  <c r="AB309" i="1"/>
  <c r="CQ309" i="1"/>
  <c r="E309" i="1"/>
  <c r="DV309" i="1"/>
  <c r="EX309" i="1"/>
  <c r="CH309" i="1"/>
  <c r="CA309" i="1"/>
  <c r="DA309" i="1"/>
  <c r="CU309" i="1"/>
  <c r="F301" i="1"/>
  <c r="CO301" i="1"/>
  <c r="ER301" i="1"/>
  <c r="FE301" i="1"/>
  <c r="DN301" i="1"/>
  <c r="CU301" i="1"/>
  <c r="DL301" i="1"/>
  <c r="BF301" i="1"/>
  <c r="FN301" i="1"/>
  <c r="CF301" i="1"/>
  <c r="EY301" i="1"/>
  <c r="EJ301" i="1"/>
  <c r="FT301" i="1"/>
  <c r="AI301" i="1"/>
  <c r="CM301" i="1"/>
  <c r="FM301" i="1"/>
  <c r="BT301" i="1"/>
  <c r="T301" i="1"/>
  <c r="BV301" i="1"/>
  <c r="R301" i="1"/>
  <c r="J301" i="1"/>
  <c r="EE301" i="1"/>
  <c r="CE301" i="1"/>
  <c r="K301" i="1"/>
  <c r="BX301" i="1"/>
  <c r="N301" i="1"/>
  <c r="BW301" i="1"/>
  <c r="ES301" i="1"/>
  <c r="BA301" i="1"/>
  <c r="FV301" i="1"/>
  <c r="EH301" i="1"/>
  <c r="BQ301" i="1"/>
  <c r="M301" i="1"/>
  <c r="P301" i="1"/>
  <c r="CV301" i="1"/>
  <c r="BN301" i="1"/>
  <c r="EU301" i="1"/>
  <c r="EW301" i="1"/>
  <c r="BH301" i="1"/>
  <c r="EP301" i="1"/>
  <c r="BL301" i="1"/>
  <c r="BI301" i="1"/>
  <c r="AQ301" i="1"/>
  <c r="DF301" i="1"/>
  <c r="CQ301" i="1"/>
  <c r="DG301" i="1"/>
  <c r="EN301" i="1"/>
  <c r="AN301" i="1"/>
  <c r="CH301" i="1"/>
  <c r="AB301" i="1"/>
  <c r="FP301" i="1"/>
  <c r="CC301" i="1"/>
  <c r="FS301" i="1"/>
  <c r="EQ301" i="1"/>
  <c r="FF301" i="1"/>
  <c r="BZ301" i="1"/>
  <c r="FH301" i="1"/>
  <c r="EG301" i="1"/>
  <c r="AE301" i="1"/>
  <c r="AO301" i="1"/>
  <c r="AD301" i="1"/>
  <c r="EC301" i="1"/>
  <c r="CX301" i="1"/>
  <c r="DK301" i="1"/>
  <c r="BK301" i="1"/>
  <c r="CG301" i="1"/>
  <c r="EK301" i="1"/>
  <c r="DB301" i="1"/>
  <c r="CD301" i="1"/>
  <c r="FO301" i="1"/>
  <c r="DC301" i="1"/>
  <c r="DV301" i="1"/>
  <c r="AW301" i="1"/>
  <c r="CT301" i="1"/>
  <c r="AU301" i="1"/>
  <c r="BD301" i="1"/>
  <c r="ET301" i="1"/>
  <c r="AV301" i="1"/>
  <c r="EV301" i="1"/>
  <c r="H301" i="1"/>
  <c r="DM301" i="1"/>
  <c r="DP301" i="1"/>
  <c r="C301" i="1"/>
  <c r="I301" i="1"/>
  <c r="BJ301" i="1"/>
  <c r="EL301" i="1"/>
  <c r="Q301" i="1"/>
  <c r="DS301" i="1"/>
  <c r="DU301" i="1"/>
  <c r="CA301" i="1"/>
  <c r="FB301" i="1"/>
  <c r="CW301" i="1"/>
  <c r="Z301" i="1"/>
  <c r="FY301" i="1"/>
  <c r="FY302" i="1" s="1"/>
  <c r="FY305" i="1" s="1"/>
  <c r="AL301" i="1"/>
  <c r="AR301" i="1"/>
  <c r="AA301" i="1"/>
  <c r="U301" i="1"/>
  <c r="CN301" i="1"/>
  <c r="AP301" i="1"/>
  <c r="DQ301" i="1"/>
  <c r="E301" i="1"/>
  <c r="AM301" i="1"/>
  <c r="Y301" i="1"/>
  <c r="EZ301" i="1"/>
  <c r="BG301" i="1"/>
  <c r="W301" i="1"/>
  <c r="DJ301" i="1"/>
  <c r="L301" i="1"/>
  <c r="AH301" i="1"/>
  <c r="DA301" i="1"/>
  <c r="AK301" i="1"/>
  <c r="BR301" i="1"/>
  <c r="DH301" i="1"/>
  <c r="CB301" i="1"/>
  <c r="DX301" i="1"/>
  <c r="FC301" i="1"/>
  <c r="BC301" i="1"/>
  <c r="EB301" i="1"/>
  <c r="EX301" i="1"/>
  <c r="AY301" i="1"/>
  <c r="BS301" i="1"/>
  <c r="BM301" i="1"/>
  <c r="DR301" i="1"/>
  <c r="EO301" i="1"/>
  <c r="FW301" i="1"/>
  <c r="BE301" i="1"/>
  <c r="FA301" i="1"/>
  <c r="AJ301" i="1"/>
  <c r="FD301" i="1"/>
  <c r="BB301" i="1"/>
  <c r="CR301" i="1"/>
  <c r="AZ301" i="1"/>
  <c r="ED301" i="1"/>
  <c r="FQ301" i="1"/>
  <c r="FK301" i="1"/>
  <c r="AT301" i="1"/>
  <c r="CL301" i="1"/>
  <c r="DD301" i="1"/>
  <c r="V301" i="1"/>
  <c r="D301" i="1"/>
  <c r="CZ301" i="1"/>
  <c r="CP301" i="1"/>
  <c r="CJ301" i="1"/>
  <c r="EM301" i="1"/>
  <c r="AF301" i="1"/>
  <c r="FJ301" i="1"/>
  <c r="CS301" i="1"/>
  <c r="DO301" i="1"/>
  <c r="DZ301" i="1"/>
  <c r="FU301" i="1"/>
  <c r="BY301" i="1"/>
  <c r="AC301" i="1"/>
  <c r="FR301" i="1"/>
  <c r="EF301" i="1"/>
  <c r="FG301" i="1"/>
  <c r="CK301" i="1"/>
  <c r="EA301" i="1"/>
  <c r="AS301" i="1"/>
  <c r="BO301" i="1"/>
  <c r="DT301" i="1"/>
  <c r="DI301" i="1"/>
  <c r="X301" i="1"/>
  <c r="O301" i="1"/>
  <c r="S301" i="1"/>
  <c r="AX301" i="1"/>
  <c r="BP301" i="1"/>
  <c r="DY301" i="1"/>
  <c r="FX301" i="1"/>
  <c r="O308" i="1" l="1"/>
  <c r="O302" i="1"/>
  <c r="O305" i="1" s="1"/>
  <c r="CS308" i="1"/>
  <c r="CS302" i="1"/>
  <c r="CS305" i="1" s="1"/>
  <c r="FK308" i="1"/>
  <c r="FK302" i="1"/>
  <c r="FK305" i="1" s="1"/>
  <c r="DR308" i="1"/>
  <c r="DR302" i="1"/>
  <c r="DR305" i="1" s="1"/>
  <c r="AK308" i="1"/>
  <c r="AK302" i="1"/>
  <c r="AK305" i="1" s="1"/>
  <c r="AP308" i="1"/>
  <c r="AP302" i="1"/>
  <c r="AP305" i="1" s="1"/>
  <c r="I308" i="1"/>
  <c r="I302" i="1"/>
  <c r="I305" i="1" s="1"/>
  <c r="BD308" i="1"/>
  <c r="BD302" i="1"/>
  <c r="BD305" i="1" s="1"/>
  <c r="DB308" i="1"/>
  <c r="DB302" i="1"/>
  <c r="DB305" i="1" s="1"/>
  <c r="BZ308" i="1"/>
  <c r="BZ302" i="1"/>
  <c r="BZ305" i="1" s="1"/>
  <c r="AN308" i="1"/>
  <c r="AN302" i="1"/>
  <c r="AN305" i="1" s="1"/>
  <c r="BN308" i="1"/>
  <c r="BN302" i="1"/>
  <c r="BN305" i="1" s="1"/>
  <c r="ES308" i="1"/>
  <c r="ES302" i="1"/>
  <c r="ES305" i="1" s="1"/>
  <c r="R308" i="1"/>
  <c r="R302" i="1"/>
  <c r="R305" i="1" s="1"/>
  <c r="BF308" i="1"/>
  <c r="BF302" i="1"/>
  <c r="BF305" i="1" s="1"/>
  <c r="X308" i="1"/>
  <c r="X302" i="1"/>
  <c r="X305" i="1" s="1"/>
  <c r="EF308" i="1"/>
  <c r="EF302" i="1"/>
  <c r="EF305" i="1" s="1"/>
  <c r="FJ308" i="1"/>
  <c r="FJ302" i="1"/>
  <c r="FJ305" i="1" s="1"/>
  <c r="DD308" i="1"/>
  <c r="DD302" i="1"/>
  <c r="DD305" i="1" s="1"/>
  <c r="BB308" i="1"/>
  <c r="BB302" i="1"/>
  <c r="BB305" i="1" s="1"/>
  <c r="BM308" i="1"/>
  <c r="BM302" i="1"/>
  <c r="BM305" i="1" s="1"/>
  <c r="CB308" i="1"/>
  <c r="CB302" i="1"/>
  <c r="CB305" i="1" s="1"/>
  <c r="W308" i="1"/>
  <c r="W302" i="1"/>
  <c r="W305" i="1" s="1"/>
  <c r="CN308" i="1"/>
  <c r="CN302" i="1"/>
  <c r="CN305" i="1" s="1"/>
  <c r="FB308" i="1"/>
  <c r="FB302" i="1"/>
  <c r="FB305" i="1" s="1"/>
  <c r="FZ301" i="1"/>
  <c r="C308" i="1"/>
  <c r="C302" i="1"/>
  <c r="C305" i="1" s="1"/>
  <c r="AU308" i="1"/>
  <c r="AU302" i="1"/>
  <c r="AU305" i="1" s="1"/>
  <c r="EK308" i="1"/>
  <c r="EK302" i="1"/>
  <c r="EK305" i="1" s="1"/>
  <c r="AE308" i="1"/>
  <c r="AE302" i="1"/>
  <c r="AE305" i="1" s="1"/>
  <c r="FP308" i="1"/>
  <c r="FP302" i="1"/>
  <c r="FP305" i="1" s="1"/>
  <c r="AQ308" i="1"/>
  <c r="AQ302" i="1"/>
  <c r="AQ305" i="1" s="1"/>
  <c r="CV308" i="1"/>
  <c r="CV302" i="1"/>
  <c r="CV305" i="1" s="1"/>
  <c r="BW308" i="1"/>
  <c r="BW302" i="1"/>
  <c r="BW305" i="1" s="1"/>
  <c r="BV308" i="1"/>
  <c r="BV302" i="1"/>
  <c r="BV305" i="1" s="1"/>
  <c r="EY308" i="1"/>
  <c r="EY302" i="1"/>
  <c r="EY305" i="1" s="1"/>
  <c r="ER308" i="1"/>
  <c r="ER302" i="1"/>
  <c r="ER305" i="1" s="1"/>
  <c r="DI308" i="1"/>
  <c r="DI302" i="1"/>
  <c r="DI305" i="1" s="1"/>
  <c r="EA308" i="1"/>
  <c r="EA302" i="1"/>
  <c r="EA305" i="1" s="1"/>
  <c r="FR308" i="1"/>
  <c r="FR302" i="1"/>
  <c r="FR305" i="1" s="1"/>
  <c r="DZ308" i="1"/>
  <c r="DZ302" i="1"/>
  <c r="DZ305" i="1" s="1"/>
  <c r="AF308" i="1"/>
  <c r="AF302" i="1"/>
  <c r="AF305" i="1" s="1"/>
  <c r="CZ308" i="1"/>
  <c r="CZ302" i="1"/>
  <c r="CZ305" i="1" s="1"/>
  <c r="CL308" i="1"/>
  <c r="CL302" i="1"/>
  <c r="CL305" i="1" s="1"/>
  <c r="ED308" i="1"/>
  <c r="ED302" i="1"/>
  <c r="ED305" i="1" s="1"/>
  <c r="FD308" i="1"/>
  <c r="FD302" i="1"/>
  <c r="FD305" i="1" s="1"/>
  <c r="FW308" i="1"/>
  <c r="FW302" i="1"/>
  <c r="FW305" i="1" s="1"/>
  <c r="BS308" i="1"/>
  <c r="BS302" i="1"/>
  <c r="BS305" i="1" s="1"/>
  <c r="BC308" i="1"/>
  <c r="BC302" i="1"/>
  <c r="BC305" i="1" s="1"/>
  <c r="DH308" i="1"/>
  <c r="DH302" i="1"/>
  <c r="DH305" i="1" s="1"/>
  <c r="AH308" i="1"/>
  <c r="AH302" i="1"/>
  <c r="AH305" i="1" s="1"/>
  <c r="BG308" i="1"/>
  <c r="BG302" i="1"/>
  <c r="BG305" i="1" s="1"/>
  <c r="E308" i="1"/>
  <c r="E302" i="1"/>
  <c r="E305" i="1" s="1"/>
  <c r="U308" i="1"/>
  <c r="U302" i="1"/>
  <c r="U305" i="1" s="1"/>
  <c r="CA308" i="1"/>
  <c r="CA302" i="1"/>
  <c r="CA305" i="1" s="1"/>
  <c r="EL308" i="1"/>
  <c r="EL302" i="1"/>
  <c r="EL305" i="1" s="1"/>
  <c r="DP308" i="1"/>
  <c r="DP302" i="1"/>
  <c r="DP305" i="1" s="1"/>
  <c r="AV308" i="1"/>
  <c r="AV302" i="1"/>
  <c r="AV305" i="1" s="1"/>
  <c r="CT308" i="1"/>
  <c r="CT302" i="1"/>
  <c r="CT305" i="1" s="1"/>
  <c r="FO308" i="1"/>
  <c r="FO302" i="1"/>
  <c r="FO305" i="1" s="1"/>
  <c r="CG308" i="1"/>
  <c r="CG302" i="1"/>
  <c r="CG305" i="1" s="1"/>
  <c r="EC308" i="1"/>
  <c r="EC302" i="1"/>
  <c r="EC305" i="1" s="1"/>
  <c r="EG308" i="1"/>
  <c r="EG302" i="1"/>
  <c r="EG305" i="1" s="1"/>
  <c r="EQ308" i="1"/>
  <c r="EQ302" i="1"/>
  <c r="EQ305" i="1" s="1"/>
  <c r="AB308" i="1"/>
  <c r="AB302" i="1"/>
  <c r="AB305" i="1" s="1"/>
  <c r="DG308" i="1"/>
  <c r="DG302" i="1"/>
  <c r="DG305" i="1" s="1"/>
  <c r="BI308" i="1"/>
  <c r="BI302" i="1"/>
  <c r="BI305" i="1" s="1"/>
  <c r="EW308" i="1"/>
  <c r="EW302" i="1"/>
  <c r="EW305" i="1" s="1"/>
  <c r="P308" i="1"/>
  <c r="P302" i="1"/>
  <c r="P305" i="1" s="1"/>
  <c r="FV308" i="1"/>
  <c r="FV302" i="1"/>
  <c r="FV305" i="1" s="1"/>
  <c r="N308" i="1"/>
  <c r="N302" i="1"/>
  <c r="N305" i="1" s="1"/>
  <c r="EE308" i="1"/>
  <c r="EE302" i="1"/>
  <c r="EE305" i="1" s="1"/>
  <c r="T308" i="1"/>
  <c r="T302" i="1"/>
  <c r="T305" i="1" s="1"/>
  <c r="AI308" i="1"/>
  <c r="AI302" i="1"/>
  <c r="AI305" i="1" s="1"/>
  <c r="CF308" i="1"/>
  <c r="CF302" i="1"/>
  <c r="CF305" i="1" s="1"/>
  <c r="CU308" i="1"/>
  <c r="CU302" i="1"/>
  <c r="CU305" i="1" s="1"/>
  <c r="CO308" i="1"/>
  <c r="CO302" i="1"/>
  <c r="CO305" i="1" s="1"/>
  <c r="FL308" i="1"/>
  <c r="FL302" i="1"/>
  <c r="FL305" i="1" s="1"/>
  <c r="DW308" i="1"/>
  <c r="DW302" i="1"/>
  <c r="DW305" i="1" s="1"/>
  <c r="DY308" i="1"/>
  <c r="DY302" i="1"/>
  <c r="DY305" i="1" s="1"/>
  <c r="BY308" i="1"/>
  <c r="BY302" i="1"/>
  <c r="BY305" i="1" s="1"/>
  <c r="CJ308" i="1"/>
  <c r="CJ302" i="1"/>
  <c r="CJ305" i="1" s="1"/>
  <c r="FA308" i="1"/>
  <c r="FA302" i="1"/>
  <c r="FA305" i="1" s="1"/>
  <c r="DX308" i="1"/>
  <c r="DX302" i="1"/>
  <c r="DX305" i="1" s="1"/>
  <c r="Y308" i="1"/>
  <c r="Y302" i="1"/>
  <c r="Y305" i="1" s="1"/>
  <c r="CW308" i="1"/>
  <c r="CW302" i="1"/>
  <c r="CW305" i="1" s="1"/>
  <c r="H308" i="1"/>
  <c r="H302" i="1"/>
  <c r="H305" i="1" s="1"/>
  <c r="DV308" i="1"/>
  <c r="DV302" i="1"/>
  <c r="DV305" i="1" s="1"/>
  <c r="AO308" i="1"/>
  <c r="AO302" i="1"/>
  <c r="AO305" i="1" s="1"/>
  <c r="CC308" i="1"/>
  <c r="CC302" i="1"/>
  <c r="CC305" i="1" s="1"/>
  <c r="EP308" i="1"/>
  <c r="EP302" i="1"/>
  <c r="EP305" i="1" s="1"/>
  <c r="BQ308" i="1"/>
  <c r="BQ302" i="1"/>
  <c r="BQ305" i="1" s="1"/>
  <c r="K308" i="1"/>
  <c r="K302" i="1"/>
  <c r="K305" i="1" s="1"/>
  <c r="EJ308" i="1"/>
  <c r="EJ302" i="1"/>
  <c r="EJ305" i="1" s="1"/>
  <c r="FE308" i="1"/>
  <c r="FE302" i="1"/>
  <c r="FE305" i="1" s="1"/>
  <c r="G308" i="1"/>
  <c r="G302" i="1"/>
  <c r="G305" i="1" s="1"/>
  <c r="CI308" i="1"/>
  <c r="CI302" i="1"/>
  <c r="CI305" i="1" s="1"/>
  <c r="BP308" i="1"/>
  <c r="BP302" i="1"/>
  <c r="BP305" i="1" s="1"/>
  <c r="AS308" i="1"/>
  <c r="AS302" i="1"/>
  <c r="AS305" i="1" s="1"/>
  <c r="FU308" i="1"/>
  <c r="FU302" i="1"/>
  <c r="FU305" i="1" s="1"/>
  <c r="CP308" i="1"/>
  <c r="CP302" i="1"/>
  <c r="CP305" i="1" s="1"/>
  <c r="FQ308" i="1"/>
  <c r="FQ302" i="1"/>
  <c r="FQ305" i="1" s="1"/>
  <c r="BE308" i="1"/>
  <c r="BE302" i="1"/>
  <c r="BE305" i="1" s="1"/>
  <c r="EB308" i="1"/>
  <c r="EB302" i="1"/>
  <c r="EB305" i="1" s="1"/>
  <c r="DA308" i="1"/>
  <c r="DA302" i="1"/>
  <c r="DA305" i="1" s="1"/>
  <c r="AM308" i="1"/>
  <c r="AM302" i="1"/>
  <c r="AM305" i="1" s="1"/>
  <c r="AL308" i="1"/>
  <c r="AL302" i="1"/>
  <c r="AL305" i="1" s="1"/>
  <c r="Q308" i="1"/>
  <c r="Q302" i="1"/>
  <c r="Q305" i="1" s="1"/>
  <c r="EV308" i="1"/>
  <c r="EV302" i="1"/>
  <c r="EV305" i="1" s="1"/>
  <c r="DC308" i="1"/>
  <c r="DC302" i="1"/>
  <c r="DC305" i="1" s="1"/>
  <c r="CX308" i="1"/>
  <c r="CX302" i="1"/>
  <c r="CX305" i="1" s="1"/>
  <c r="FF308" i="1"/>
  <c r="FF302" i="1"/>
  <c r="FF305" i="1" s="1"/>
  <c r="EN308" i="1"/>
  <c r="EN302" i="1"/>
  <c r="EN305" i="1" s="1"/>
  <c r="BH308" i="1"/>
  <c r="BH302" i="1"/>
  <c r="BH305" i="1" s="1"/>
  <c r="EH308" i="1"/>
  <c r="EH302" i="1"/>
  <c r="EH305" i="1" s="1"/>
  <c r="CE308" i="1"/>
  <c r="CE302" i="1"/>
  <c r="CE305" i="1" s="1"/>
  <c r="CM308" i="1"/>
  <c r="CM302" i="1"/>
  <c r="CM305" i="1" s="1"/>
  <c r="DL308" i="1"/>
  <c r="DL302" i="1"/>
  <c r="DL305" i="1" s="1"/>
  <c r="FI308" i="1"/>
  <c r="FI302" i="1"/>
  <c r="FI305" i="1" s="1"/>
  <c r="DE308" i="1"/>
  <c r="DE302" i="1"/>
  <c r="DE305" i="1" s="1"/>
  <c r="AX308" i="1"/>
  <c r="AX302" i="1"/>
  <c r="AX305" i="1" s="1"/>
  <c r="FX308" i="1"/>
  <c r="FX302" i="1"/>
  <c r="FX305" i="1" s="1"/>
  <c r="S308" i="1"/>
  <c r="S302" i="1"/>
  <c r="S305" i="1" s="1"/>
  <c r="DT308" i="1"/>
  <c r="DT302" i="1"/>
  <c r="DT305" i="1" s="1"/>
  <c r="CK308" i="1"/>
  <c r="CK302" i="1"/>
  <c r="CK305" i="1" s="1"/>
  <c r="AC308" i="1"/>
  <c r="AC302" i="1"/>
  <c r="AC305" i="1" s="1"/>
  <c r="DO308" i="1"/>
  <c r="DO302" i="1"/>
  <c r="DO305" i="1" s="1"/>
  <c r="EM308" i="1"/>
  <c r="EM302" i="1"/>
  <c r="EM305" i="1" s="1"/>
  <c r="D308" i="1"/>
  <c r="D302" i="1"/>
  <c r="D305" i="1" s="1"/>
  <c r="AT308" i="1"/>
  <c r="AT302" i="1"/>
  <c r="AT305" i="1" s="1"/>
  <c r="AZ308" i="1"/>
  <c r="AZ302" i="1"/>
  <c r="AZ305" i="1" s="1"/>
  <c r="AJ308" i="1"/>
  <c r="AJ302" i="1"/>
  <c r="AJ305" i="1" s="1"/>
  <c r="EO308" i="1"/>
  <c r="EO302" i="1"/>
  <c r="EO305" i="1" s="1"/>
  <c r="AY308" i="1"/>
  <c r="AY302" i="1"/>
  <c r="AY305" i="1" s="1"/>
  <c r="FC308" i="1"/>
  <c r="FC302" i="1"/>
  <c r="FC305" i="1" s="1"/>
  <c r="BR308" i="1"/>
  <c r="BR302" i="1"/>
  <c r="BR305" i="1" s="1"/>
  <c r="L308" i="1"/>
  <c r="L302" i="1"/>
  <c r="L305" i="1" s="1"/>
  <c r="EZ308" i="1"/>
  <c r="EZ302" i="1"/>
  <c r="EZ305" i="1" s="1"/>
  <c r="DQ308" i="1"/>
  <c r="DQ302" i="1"/>
  <c r="DQ305" i="1" s="1"/>
  <c r="AA308" i="1"/>
  <c r="AA302" i="1"/>
  <c r="AA305" i="1" s="1"/>
  <c r="Z308" i="1"/>
  <c r="Z302" i="1"/>
  <c r="Z305" i="1" s="1"/>
  <c r="DU308" i="1"/>
  <c r="DU302" i="1"/>
  <c r="DU305" i="1" s="1"/>
  <c r="BJ308" i="1"/>
  <c r="BJ302" i="1"/>
  <c r="BJ305" i="1" s="1"/>
  <c r="DM308" i="1"/>
  <c r="DM302" i="1"/>
  <c r="DM305" i="1" s="1"/>
  <c r="ET308" i="1"/>
  <c r="ET302" i="1"/>
  <c r="ET305" i="1" s="1"/>
  <c r="AW308" i="1"/>
  <c r="AW302" i="1"/>
  <c r="AW305" i="1" s="1"/>
  <c r="CD308" i="1"/>
  <c r="CD302" i="1"/>
  <c r="CD305" i="1" s="1"/>
  <c r="BK308" i="1"/>
  <c r="BK302" i="1"/>
  <c r="BK305" i="1" s="1"/>
  <c r="AD308" i="1"/>
  <c r="AD302" i="1"/>
  <c r="AD305" i="1" s="1"/>
  <c r="FH308" i="1"/>
  <c r="FH302" i="1"/>
  <c r="FH305" i="1" s="1"/>
  <c r="FS308" i="1"/>
  <c r="FS302" i="1"/>
  <c r="FS305" i="1" s="1"/>
  <c r="CH308" i="1"/>
  <c r="CH302" i="1"/>
  <c r="CH305" i="1" s="1"/>
  <c r="CQ308" i="1"/>
  <c r="CQ302" i="1"/>
  <c r="CQ305" i="1" s="1"/>
  <c r="BL308" i="1"/>
  <c r="BL302" i="1"/>
  <c r="BL305" i="1" s="1"/>
  <c r="EU308" i="1"/>
  <c r="EU302" i="1"/>
  <c r="EU305" i="1" s="1"/>
  <c r="M308" i="1"/>
  <c r="M302" i="1"/>
  <c r="M305" i="1" s="1"/>
  <c r="BA308" i="1"/>
  <c r="BA302" i="1"/>
  <c r="BA305" i="1" s="1"/>
  <c r="BX308" i="1"/>
  <c r="BX302" i="1"/>
  <c r="BX305" i="1" s="1"/>
  <c r="J308" i="1"/>
  <c r="J302" i="1"/>
  <c r="J305" i="1" s="1"/>
  <c r="BT308" i="1"/>
  <c r="BT302" i="1"/>
  <c r="BT305" i="1" s="1"/>
  <c r="FT308" i="1"/>
  <c r="FT302" i="1"/>
  <c r="FT305" i="1" s="1"/>
  <c r="FN308" i="1"/>
  <c r="FN302" i="1"/>
  <c r="FN305" i="1" s="1"/>
  <c r="DN308" i="1"/>
  <c r="DN302" i="1"/>
  <c r="DN305" i="1" s="1"/>
  <c r="F308" i="1"/>
  <c r="F302" i="1"/>
  <c r="F305" i="1" s="1"/>
  <c r="CY308" i="1"/>
  <c r="CY302" i="1"/>
  <c r="CY305" i="1" s="1"/>
  <c r="AG308" i="1"/>
  <c r="AG302" i="1"/>
  <c r="AG305" i="1" s="1"/>
  <c r="EI308" i="1"/>
  <c r="EI302" i="1"/>
  <c r="EI305" i="1" s="1"/>
  <c r="BO308" i="1"/>
  <c r="BO302" i="1"/>
  <c r="BO305" i="1" s="1"/>
  <c r="CR308" i="1"/>
  <c r="CR302" i="1"/>
  <c r="CR305" i="1" s="1"/>
  <c r="DJ308" i="1"/>
  <c r="DJ302" i="1"/>
  <c r="DJ305" i="1" s="1"/>
  <c r="DS308" i="1"/>
  <c r="DS302" i="1"/>
  <c r="DS305" i="1" s="1"/>
  <c r="DK308" i="1"/>
  <c r="DK302" i="1"/>
  <c r="DK305" i="1" s="1"/>
  <c r="FM308" i="1"/>
  <c r="FM302" i="1"/>
  <c r="FM305" i="1" s="1"/>
  <c r="FG308" i="1"/>
  <c r="FG302" i="1"/>
  <c r="FG305" i="1" s="1"/>
  <c r="V308" i="1"/>
  <c r="V302" i="1"/>
  <c r="V305" i="1" s="1"/>
  <c r="EX308" i="1"/>
  <c r="EX302" i="1"/>
  <c r="EX305" i="1" s="1"/>
  <c r="AR308" i="1"/>
  <c r="AR302" i="1"/>
  <c r="AR305" i="1" s="1"/>
  <c r="DF308" i="1"/>
  <c r="DF302" i="1"/>
  <c r="DF305" i="1" s="1"/>
</calcChain>
</file>

<file path=xl/comments1.xml><?xml version="1.0" encoding="utf-8"?>
<comments xmlns="http://schemas.openxmlformats.org/spreadsheetml/2006/main">
  <authors>
    <author>Christel, Mary Lynn</author>
  </authors>
  <commentList>
    <comment ref="AD73" authorId="0" shapeId="0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<sst xmlns="http://schemas.openxmlformats.org/spreadsheetml/2006/main" count="874" uniqueCount="727">
  <si>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</si>
  <si>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</si>
  <si>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</si>
  <si>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</si>
  <si>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</si>
  <si>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</si>
  <si>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</si>
  <si>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</si>
  <si>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</si>
  <si>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</si>
  <si>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</si>
  <si>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</si>
  <si>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</si>
  <si>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</si>
  <si>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</si>
  <si>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</si>
  <si>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</si>
  <si>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</si>
  <si>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</si>
  <si>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</si>
  <si>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</si>
  <si>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</si>
  <si>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</si>
  <si>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</si>
  <si>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</si>
  <si>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</si>
  <si>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</si>
  <si>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</si>
  <si>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</si>
  <si>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</si>
  <si>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</si>
  <si>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</si>
  <si>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</si>
  <si>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</si>
  <si>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</si>
  <si>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</si>
  <si>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</si>
  <si>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</si>
  <si>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</si>
  <si>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</si>
  <si>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</si>
  <si>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</si>
  <si>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</si>
  <si>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</si>
  <si>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</si>
  <si>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</si>
  <si>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</si>
  <si>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</si>
  <si>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</si>
  <si>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</si>
  <si>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</si>
  <si>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</si>
  <si>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</si>
  <si>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</si>
  <si>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</si>
  <si>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</si>
  <si>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</si>
  <si>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</si>
  <si>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</si>
  <si>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</si>
  <si>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</si>
  <si>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</si>
  <si>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</si>
  <si>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</si>
  <si>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</si>
  <si>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</si>
  <si>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</si>
  <si>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</si>
  <si>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</si>
  <si>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</si>
  <si>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</si>
  <si>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</si>
  <si>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</si>
  <si>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</si>
  <si>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</si>
  <si>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</si>
  <si>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</si>
  <si>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</si>
  <si>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</si>
  <si>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</si>
  <si>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</si>
  <si>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</si>
  <si>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</si>
  <si>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</si>
  <si>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</si>
  <si>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</si>
  <si>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</si>
  <si>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</si>
  <si>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</si>
  <si>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</si>
  <si>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</si>
  <si>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</si>
  <si>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</si>
  <si>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</si>
  <si>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</si>
  <si>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</si>
  <si>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</si>
  <si>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</si>
  <si>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</si>
  <si>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</si>
  <si>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</si>
  <si>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</si>
  <si>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</si>
  <si>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</si>
  <si>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</si>
  <si>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</si>
  <si>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C-1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</si>
  <si>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</si>
  <si>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</si>
  <si>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</si>
  <si>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</si>
  <si>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</si>
  <si>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</si>
  <si>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</si>
  <si>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</si>
  <si>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</si>
  <si>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</si>
  <si>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</si>
  <si>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</si>
  <si>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</si>
  <si>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</si>
  <si>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</si>
  <si>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</si>
  <si>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</si>
  <si>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</si>
  <si>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</si>
  <si>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</si>
  <si>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</si>
  <si>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</si>
  <si>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</si>
  <si>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</si>
  <si>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</si>
  <si>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</si>
  <si>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</si>
  <si>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</si>
  <si>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</si>
  <si>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</si>
  <si>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</si>
  <si>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</si>
  <si>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</si>
  <si>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</si>
  <si>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</si>
  <si>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</si>
  <si>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</si>
  <si>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</si>
  <si>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</si>
  <si>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</si>
  <si>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</si>
  <si>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</si>
  <si>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</si>
  <si>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</si>
  <si>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</si>
  <si>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</si>
  <si>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</si>
  <si>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</si>
  <si>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</si>
  <si>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</si>
  <si>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</si>
  <si>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</si>
  <si>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</si>
  <si>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</si>
  <si>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</si>
  <si>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</si>
  <si>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</si>
  <si>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</si>
  <si>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</si>
  <si>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</si>
  <si>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</si>
  <si>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</si>
  <si>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</si>
  <si>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</si>
  <si>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</si>
  <si>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</si>
  <si>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</si>
  <si>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</si>
  <si>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</si>
  <si>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</si>
  <si>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</si>
  <si>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</si>
  <si>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</si>
  <si>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</si>
  <si>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</si>
  <si>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</si>
  <si>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</si>
  <si>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</si>
  <si>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</si>
  <si>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</si>
  <si>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</si>
  <si>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</si>
  <si>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</si>
  <si>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</si>
  <si>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</si>
  <si>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</si>
  <si>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</si>
  <si>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</si>
  <si>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</si>
  <si>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</si>
  <si>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</si>
  <si>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</si>
  <si>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</si>
  <si>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</si>
  <si>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</si>
  <si>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</si>
  <si>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</si>
  <si>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</si>
  <si>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</si>
  <si>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</si>
  <si>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</si>
  <si>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</si>
  <si>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</si>
  <si>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</si>
  <si>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</si>
  <si>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</si>
  <si>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</si>
  <si>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</si>
  <si>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</si>
  <si>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</si>
  <si>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</si>
  <si>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</si>
  <si>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</si>
  <si>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</si>
  <si>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</si>
  <si>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</si>
  <si>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</si>
  <si>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</si>
  <si>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</si>
  <si>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</si>
  <si>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</si>
  <si>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</si>
  <si>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</si>
  <si>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</si>
  <si>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</si>
  <si>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</si>
  <si>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</si>
  <si>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</si>
  <si>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</si>
  <si>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</si>
  <si>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</si>
  <si>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</si>
  <si>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</si>
  <si>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</si>
  <si>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</si>
  <si>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</si>
  <si>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</si>
  <si>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FY19 Grades 1-12 FTE</t>
  </si>
  <si>
    <t>V1.1</t>
  </si>
  <si>
    <t>FY19 Kindergarten FTE</t>
  </si>
  <si>
    <t>V2</t>
  </si>
  <si>
    <t>FY19 Special Education Preschool FTE</t>
  </si>
  <si>
    <t>V3</t>
  </si>
  <si>
    <t>FY19 October FTE Count (sum of line V1, V1.1 and line V2)</t>
  </si>
  <si>
    <t>V4</t>
  </si>
  <si>
    <t xml:space="preserve">FY19 Multi District On-line Pupil Count </t>
  </si>
  <si>
    <t>V4.1</t>
  </si>
  <si>
    <t>FY19 ASCENT Pupil Count</t>
  </si>
  <si>
    <t>V5</t>
  </si>
  <si>
    <t>FY19 October FTE Count (minus on-line and ASCENT pupil count)</t>
  </si>
  <si>
    <t>V6</t>
  </si>
  <si>
    <t>FY19 Free Lunch (grades 1 - 8) Count</t>
  </si>
  <si>
    <t>V7</t>
  </si>
  <si>
    <t>FY19 Free Lunch (grades K - 12) Count</t>
  </si>
  <si>
    <t>V8</t>
  </si>
  <si>
    <t xml:space="preserve">FY19 Percent At-risk  - State Average </t>
  </si>
  <si>
    <t>V9</t>
  </si>
  <si>
    <t>FY19 October Membership (grades 1 - 8)</t>
  </si>
  <si>
    <t>V10</t>
  </si>
  <si>
    <t xml:space="preserve">FY19 October Membership (grades K-12) </t>
  </si>
  <si>
    <t>V11</t>
  </si>
  <si>
    <t xml:space="preserve">FY19 Charter School FTE Count </t>
  </si>
  <si>
    <t>V12</t>
  </si>
  <si>
    <t>FY18 Funded Pupil Count</t>
  </si>
  <si>
    <t>V13</t>
  </si>
  <si>
    <t>FY18 October FTE Count (minus CPP, OODS, Online)</t>
  </si>
  <si>
    <t>V14</t>
  </si>
  <si>
    <t>FY17 October FTE Count (minus CPP, OODS, Online)</t>
  </si>
  <si>
    <t>V15</t>
  </si>
  <si>
    <t>FY16 October FTE Count (minus CPP, OODS, Online)</t>
  </si>
  <si>
    <t>V15.1</t>
  </si>
  <si>
    <t>FY15 October FTE Count (minus CPP, OODS, Online)</t>
  </si>
  <si>
    <t>V16.1</t>
  </si>
  <si>
    <t xml:space="preserve">FY19 Single District On-line Pupil Count </t>
  </si>
  <si>
    <t>V17</t>
  </si>
  <si>
    <t>FY19 Colorado Preschool Program Count FTE</t>
  </si>
  <si>
    <t>V18</t>
  </si>
  <si>
    <t>FY18 ELL Count (Dominant Language not English)</t>
  </si>
  <si>
    <t>V19</t>
  </si>
  <si>
    <t>FY19 Charter School Institute Grades K - 12 FTE</t>
  </si>
  <si>
    <t>V19.1</t>
  </si>
  <si>
    <t>FY19 Charter School Institute Kindergarten FTE</t>
  </si>
  <si>
    <t>V20</t>
  </si>
  <si>
    <t>FY19 Charter School Institute On-line Student FTE</t>
  </si>
  <si>
    <t>V20.5</t>
  </si>
  <si>
    <t>FY19 Charter School Institute CPP</t>
  </si>
  <si>
    <t>V20.6</t>
  </si>
  <si>
    <t>FY19 Charter School Institute ASCENT</t>
  </si>
  <si>
    <t>FUNDING ELEMENTS</t>
  </si>
  <si>
    <t>V21</t>
  </si>
  <si>
    <t xml:space="preserve">FY19 Base Funding </t>
  </si>
  <si>
    <t>V22</t>
  </si>
  <si>
    <t>FY19 Minimum Funding</t>
  </si>
  <si>
    <t>V22.5</t>
  </si>
  <si>
    <t>FY19 On-Line Funding</t>
  </si>
  <si>
    <t>V23</t>
  </si>
  <si>
    <t>FY19 Cost of Living Factor</t>
  </si>
  <si>
    <t>V24</t>
  </si>
  <si>
    <t>FY19 At-risk 'Base' Factor</t>
  </si>
  <si>
    <t>V26</t>
  </si>
  <si>
    <t>FY19 Minimum State Aid</t>
  </si>
  <si>
    <t>TAXES</t>
  </si>
  <si>
    <t>V30</t>
  </si>
  <si>
    <t xml:space="preserve">FY19 Specific Ownership Tax </t>
  </si>
  <si>
    <t>V31</t>
  </si>
  <si>
    <t xml:space="preserve">FY19 Assessed Valuation </t>
  </si>
  <si>
    <t>V32</t>
  </si>
  <si>
    <t>FY18 Mill Levy (FINAL)</t>
  </si>
  <si>
    <t>V33</t>
  </si>
  <si>
    <t>FY18 General Fund Property Tax (incl. Categorical Buyout)</t>
  </si>
  <si>
    <t xml:space="preserve"> </t>
  </si>
  <si>
    <t>PRIOR YEAR FUNDING</t>
  </si>
  <si>
    <t>V40</t>
  </si>
  <si>
    <t>FY18 Total Program</t>
  </si>
  <si>
    <t>V41</t>
  </si>
  <si>
    <t>FY18 Total Program Per-Pupil Funding</t>
  </si>
  <si>
    <t>CATEGORICAL FUNDING</t>
  </si>
  <si>
    <t>V50</t>
  </si>
  <si>
    <t>Transportation payments paid in FY19</t>
  </si>
  <si>
    <t>V51</t>
  </si>
  <si>
    <t>Vocational Education payments paid in FY19</t>
  </si>
  <si>
    <t>V52</t>
  </si>
  <si>
    <t>English Language Proficiency Act payments paid in FY19</t>
  </si>
  <si>
    <t>V53</t>
  </si>
  <si>
    <t>Special Education - Children with Disabilities</t>
  </si>
  <si>
    <t>payments paid in FY19</t>
  </si>
  <si>
    <t>V54</t>
  </si>
  <si>
    <t>Special Education - Gifted/Talented payments paid in FY19</t>
  </si>
  <si>
    <t>V55</t>
  </si>
  <si>
    <t>Small Attendance Center payments paid in FY17</t>
  </si>
  <si>
    <t>V56</t>
  </si>
  <si>
    <t>Total Categorical Funding</t>
  </si>
  <si>
    <t>sum of lines V50, V51, V52, V53,  V54 and V55</t>
  </si>
  <si>
    <t>OTHER</t>
  </si>
  <si>
    <t>V60</t>
  </si>
  <si>
    <t>CY17 Inflation</t>
  </si>
  <si>
    <t>V62</t>
  </si>
  <si>
    <t xml:space="preserve">FY19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</si>
  <si>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</si>
  <si>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</si>
  <si>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</si>
  <si>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</si>
  <si>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</si>
  <si>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FY19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</si>
  <si>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</si>
  <si>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</si>
  <si>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</si>
  <si>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</si>
  <si>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</si>
  <si>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</si>
  <si>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</si>
  <si>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</si>
  <si>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</si>
  <si>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</si>
  <si>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</si>
  <si>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</si>
  <si>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</si>
  <si>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FY19 October FTE Count (minus on-line)- enter line V5</t>
  </si>
  <si>
    <t>FC2</t>
  </si>
  <si>
    <t>FY18 October FTE Count - enter line V13</t>
  </si>
  <si>
    <t>FC3</t>
  </si>
  <si>
    <t>FY17 October FTE Count - enter line V14</t>
  </si>
  <si>
    <t>FC4</t>
  </si>
  <si>
    <t>FY16 October FTE Count - enter line V15</t>
  </si>
  <si>
    <t>FC4.1</t>
  </si>
  <si>
    <t>FY15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</si>
  <si>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</si>
  <si>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</si>
  <si>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</si>
  <si>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 or (lines FC1, FC2, FC3, FC4 and FC4.1)</t>
  </si>
  <si>
    <t>FC5.1</t>
  </si>
  <si>
    <t>FY19 Full Day Kindergarten Factor</t>
  </si>
  <si>
    <t>FC6</t>
  </si>
  <si>
    <t>FY19 CPP Pupil Count - enter line V17</t>
  </si>
  <si>
    <t>FC6.1</t>
  </si>
  <si>
    <t>FY19 Charter Institute CPP Pupil Count - enter line V20.1</t>
  </si>
  <si>
    <t>FC6.5</t>
  </si>
  <si>
    <t>FY19 CHARTER INSTITUTE PUPIL COUNT - enter line V19</t>
  </si>
  <si>
    <t>FY6.6</t>
  </si>
  <si>
    <t xml:space="preserve">FY19 Charter Institute Full Day Kindergarten Factor </t>
  </si>
  <si>
    <t>FC7</t>
  </si>
  <si>
    <t>FY19 FUNDED PUPIL COUNT - enter line FC5, plus FC5.1, plus line FC6, plus FC6.5, plus FC6.6</t>
  </si>
  <si>
    <t>FC7.5</t>
  </si>
  <si>
    <t>FY19 ASCENT Pupil Count - enter line FC4.1</t>
  </si>
  <si>
    <t>FC7.6</t>
  </si>
  <si>
    <t>FY19 CHARTER INSTITUTE ASCENT Pupil Count - enter line V20.6</t>
  </si>
  <si>
    <t>FC8</t>
  </si>
  <si>
    <t xml:space="preserve">FY19 On-line Multi-District Pupil Count - enter line V4 </t>
  </si>
  <si>
    <t>FC8.5</t>
  </si>
  <si>
    <t>FY19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</si>
  <si>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</si>
  <si>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</si>
  <si>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</si>
  <si>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</si>
  <si>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</si>
  <si>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</si>
  <si>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</si>
  <si>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</si>
  <si>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</si>
  <si>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</si>
  <si>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</si>
  <si>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</si>
  <si>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</si>
  <si>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</si>
  <si>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</si>
  <si>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</si>
  <si>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</si>
  <si>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</si>
  <si>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</si>
  <si>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</si>
  <si>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</si>
  <si>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</si>
  <si>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</si>
  <si>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</si>
  <si>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</si>
  <si>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</si>
  <si>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</si>
  <si>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</si>
  <si>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</si>
  <si>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</si>
  <si>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</si>
  <si>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</si>
  <si>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</si>
  <si>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</si>
  <si>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</si>
  <si>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</si>
  <si>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</si>
  <si>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</si>
  <si>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</si>
  <si>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</si>
  <si>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</si>
  <si>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</si>
  <si>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Lunch (grades 1-8) Count  - enter line V6</t>
  </si>
  <si>
    <t>AR2</t>
  </si>
  <si>
    <t xml:space="preserve">October Membership (grades 1-8) - enter line V9 </t>
  </si>
  <si>
    <t>AR3</t>
  </si>
  <si>
    <t>Percent 1-8 free lunch count - line AR1 divided by line AR2</t>
  </si>
  <si>
    <t>AR4</t>
  </si>
  <si>
    <t>Projected K-12 free lunch count using 1-8 percent -</t>
  </si>
  <si>
    <t>enter (line AR3 times line V10) plus V18 (ELL Count)</t>
  </si>
  <si>
    <t>AR5</t>
  </si>
  <si>
    <t>Free Lunch (grades K-12) Count - enter line V7 plus V18 (ELL Count)</t>
  </si>
  <si>
    <t>AR6</t>
  </si>
  <si>
    <t>FY19 At-Risk Pupil Count (hard coded)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</si>
  <si>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</si>
  <si>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</si>
  <si>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</si>
  <si>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</si>
  <si>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</si>
  <si>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</si>
  <si>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</si>
  <si>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</si>
  <si>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</si>
  <si>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</si>
  <si>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</si>
  <si>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</si>
  <si>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</si>
  <si>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</si>
  <si>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</si>
  <si>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</si>
  <si>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</si>
  <si>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</si>
  <si>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</si>
  <si>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</si>
  <si>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</si>
  <si>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</si>
  <si>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</si>
  <si>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</si>
  <si>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</si>
  <si>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</si>
  <si>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</si>
  <si>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</si>
  <si>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</si>
  <si>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</si>
  <si>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</si>
  <si>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</si>
  <si>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</si>
  <si>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</si>
  <si>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</si>
  <si>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</si>
  <si>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</si>
  <si>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</si>
  <si>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</si>
  <si>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ON-LINE &amp; ASCENT FORMULA FUNDING</t>
  </si>
  <si>
    <t>OL1</t>
  </si>
  <si>
    <t>FY19 On-Line Count - enter line V4 plus line V20</t>
  </si>
  <si>
    <t>OL2</t>
  </si>
  <si>
    <t>FY19 Base Minimum Funding - enter line V22</t>
  </si>
  <si>
    <t>OL3</t>
  </si>
  <si>
    <t>TOTAL ON-LINE FORMULA FUNDING (enter line OL2 times line OL3)</t>
  </si>
  <si>
    <t>OL4</t>
  </si>
  <si>
    <t>FY19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</si>
  <si>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</si>
  <si>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</si>
  <si>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</si>
  <si>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</si>
  <si>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</si>
  <si>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</si>
  <si>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</si>
  <si>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</si>
  <si>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</si>
  <si>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</si>
  <si>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</si>
  <si>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</si>
  <si>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</si>
  <si>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</si>
  <si>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</si>
  <si>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</si>
  <si>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</si>
  <si>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</si>
  <si>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</si>
  <si>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</si>
  <si>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</si>
  <si>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</si>
  <si>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</si>
  <si>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</si>
  <si>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</si>
  <si>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</si>
  <si>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</si>
  <si>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</si>
  <si>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FY18 Total Program  -   enter line V40</t>
  </si>
  <si>
    <t>TB2</t>
  </si>
  <si>
    <t>CY17 Inflation  -   enter line V60</t>
  </si>
  <si>
    <t>TB3</t>
  </si>
  <si>
    <t>FY19 Enrollment Growth - enter</t>
  </si>
  <si>
    <t>(line FC9 minus line V12) divided by line V12</t>
  </si>
  <si>
    <t>TB4</t>
  </si>
  <si>
    <t>FY19 TABOR FORMULA FUNDING</t>
  </si>
  <si>
    <t xml:space="preserve">enter line TB1 times (1 plus line TB2 plus line TB3) </t>
  </si>
  <si>
    <t>MINIMUM FORMULA FUNDING</t>
  </si>
  <si>
    <t>MF1</t>
  </si>
  <si>
    <t>FY19 'Base' Minimum Funding - enter line V22</t>
  </si>
  <si>
    <t>MF2</t>
  </si>
  <si>
    <t>Total Funded Pupil Count (minus on-line) - enter line FC7</t>
  </si>
  <si>
    <t>MF3</t>
  </si>
  <si>
    <t>FY19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</si>
  <si>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</si>
  <si>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</si>
  <si>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</si>
  <si>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</si>
  <si>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</si>
  <si>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</si>
  <si>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</si>
  <si>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</si>
  <si>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</si>
  <si>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</si>
  <si>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</si>
  <si>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</si>
  <si>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On-Line Formula Funding - enter line OL3</t>
  </si>
  <si>
    <t>TF5</t>
  </si>
  <si>
    <t>Total Formula Funding (including on-line funding) - enter line TF3 plus line TF4</t>
  </si>
  <si>
    <t>TF6</t>
  </si>
  <si>
    <t>Minimum Formula Funding   -  enter line MF3</t>
  </si>
  <si>
    <t>TF7</t>
  </si>
  <si>
    <t>Formula Funding using 459 Size Factor</t>
  </si>
  <si>
    <t>If line SM8 greater than zero, enter line SM8</t>
  </si>
  <si>
    <t>else enter 999,999,999.00</t>
  </si>
  <si>
    <t>TF8</t>
  </si>
  <si>
    <t>Subtotal Formula Funding</t>
  </si>
  <si>
    <t>Enter the lesser of line TF7 or (greater of lines TF5 or TF6)</t>
  </si>
  <si>
    <t>TF9</t>
  </si>
  <si>
    <t>Maximum Total Formula Funding</t>
  </si>
  <si>
    <t>Enter 1.25 times line FC9 times line V41</t>
  </si>
  <si>
    <t>TF10</t>
  </si>
  <si>
    <t>TABOR Formula Funding        -  enter line TB4</t>
  </si>
  <si>
    <t>TF11</t>
  </si>
  <si>
    <t xml:space="preserve">enter the lesser of lines TF8, TF9 or TF10 </t>
  </si>
  <si>
    <t>TF12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</si>
  <si>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</si>
  <si>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</si>
  <si>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</si>
  <si>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</si>
  <si>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</si>
  <si>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</si>
  <si>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</si>
  <si>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</si>
  <si>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</si>
  <si>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</si>
  <si>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</si>
  <si>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</si>
  <si>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</si>
  <si>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</si>
  <si>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</si>
  <si>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</si>
  <si>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</si>
  <si>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</si>
  <si>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</si>
  <si>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</si>
  <si>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</si>
  <si>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</si>
  <si>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</si>
  <si>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</si>
  <si>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</si>
  <si>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</si>
  <si>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</si>
  <si>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</si>
  <si>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</si>
  <si>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</si>
  <si>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</si>
  <si>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</si>
  <si>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</si>
  <si>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</si>
  <si>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</si>
  <si>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</si>
  <si>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</si>
  <si>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</si>
  <si>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</si>
  <si>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</si>
  <si>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</si>
  <si>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</si>
  <si>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</si>
  <si>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</si>
  <si>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</si>
  <si>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</si>
  <si>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</si>
  <si>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</si>
  <si>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</si>
  <si>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</si>
  <si>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</si>
  <si>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</si>
  <si>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</si>
  <si>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</si>
  <si>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</si>
  <si>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</si>
  <si>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</si>
  <si>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</si>
  <si>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</si>
  <si>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</si>
  <si>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</si>
  <si>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</si>
  <si>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</si>
  <si>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</si>
  <si>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</si>
  <si>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</si>
  <si>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</si>
  <si>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</si>
  <si>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</si>
  <si>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</si>
  <si>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</si>
  <si>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</si>
  <si>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</si>
  <si>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</si>
  <si>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</si>
  <si>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</si>
  <si>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</si>
  <si>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</si>
  <si>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</si>
  <si>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</si>
  <si>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</si>
  <si>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</si>
  <si>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</si>
  <si>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</si>
  <si>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</si>
  <si>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</si>
  <si>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</si>
  <si>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</si>
  <si>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</si>
  <si>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</si>
  <si>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</si>
  <si>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GT7.6</t>
  </si>
  <si>
    <t>PER PUPIL FUNDING AFTER BUDGET STABILIZATION FACTOR</t>
  </si>
  <si>
    <t>With Categorical Buyout</t>
  </si>
  <si>
    <t>Without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</si>
  <si>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</si>
  <si>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</si>
  <si>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</si>
  <si>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</si>
  <si>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</si>
  <si>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</si>
  <si>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</si>
  <si>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</si>
  <si>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</si>
  <si>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</si>
  <si>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</si>
  <si>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</si>
  <si>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</si>
  <si>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</si>
  <si>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</si>
  <si>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</si>
  <si>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</si>
  <si>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PROGRAM FUNDING AFTER RESCISSION</t>
  </si>
  <si>
    <t>RS1</t>
  </si>
  <si>
    <t>RESCISSION TO DISTRICT (GT11 multiplied by rescission percentage in cell GB302)</t>
  </si>
  <si>
    <t>Total Rescisssion Amount</t>
  </si>
  <si>
    <t>Rescission Percentaage</t>
  </si>
  <si>
    <t>RS2</t>
  </si>
  <si>
    <t>DISTRICT'S TOTAL PROGRAM FUNDING AFTER RESCISSION (GT11 plus RS1)</t>
  </si>
  <si>
    <t>RS3</t>
  </si>
  <si>
    <t>RS4</t>
  </si>
  <si>
    <t>RS5</t>
  </si>
  <si>
    <t>DISTRICT'S STATE SHARE AFTER RESCISSION</t>
  </si>
  <si>
    <t>(enter line RS2 minus line RS3 minus line RS4)</t>
  </si>
  <si>
    <t>RS6</t>
  </si>
  <si>
    <t>DISTRICT IN-SCHOOL PER PUPIL FUNDING AFTER RESCISSION</t>
  </si>
  <si>
    <t>RS7</t>
  </si>
  <si>
    <t>DISTRICT ON-LINE PER PUPIL FUNDING AFTER RESCISSION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</si>
  <si>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</si>
  <si>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</si>
  <si>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</si>
  <si>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</si>
  <si>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</si>
  <si>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</si>
  <si>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</si>
  <si>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</si>
  <si>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</si>
  <si>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</si>
  <si>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</si>
  <si>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</si>
  <si>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</si>
  <si>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</si>
  <si>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</si>
  <si>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</si>
  <si>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</si>
  <si>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Calculation</t>
  </si>
  <si>
    <t>Hold-harmless Calculation</t>
  </si>
  <si>
    <t>Full-day Kindergarten Factor</t>
  </si>
  <si>
    <t>Hold Harmless Half-day Kindergarten Pupil Count</t>
  </si>
  <si>
    <t xml:space="preserve">  Times Hold Harmless Factor of .42</t>
  </si>
  <si>
    <t>Hold Harmless Full-day Kindergarten Funding 22-54-130, C.R.S.</t>
  </si>
  <si>
    <t>Hold Harmless if Full Funding Calculation in Place (No St. Bud. Stab. Fac)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</si>
</sst>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3" formatCode="_(* #,##0.00_);_(* \(#,##0.00\);_(* &quot;-&quot;??_);_(@_)"/>
    <numFmt numFmtId="164" formatCode="#,##0.0000_);[Red]\(#,##0.0000\)"/>
    <numFmt numFmtId="165" formatCode="#,##0.0_);\(#,##0.0\)"/>
    <numFmt numFmtId="166" formatCode="#,##0.0_);[Red]\(#,##0.0\)"/>
    <numFmt numFmtId="167" formatCode="#,##0.0"/>
    <numFmt numFmtId="168" formatCode="#,##0.000"/>
    <numFmt numFmtId="169" formatCode="0.0"/>
    <numFmt numFmtId="170" formatCode="#,##0.0000_);\(#,##0.0000\)"/>
    <numFmt numFmtId="171" formatCode="_(* #,##0.0_);_(* \(#,##0.0\);_(* &quot;-&quot;??_);_(@_)"/>
    <numFmt numFmtId="172" formatCode="#,##0.000000_);[Red]\(#,##0.000000\)"/>
    <numFmt numFmtId="173" formatCode="0.000"/>
    <numFmt numFmtId="174" formatCode="#,##0.000_);\(#,##0.000\)"/>
    <numFmt numFmtId="175" formatCode="_(* #,##0_);_(* \(#,##0\);_(* &quot;-&quot;??_);_(@_)"/>
    <numFmt numFmtId="176" formatCode="#,##0.0000000_);[Red]\(#,##0.0000000\)"/>
    <numFmt numFmtId="177" formatCode="#,##0.00000_);[Red]\(#,##0.00000\)"/>
    <numFmt numFmtId="178" formatCode="#,##0.000_);[Red]\(#,##0.000\)"/>
    <numFmt numFmtId="179" formatCode="#,##0.0000000"/>
    <numFmt numFmtId="180" formatCode="_(* #,##0.0000_);_(* \(#,##0.0000\);_(* &quot;-&quot;??_);_(@_)"/>
    <numFmt numFmtId="181" formatCode="_(* #,##0.00000_);_(* \(#,##0.00000\);_(* &quot;-&quot;??_);_(@_)"/>
    <numFmt numFmtId="182" formatCode="#,##0.000000_);\(#,##0.000000\)"/>
    <numFmt numFmtId="183" formatCode="#,##0.0000"/>
    <numFmt numFmtId="184" formatCode="#,##0.00000000_);\(#,##0.00000000\)"/>
    <numFmt numFmtId="185" formatCode="0.000_);[Red]\-0.000_)"/>
    <numFmt numFmtId="186" formatCode="0.0000_);[Red]\-0.0000_)"/>
    <numFmt numFmtId="187" formatCode="0.00_)"/>
    <numFmt numFmtId="188" formatCode="#,##0.00000_);\(#,##0.00000\)"/>
    <numFmt numFmtId="189" formatCode="0.0000_)"/>
    <numFmt numFmtId="190" formatCode="#,##0.00000000_);[Red]\(#,##0.00000000\)"/>
    <numFmt numFmtId="191" formatCode="0.000000_)"/>
    <numFmt numFmtId="192" formatCode="0_)"/>
    <numFmt numFmtId="193" formatCode="#,##0.0000000000_);[Red]\(#,##0.0000000000\)"/>
    <numFmt numFmtId="194" formatCode="#,##0.00000000000_);[Red]\(#,##0.00000000000\)"/>
    <numFmt numFmtId="195" formatCode="0.00_);[Red]\-0.00_)"/>
  </numFmts>
  <fonts count="8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1"/>
    </font>
    <font>
      <u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6">
    <xf numFmtId="40" fontId="0" fillId="0" borderId="0"/>
    <xf numFmtId="40" fontId="1" fillId="0" borderId="0"/>
    <xf numFmtId="40" fontId="1" fillId="0" borderId="0"/>
    <xf numFmtId="3" fontId="3" fillId="0" borderId="0" applyFont="0" applyFill="0" applyBorder="0" applyAlignment="0" applyProtection="0"/>
    <xf numFmtId="40" fontId="1" fillId="0" borderId="0"/>
    <xf numFmtId="43" fontId="3" fillId="0" borderId="0" applyFont="0" applyFill="0" applyBorder="0" applyAlignment="0" applyProtection="0"/>
  </cellStyleXfs>
  <cellXfs count="196">
    <xf numFmtId="40" fontId="0" fillId="0" borderId="0" xfId="0"/>
    <xf numFmtId="164" fontId="1" fillId="0" borderId="0" xfId="1" applyNumberFormat="1" applyFont="1" applyFill="1" applyProtection="1"/>
    <xf numFmtId="40" fontId="1" fillId="0" borderId="0" xfId="1" applyFont="1" applyFill="1" applyProtection="1"/>
    <xf numFmtId="40" fontId="1" fillId="0" borderId="0" xfId="1" applyFont="1" applyAlignment="1" applyProtection="1">
      <alignment horizontal="center"/>
    </xf>
    <xf numFmtId="40" fontId="1" fillId="0" borderId="0" xfId="1" applyFont="1" applyFill="1" applyAlignment="1" applyProtection="1">
      <alignment horizontal="center"/>
    </xf>
    <xf numFmtId="40" fontId="1" fillId="2" borderId="0" xfId="1" applyFont="1" applyFill="1" applyAlignment="1" applyProtection="1">
      <alignment horizontal="center"/>
    </xf>
    <xf numFmtId="40" fontId="1" fillId="0" borderId="0" xfId="1" applyFont="1"/>
    <xf numFmtId="40" fontId="1" fillId="0" borderId="0" xfId="1" applyFont="1" applyFill="1"/>
    <xf numFmtId="40" fontId="1" fillId="0" borderId="0" xfId="0" applyFont="1" applyFill="1"/>
    <xf numFmtId="40" fontId="0" fillId="0" borderId="0" xfId="0" applyFill="1"/>
    <xf numFmtId="40" fontId="0" fillId="0" borderId="0" xfId="0" applyAlignment="1">
      <alignment wrapText="1"/>
    </xf>
    <xf numFmtId="40" fontId="0" fillId="0" borderId="0" xfId="0" applyFill="1" applyAlignment="1">
      <alignment wrapText="1"/>
    </xf>
    <xf numFmtId="40" fontId="1" fillId="0" borderId="0" xfId="1" applyFont="1" applyAlignment="1" applyProtection="1">
      <alignment horizontal="center" wrapText="1"/>
    </xf>
    <xf numFmtId="40" fontId="1" fillId="0" borderId="0" xfId="1" applyFont="1" applyFill="1" applyAlignment="1" applyProtection="1">
      <alignment horizontal="center" wrapText="1"/>
    </xf>
    <xf numFmtId="40" fontId="1" fillId="0" borderId="0" xfId="1" quotePrefix="1" applyFont="1" applyAlignment="1" applyProtection="1">
      <alignment horizontal="center" wrapText="1"/>
    </xf>
    <xf numFmtId="40" fontId="1" fillId="2" borderId="0" xfId="1" applyFont="1" applyFill="1" applyAlignment="1" applyProtection="1">
      <alignment horizontal="center" wrapText="1"/>
    </xf>
    <xf numFmtId="40" fontId="1" fillId="0" borderId="0" xfId="1" applyFont="1" applyAlignment="1">
      <alignment wrapText="1"/>
    </xf>
    <xf numFmtId="40" fontId="1" fillId="0" borderId="0" xfId="1" applyFont="1" applyFill="1" applyAlignment="1">
      <alignment wrapText="1"/>
    </xf>
    <xf numFmtId="165" fontId="1" fillId="0" borderId="0" xfId="0" applyNumberFormat="1" applyFont="1" applyFill="1" applyAlignment="1" applyProtection="1">
      <alignment wrapText="1"/>
    </xf>
    <xf numFmtId="166" fontId="1" fillId="0" borderId="0" xfId="1" applyNumberFormat="1" applyFont="1" applyFill="1" applyAlignment="1" applyProtection="1">
      <alignment horizontal="right"/>
    </xf>
    <xf numFmtId="40" fontId="1" fillId="0" borderId="0" xfId="1" applyNumberFormat="1" applyFont="1" applyFill="1" applyAlignment="1" applyProtection="1">
      <alignment horizontal="right"/>
    </xf>
    <xf numFmtId="165" fontId="1" fillId="0" borderId="0" xfId="1" applyNumberFormat="1" applyFont="1" applyProtection="1"/>
    <xf numFmtId="165" fontId="1" fillId="0" borderId="0" xfId="1" applyNumberFormat="1" applyFont="1" applyFill="1" applyProtection="1"/>
    <xf numFmtId="166" fontId="1" fillId="0" borderId="0" xfId="1" applyNumberFormat="1" applyFont="1" applyFill="1" applyProtection="1"/>
    <xf numFmtId="165" fontId="1" fillId="0" borderId="0" xfId="1" applyNumberFormat="1" applyFont="1" applyAlignment="1" applyProtection="1">
      <alignment horizontal="center"/>
    </xf>
    <xf numFmtId="167" fontId="1" fillId="0" borderId="0" xfId="1" applyNumberFormat="1" applyFont="1" applyFill="1" applyProtection="1"/>
    <xf numFmtId="166" fontId="1" fillId="0" borderId="0" xfId="1" applyNumberFormat="1" applyFont="1" applyProtection="1"/>
    <xf numFmtId="168" fontId="1" fillId="0" borderId="0" xfId="1" applyNumberFormat="1" applyFont="1" applyFill="1" applyProtection="1"/>
    <xf numFmtId="165" fontId="0" fillId="0" borderId="0" xfId="0" applyNumberFormat="1" applyFill="1" applyProtection="1"/>
    <xf numFmtId="169" fontId="1" fillId="0" borderId="0" xfId="1" applyNumberFormat="1" applyFont="1" applyFill="1" applyProtection="1"/>
    <xf numFmtId="39" fontId="1" fillId="0" borderId="0" xfId="1" applyNumberFormat="1" applyFont="1" applyFill="1" applyProtection="1"/>
    <xf numFmtId="170" fontId="0" fillId="0" borderId="0" xfId="0" applyNumberFormat="1" applyFill="1" applyProtection="1"/>
    <xf numFmtId="37" fontId="1" fillId="0" borderId="0" xfId="1" applyNumberFormat="1" applyFont="1" applyFill="1"/>
    <xf numFmtId="166" fontId="1" fillId="0" borderId="0" xfId="1" applyNumberFormat="1" applyFont="1" applyFill="1"/>
    <xf numFmtId="37" fontId="1" fillId="0" borderId="0" xfId="1" applyNumberFormat="1" applyFont="1"/>
    <xf numFmtId="165" fontId="1" fillId="0" borderId="0" xfId="1" applyNumberFormat="1" applyFont="1" applyFill="1" applyAlignment="1" applyProtection="1">
      <alignment horizontal="center"/>
    </xf>
    <xf numFmtId="171" fontId="1" fillId="0" borderId="0" xfId="1" applyNumberFormat="1" applyFont="1" applyFill="1"/>
    <xf numFmtId="165" fontId="0" fillId="0" borderId="0" xfId="0" applyNumberFormat="1" applyFill="1" applyAlignment="1" applyProtection="1">
      <alignment horizontal="right"/>
    </xf>
    <xf numFmtId="170" fontId="1" fillId="0" borderId="0" xfId="1" applyNumberFormat="1" applyFont="1" applyFill="1" applyProtection="1"/>
    <xf numFmtId="170" fontId="1" fillId="0" borderId="0" xfId="1" applyNumberFormat="1" applyFont="1" applyProtection="1"/>
    <xf numFmtId="37" fontId="1" fillId="0" borderId="0" xfId="1" applyNumberFormat="1" applyFont="1" applyFill="1" applyProtection="1"/>
    <xf numFmtId="37" fontId="1" fillId="0" borderId="0" xfId="1" applyNumberFormat="1" applyFont="1" applyProtection="1"/>
    <xf numFmtId="171" fontId="1" fillId="0" borderId="0" xfId="1" applyNumberFormat="1" applyFont="1" applyFill="1" applyProtection="1"/>
    <xf numFmtId="165" fontId="1" fillId="0" borderId="0" xfId="1" applyNumberFormat="1" applyFont="1" applyFill="1" applyAlignment="1" applyProtection="1">
      <alignment horizontal="right"/>
    </xf>
    <xf numFmtId="165" fontId="1" fillId="0" borderId="0" xfId="1" applyNumberFormat="1" applyFont="1" applyFill="1"/>
    <xf numFmtId="167" fontId="1" fillId="0" borderId="0" xfId="1" applyNumberFormat="1" applyFont="1" applyProtection="1"/>
    <xf numFmtId="165" fontId="1" fillId="0" borderId="0" xfId="1" applyNumberFormat="1" applyFont="1"/>
    <xf numFmtId="0" fontId="1" fillId="0" borderId="0" xfId="1" applyNumberFormat="1" applyFont="1" applyFill="1" applyProtection="1"/>
    <xf numFmtId="167" fontId="1" fillId="0" borderId="0" xfId="2" applyNumberFormat="1" applyFont="1" applyFill="1" applyProtection="1"/>
    <xf numFmtId="171" fontId="0" fillId="0" borderId="0" xfId="0" applyNumberFormat="1" applyFill="1"/>
    <xf numFmtId="165" fontId="1" fillId="0" borderId="0" xfId="2" applyNumberFormat="1" applyFont="1" applyFill="1" applyProtection="1"/>
    <xf numFmtId="172" fontId="1" fillId="0" borderId="0" xfId="1" applyNumberFormat="1" applyFont="1" applyFill="1" applyProtection="1"/>
    <xf numFmtId="40" fontId="2" fillId="0" borderId="0" xfId="1" applyFont="1" applyFill="1" applyProtection="1"/>
    <xf numFmtId="40" fontId="1" fillId="0" borderId="0" xfId="1" applyNumberFormat="1" applyFont="1" applyFill="1" applyProtection="1"/>
    <xf numFmtId="40" fontId="1" fillId="0" borderId="0" xfId="1" applyNumberFormat="1" applyFont="1" applyProtection="1"/>
    <xf numFmtId="173" fontId="1" fillId="0" borderId="0" xfId="1" applyNumberFormat="1" applyFont="1" applyFill="1" applyProtection="1"/>
    <xf numFmtId="174" fontId="1" fillId="0" borderId="0" xfId="3" applyNumberFormat="1" applyFont="1" applyBorder="1"/>
    <xf numFmtId="174" fontId="1" fillId="0" borderId="0" xfId="1" applyNumberFormat="1" applyFont="1" applyFill="1" applyProtection="1"/>
    <xf numFmtId="174" fontId="1" fillId="0" borderId="0" xfId="1" applyNumberFormat="1" applyFont="1" applyProtection="1"/>
    <xf numFmtId="3" fontId="1" fillId="0" borderId="0" xfId="0" applyNumberFormat="1" applyFont="1" applyFill="1"/>
    <xf numFmtId="4" fontId="1" fillId="0" borderId="0" xfId="1" applyNumberFormat="1" applyFont="1" applyFill="1"/>
    <xf numFmtId="3" fontId="1" fillId="0" borderId="0" xfId="1" applyNumberFormat="1" applyFont="1" applyFill="1"/>
    <xf numFmtId="37" fontId="0" fillId="0" borderId="0" xfId="0" applyNumberFormat="1" applyFill="1" applyProtection="1"/>
    <xf numFmtId="3" fontId="0" fillId="0" borderId="0" xfId="0" applyNumberFormat="1" applyFill="1"/>
    <xf numFmtId="3" fontId="1" fillId="0" borderId="0" xfId="1" applyNumberFormat="1" applyFont="1" applyFill="1" applyAlignment="1" applyProtection="1">
      <alignment horizontal="center"/>
    </xf>
    <xf numFmtId="3" fontId="1" fillId="0" borderId="0" xfId="1" applyNumberFormat="1" applyFont="1" applyFill="1" applyProtection="1"/>
    <xf numFmtId="175" fontId="1" fillId="0" borderId="0" xfId="1" applyNumberFormat="1" applyFont="1" applyFill="1"/>
    <xf numFmtId="175" fontId="1" fillId="0" borderId="0" xfId="2" applyNumberFormat="1" applyFont="1" applyFill="1"/>
    <xf numFmtId="175" fontId="1" fillId="0" borderId="0" xfId="2" applyNumberFormat="1" applyFont="1" applyFill="1" applyProtection="1"/>
    <xf numFmtId="40" fontId="1" fillId="0" borderId="0" xfId="1" applyNumberFormat="1" applyFont="1" applyFill="1"/>
    <xf numFmtId="164" fontId="1" fillId="0" borderId="0" xfId="1" applyNumberFormat="1" applyFont="1" applyFill="1"/>
    <xf numFmtId="176" fontId="1" fillId="0" borderId="0" xfId="1" applyNumberFormat="1" applyFont="1" applyFill="1" applyProtection="1"/>
    <xf numFmtId="40" fontId="1" fillId="0" borderId="0" xfId="1" applyFont="1" applyProtection="1"/>
    <xf numFmtId="39" fontId="1" fillId="0" borderId="0" xfId="0" applyNumberFormat="1" applyFont="1" applyFill="1"/>
    <xf numFmtId="40" fontId="1" fillId="0" borderId="0" xfId="1" applyNumberFormat="1" applyFont="1" applyFill="1" applyAlignment="1" applyProtection="1">
      <alignment horizontal="center"/>
    </xf>
    <xf numFmtId="39" fontId="1" fillId="0" borderId="0" xfId="1" applyNumberFormat="1" applyFont="1" applyProtection="1"/>
    <xf numFmtId="39" fontId="1" fillId="0" borderId="0" xfId="1" applyNumberFormat="1" applyFont="1"/>
    <xf numFmtId="39" fontId="1" fillId="0" borderId="0" xfId="1" applyNumberFormat="1" applyFont="1" applyFill="1"/>
    <xf numFmtId="40" fontId="1" fillId="0" borderId="0" xfId="0" applyFont="1" applyFill="1" applyProtection="1"/>
    <xf numFmtId="40" fontId="1" fillId="0" borderId="0" xfId="0" applyNumberFormat="1" applyFont="1" applyFill="1" applyProtection="1"/>
    <xf numFmtId="40" fontId="1" fillId="0" borderId="0" xfId="1" applyNumberFormat="1" applyFont="1" applyAlignment="1" applyProtection="1">
      <alignment horizontal="right"/>
    </xf>
    <xf numFmtId="40" fontId="1" fillId="0" borderId="0" xfId="1" applyNumberFormat="1" applyFont="1" applyAlignment="1" applyProtection="1">
      <alignment horizontal="center"/>
    </xf>
    <xf numFmtId="174" fontId="1" fillId="0" borderId="0" xfId="1" applyNumberFormat="1" applyFont="1"/>
    <xf numFmtId="174" fontId="1" fillId="0" borderId="0" xfId="1" applyNumberFormat="1" applyFont="1" applyFill="1"/>
    <xf numFmtId="40" fontId="1" fillId="0" borderId="0" xfId="1" applyFont="1" applyAlignment="1" applyProtection="1">
      <alignment horizontal="right"/>
    </xf>
    <xf numFmtId="40" fontId="1" fillId="0" borderId="0" xfId="1" applyFont="1" applyFill="1" applyAlignment="1" applyProtection="1">
      <alignment horizontal="right"/>
    </xf>
    <xf numFmtId="164" fontId="1" fillId="0" borderId="0" xfId="1" applyNumberFormat="1" applyFont="1" applyAlignment="1" applyProtection="1">
      <alignment horizontal="right"/>
    </xf>
    <xf numFmtId="40" fontId="4" fillId="0" borderId="0" xfId="0" applyNumberFormat="1" applyFont="1" applyProtection="1"/>
    <xf numFmtId="40" fontId="4" fillId="0" borderId="0" xfId="0" applyNumberFormat="1" applyFont="1" applyFill="1" applyProtection="1"/>
    <xf numFmtId="40" fontId="4" fillId="0" borderId="0" xfId="1" applyNumberFormat="1" applyFont="1" applyProtection="1"/>
    <xf numFmtId="40" fontId="4" fillId="0" borderId="0" xfId="0" applyFont="1"/>
    <xf numFmtId="40" fontId="0" fillId="0" borderId="0" xfId="0" applyProtection="1"/>
    <xf numFmtId="4" fontId="0" fillId="0" borderId="0" xfId="0" applyNumberFormat="1"/>
    <xf numFmtId="40" fontId="0" fillId="0" borderId="0" xfId="0" applyFill="1" applyProtection="1"/>
    <xf numFmtId="40" fontId="0" fillId="0" borderId="0" xfId="0" applyNumberFormat="1" applyFill="1" applyProtection="1"/>
    <xf numFmtId="40" fontId="1" fillId="3" borderId="0" xfId="1" applyFont="1" applyFill="1" applyAlignment="1" applyProtection="1">
      <alignment horizontal="center"/>
    </xf>
    <xf numFmtId="40" fontId="1" fillId="3" borderId="0" xfId="1" applyFont="1" applyFill="1" applyProtection="1"/>
    <xf numFmtId="40" fontId="0" fillId="3" borderId="0" xfId="0" applyNumberFormat="1" applyFill="1" applyProtection="1"/>
    <xf numFmtId="4" fontId="0" fillId="3" borderId="0" xfId="0" applyNumberFormat="1" applyFill="1"/>
    <xf numFmtId="40" fontId="1" fillId="3" borderId="0" xfId="1" applyNumberFormat="1" applyFont="1" applyFill="1" applyProtection="1"/>
    <xf numFmtId="177" fontId="1" fillId="4" borderId="0" xfId="1" applyNumberFormat="1" applyFont="1" applyFill="1" applyProtection="1"/>
    <xf numFmtId="178" fontId="1" fillId="0" borderId="0" xfId="1" applyNumberFormat="1" applyFont="1" applyFill="1" applyAlignment="1" applyProtection="1">
      <alignment horizontal="center"/>
    </xf>
    <xf numFmtId="178" fontId="1" fillId="0" borderId="0" xfId="1" applyNumberFormat="1" applyFont="1" applyFill="1" applyProtection="1"/>
    <xf numFmtId="178" fontId="1" fillId="0" borderId="0" xfId="1" applyNumberFormat="1" applyFont="1" applyFill="1"/>
    <xf numFmtId="178" fontId="0" fillId="0" borderId="0" xfId="0" applyNumberFormat="1" applyFill="1" applyProtection="1"/>
    <xf numFmtId="178" fontId="0" fillId="0" borderId="0" xfId="0" applyNumberFormat="1" applyFill="1"/>
    <xf numFmtId="164" fontId="1" fillId="0" borderId="0" xfId="1" applyNumberFormat="1" applyFont="1" applyProtection="1"/>
    <xf numFmtId="164" fontId="0" fillId="0" borderId="0" xfId="0" applyNumberFormat="1" applyFill="1" applyProtection="1"/>
    <xf numFmtId="164" fontId="0" fillId="0" borderId="0" xfId="0" applyNumberFormat="1" applyFill="1"/>
    <xf numFmtId="179" fontId="1" fillId="0" borderId="0" xfId="1" applyNumberFormat="1" applyFont="1" applyFill="1" applyProtection="1"/>
    <xf numFmtId="180" fontId="1" fillId="0" borderId="0" xfId="1" applyNumberFormat="1" applyFont="1" applyFill="1" applyProtection="1"/>
    <xf numFmtId="181" fontId="1" fillId="0" borderId="0" xfId="1" applyNumberFormat="1" applyFont="1" applyFill="1" applyProtection="1"/>
    <xf numFmtId="177" fontId="0" fillId="0" borderId="0" xfId="0" applyNumberFormat="1"/>
    <xf numFmtId="182" fontId="1" fillId="0" borderId="0" xfId="1" applyNumberFormat="1" applyFont="1" applyFill="1" applyProtection="1"/>
    <xf numFmtId="177" fontId="1" fillId="0" borderId="0" xfId="1" applyNumberFormat="1" applyFont="1" applyProtection="1"/>
    <xf numFmtId="177" fontId="2" fillId="0" borderId="0" xfId="1" applyNumberFormat="1" applyFont="1" applyFill="1"/>
    <xf numFmtId="177" fontId="1" fillId="0" borderId="0" xfId="1" applyNumberFormat="1" applyFont="1" applyFill="1" applyProtection="1"/>
    <xf numFmtId="177" fontId="0" fillId="0" borderId="0" xfId="0" applyNumberFormat="1" applyFill="1"/>
    <xf numFmtId="40" fontId="1" fillId="0" borderId="0" xfId="1" applyFont="1" applyAlignment="1">
      <alignment horizontal="center"/>
    </xf>
    <xf numFmtId="165" fontId="1" fillId="0" borderId="0" xfId="1" applyNumberFormat="1" applyFont="1" applyAlignment="1" applyProtection="1">
      <alignment horizontal="right"/>
    </xf>
    <xf numFmtId="170" fontId="1" fillId="0" borderId="0" xfId="1" applyNumberFormat="1" applyFont="1" applyAlignment="1" applyProtection="1">
      <alignment horizontal="right"/>
    </xf>
    <xf numFmtId="170" fontId="1" fillId="0" borderId="0" xfId="1" applyNumberFormat="1" applyFont="1" applyFill="1" applyAlignment="1" applyProtection="1">
      <alignment horizontal="right"/>
    </xf>
    <xf numFmtId="183" fontId="1" fillId="0" borderId="0" xfId="1" applyNumberFormat="1" applyFont="1" applyFill="1" applyProtection="1"/>
    <xf numFmtId="166" fontId="1" fillId="0" borderId="0" xfId="1" applyNumberFormat="1" applyFont="1"/>
    <xf numFmtId="38" fontId="1" fillId="0" borderId="0" xfId="1" applyNumberFormat="1" applyFont="1" applyProtection="1"/>
    <xf numFmtId="170" fontId="1" fillId="0" borderId="0" xfId="1" applyNumberFormat="1" applyFont="1"/>
    <xf numFmtId="170" fontId="1" fillId="0" borderId="0" xfId="1" applyNumberFormat="1" applyFont="1" applyFill="1"/>
    <xf numFmtId="184" fontId="1" fillId="0" borderId="0" xfId="1" applyNumberFormat="1" applyFont="1" applyProtection="1"/>
    <xf numFmtId="185" fontId="1" fillId="0" borderId="0" xfId="1" applyNumberFormat="1" applyFont="1" applyProtection="1"/>
    <xf numFmtId="176" fontId="1" fillId="0" borderId="0" xfId="1" applyNumberFormat="1" applyFont="1" applyProtection="1"/>
    <xf numFmtId="186" fontId="1" fillId="0" borderId="0" xfId="1" applyNumberFormat="1" applyFont="1" applyProtection="1"/>
    <xf numFmtId="182" fontId="1" fillId="0" borderId="0" xfId="1" applyNumberFormat="1" applyFont="1" applyProtection="1"/>
    <xf numFmtId="176" fontId="1" fillId="0" borderId="0" xfId="1" applyNumberFormat="1" applyFont="1"/>
    <xf numFmtId="176" fontId="1" fillId="0" borderId="0" xfId="1" applyNumberFormat="1" applyFont="1" applyFill="1"/>
    <xf numFmtId="187" fontId="1" fillId="0" borderId="0" xfId="1" applyNumberFormat="1" applyFont="1" applyProtection="1"/>
    <xf numFmtId="187" fontId="1" fillId="0" borderId="0" xfId="1" applyNumberFormat="1" applyFont="1" applyFill="1" applyProtection="1"/>
    <xf numFmtId="4" fontId="1" fillId="0" borderId="0" xfId="1" applyNumberFormat="1" applyFont="1" applyProtection="1"/>
    <xf numFmtId="188" fontId="1" fillId="0" borderId="0" xfId="1" applyNumberFormat="1" applyFont="1" applyProtection="1"/>
    <xf numFmtId="188" fontId="1" fillId="0" borderId="0" xfId="1" applyNumberFormat="1" applyFont="1" applyFill="1" applyProtection="1"/>
    <xf numFmtId="174" fontId="0" fillId="0" borderId="0" xfId="0" applyNumberFormat="1" applyFill="1" applyProtection="1"/>
    <xf numFmtId="174" fontId="1" fillId="0" borderId="0" xfId="1" applyNumberFormat="1" applyFont="1" applyAlignment="1" applyProtection="1">
      <alignment horizontal="center"/>
    </xf>
    <xf numFmtId="189" fontId="1" fillId="0" borderId="0" xfId="1" applyNumberFormat="1" applyFont="1" applyProtection="1"/>
    <xf numFmtId="189" fontId="1" fillId="0" borderId="0" xfId="1" applyNumberFormat="1" applyFont="1" applyFill="1" applyProtection="1"/>
    <xf numFmtId="40" fontId="1" fillId="0" borderId="0" xfId="1" applyFont="1" applyAlignment="1">
      <alignment horizontal="right"/>
    </xf>
    <xf numFmtId="40" fontId="1" fillId="0" borderId="0" xfId="1" applyFont="1" applyFill="1" applyAlignment="1">
      <alignment horizontal="right"/>
    </xf>
    <xf numFmtId="164" fontId="1" fillId="0" borderId="0" xfId="1" applyNumberFormat="1" applyFont="1"/>
    <xf numFmtId="172" fontId="1" fillId="0" borderId="0" xfId="1" applyNumberFormat="1" applyFont="1" applyProtection="1"/>
    <xf numFmtId="172" fontId="0" fillId="0" borderId="0" xfId="0" applyNumberFormat="1" applyFill="1" applyProtection="1"/>
    <xf numFmtId="190" fontId="1" fillId="0" borderId="0" xfId="1" applyNumberFormat="1" applyFont="1" applyProtection="1"/>
    <xf numFmtId="190" fontId="1" fillId="0" borderId="0" xfId="1" applyNumberFormat="1" applyFont="1" applyFill="1" applyProtection="1"/>
    <xf numFmtId="40" fontId="1" fillId="5" borderId="0" xfId="1" applyFont="1" applyFill="1" applyAlignment="1" applyProtection="1">
      <alignment horizontal="center"/>
    </xf>
    <xf numFmtId="40" fontId="1" fillId="5" borderId="0" xfId="1" applyFont="1" applyFill="1" applyProtection="1"/>
    <xf numFmtId="40" fontId="2" fillId="0" borderId="0" xfId="1" applyFont="1" applyFill="1" applyAlignment="1" applyProtection="1">
      <alignment wrapText="1"/>
    </xf>
    <xf numFmtId="37" fontId="3" fillId="0" borderId="0" xfId="1" applyNumberFormat="1" applyFont="1" applyProtection="1"/>
    <xf numFmtId="172" fontId="1" fillId="0" borderId="0" xfId="1" applyNumberFormat="1" applyFont="1"/>
    <xf numFmtId="172" fontId="1" fillId="0" borderId="0" xfId="1" applyNumberFormat="1" applyFont="1" applyFill="1"/>
    <xf numFmtId="191" fontId="1" fillId="0" borderId="0" xfId="1" applyNumberFormat="1" applyFont="1" applyProtection="1"/>
    <xf numFmtId="172" fontId="1" fillId="6" borderId="0" xfId="1" applyNumberFormat="1" applyFont="1" applyFill="1" applyProtection="1"/>
    <xf numFmtId="192" fontId="1" fillId="0" borderId="0" xfId="1" applyNumberFormat="1" applyFont="1" applyProtection="1"/>
    <xf numFmtId="40" fontId="1" fillId="0" borderId="0" xfId="2" applyNumberFormat="1" applyFont="1" applyProtection="1"/>
    <xf numFmtId="40" fontId="1" fillId="6" borderId="0" xfId="1" applyNumberFormat="1" applyFont="1" applyFill="1" applyProtection="1"/>
    <xf numFmtId="40" fontId="1" fillId="7" borderId="0" xfId="1" applyNumberFormat="1" applyFont="1" applyFill="1" applyProtection="1"/>
    <xf numFmtId="193" fontId="1" fillId="0" borderId="0" xfId="1" applyNumberFormat="1" applyFont="1" applyProtection="1"/>
    <xf numFmtId="194" fontId="1" fillId="0" borderId="0" xfId="1" applyNumberFormat="1" applyFont="1" applyProtection="1"/>
    <xf numFmtId="178" fontId="1" fillId="0" borderId="0" xfId="1" applyNumberFormat="1" applyFont="1" applyProtection="1"/>
    <xf numFmtId="40" fontId="1" fillId="0" borderId="0" xfId="1" quotePrefix="1" applyFont="1" applyFill="1"/>
    <xf numFmtId="38" fontId="5" fillId="0" borderId="0" xfId="4" applyNumberFormat="1" applyFont="1" applyFill="1" applyBorder="1" applyAlignment="1">
      <alignment horizontal="right" vertical="center" wrapText="1"/>
    </xf>
    <xf numFmtId="40" fontId="1" fillId="0" borderId="0" xfId="2" applyNumberFormat="1" applyFont="1" applyFill="1" applyProtection="1"/>
    <xf numFmtId="177" fontId="1" fillId="0" borderId="0" xfId="2" applyNumberFormat="1" applyFont="1" applyFill="1" applyProtection="1"/>
    <xf numFmtId="4" fontId="1" fillId="0" borderId="0" xfId="1" applyNumberFormat="1" applyFont="1" applyFill="1" applyProtection="1"/>
    <xf numFmtId="40" fontId="1" fillId="0" borderId="0" xfId="1" applyFont="1" applyFill="1" applyBorder="1"/>
    <xf numFmtId="40" fontId="1" fillId="0" borderId="0" xfId="1" applyFont="1" applyFill="1" applyBorder="1" applyAlignment="1">
      <alignment wrapText="1"/>
    </xf>
    <xf numFmtId="49" fontId="1" fillId="0" borderId="0" xfId="1" applyNumberFormat="1" applyFont="1" applyFill="1" applyProtection="1"/>
    <xf numFmtId="178" fontId="1" fillId="0" borderId="0" xfId="1" applyNumberFormat="1" applyFont="1" applyFill="1" applyBorder="1"/>
    <xf numFmtId="40" fontId="1" fillId="8" borderId="0" xfId="1" applyFont="1" applyFill="1" applyProtection="1"/>
    <xf numFmtId="40" fontId="2" fillId="8" borderId="0" xfId="1" applyFont="1" applyFill="1" applyProtection="1"/>
    <xf numFmtId="40" fontId="1" fillId="8" borderId="0" xfId="1" applyNumberFormat="1" applyFont="1" applyFill="1" applyProtection="1"/>
    <xf numFmtId="40" fontId="1" fillId="8" borderId="0" xfId="1" applyFont="1" applyFill="1" applyAlignment="1" applyProtection="1">
      <alignment horizontal="center"/>
    </xf>
    <xf numFmtId="193" fontId="1" fillId="0" borderId="0" xfId="1" applyNumberFormat="1" applyFont="1" applyFill="1" applyProtection="1"/>
    <xf numFmtId="49" fontId="1" fillId="0" borderId="0" xfId="1" quotePrefix="1" applyNumberFormat="1" applyFont="1" applyFill="1" applyProtection="1"/>
    <xf numFmtId="49" fontId="1" fillId="8" borderId="0" xfId="1" quotePrefix="1" applyNumberFormat="1" applyFont="1" applyFill="1" applyProtection="1"/>
    <xf numFmtId="185" fontId="1" fillId="0" borderId="0" xfId="1" applyNumberFormat="1" applyFont="1" applyFill="1" applyProtection="1"/>
    <xf numFmtId="195" fontId="1" fillId="0" borderId="0" xfId="1" applyNumberFormat="1" applyFont="1" applyProtection="1"/>
    <xf numFmtId="40" fontId="1" fillId="6" borderId="0" xfId="1" applyFont="1" applyFill="1"/>
    <xf numFmtId="40" fontId="1" fillId="0" borderId="0" xfId="1" applyNumberFormat="1" applyFont="1"/>
    <xf numFmtId="4" fontId="1" fillId="0" borderId="0" xfId="1" applyNumberFormat="1" applyFont="1"/>
    <xf numFmtId="185" fontId="1" fillId="0" borderId="0" xfId="1" applyNumberFormat="1" applyFont="1" applyFill="1"/>
    <xf numFmtId="0" fontId="1" fillId="0" borderId="0" xfId="1" applyNumberFormat="1" applyFont="1"/>
    <xf numFmtId="0" fontId="1" fillId="0" borderId="0" xfId="1" applyNumberFormat="1" applyFont="1" applyFill="1"/>
    <xf numFmtId="0" fontId="1" fillId="0" borderId="0" xfId="1" applyNumberFormat="1" applyFont="1" applyProtection="1"/>
    <xf numFmtId="3" fontId="1" fillId="0" borderId="0" xfId="1" applyNumberFormat="1" applyFont="1"/>
    <xf numFmtId="177" fontId="1" fillId="0" borderId="0" xfId="1" applyNumberFormat="1" applyFont="1" applyFill="1"/>
    <xf numFmtId="43" fontId="0" fillId="0" borderId="0" xfId="5" applyFont="1" applyProtection="1"/>
    <xf numFmtId="185" fontId="1" fillId="0" borderId="0" xfId="1" applyNumberFormat="1" applyFont="1"/>
    <xf numFmtId="40" fontId="3" fillId="0" borderId="0" xfId="0" applyFont="1"/>
    <xf numFmtId="185" fontId="0" fillId="0" borderId="0" xfId="0" applyNumberFormat="1" applyProtection="1"/>
  </cellXfs>
  <cellStyles count="6">
    <cellStyle name="Comma 2" xfId="5"/>
    <cellStyle name="Comma0" xfId="3"/>
    <cellStyle name="Normal" xfId="0" builtinId="0"/>
    <cellStyle name="Normal 5" xfId="1"/>
    <cellStyle name="Normal 5 2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19Projec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istrict disk"/>
      <sheetName val="transpose"/>
      <sheetName val="summary"/>
      <sheetName val="mill levy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pageSetUpPr fitToPage="1"/>
  </sheetPr>
  <dimension ref="A1:IV435"/>
  <sheetViews>
    <sheetView tabSelected="1" zoomScale="90" zoomScaleNormal="90" workbookViewId="0">
      <pane xSplit="2" ySplit="2" topLeftCell="C3" activePane="bottomRight" state="frozenSplit"/>
      <selection activeCell="FZ290" sqref="FZ290"/>
      <selection pane="topRight" activeCell="FZ290" sqref="FZ290"/>
      <selection pane="bottomLeft" activeCell="FZ290" sqref="FZ290"/>
      <selection pane="bottomRight" activeCell="C3" sqref="C3"/>
    </sheetView>
  </sheetViews>
  <sheetFormatPr defaultColWidth="19.77734375" defaultRowHeight="15" x14ac:dyDescent="0.2"/>
  <cols>
    <col min="1" max="1" width="9.21875" bestFit="1" customWidth="1"/>
    <col min="2" max="2" width="68" style="9" customWidth="1"/>
    <col min="3" max="3" width="17" customWidth="1"/>
    <col min="23" max="23" width="19.77734375" style="9"/>
    <col min="176" max="176" width="19.77734375" style="9"/>
    <col min="182" max="186" width="21.77734375" customWidth="1"/>
    <col min="187" max="187" width="22.21875" customWidth="1"/>
    <col min="188" max="188" width="22.21875" style="9" customWidth="1"/>
    <col min="189" max="256" width="19.77734375" style="9"/>
    <col min="257" max="257" width="9.21875" style="9" bestFit="1" customWidth="1"/>
    <col min="258" max="258" width="67" style="9" customWidth="1"/>
    <col min="259" max="259" width="17" style="9" customWidth="1"/>
    <col min="260" max="437" width="19.77734375" style="9"/>
    <col min="438" max="442" width="21.77734375" style="9" customWidth="1"/>
    <col min="443" max="444" width="22.21875" style="9" customWidth="1"/>
    <col min="445" max="512" width="19.77734375" style="9"/>
    <col min="513" max="513" width="9.21875" style="9" bestFit="1" customWidth="1"/>
    <col min="514" max="514" width="67" style="9" customWidth="1"/>
    <col min="515" max="515" width="17" style="9" customWidth="1"/>
    <col min="516" max="693" width="19.77734375" style="9"/>
    <col min="694" max="698" width="21.77734375" style="9" customWidth="1"/>
    <col min="699" max="700" width="22.21875" style="9" customWidth="1"/>
    <col min="701" max="768" width="19.77734375" style="9"/>
    <col min="769" max="769" width="9.21875" style="9" bestFit="1" customWidth="1"/>
    <col min="770" max="770" width="67" style="9" customWidth="1"/>
    <col min="771" max="771" width="17" style="9" customWidth="1"/>
    <col min="772" max="949" width="19.77734375" style="9"/>
    <col min="950" max="954" width="21.77734375" style="9" customWidth="1"/>
    <col min="955" max="956" width="22.21875" style="9" customWidth="1"/>
    <col min="957" max="1024" width="19.77734375" style="9"/>
    <col min="1025" max="1025" width="9.21875" style="9" bestFit="1" customWidth="1"/>
    <col min="1026" max="1026" width="67" style="9" customWidth="1"/>
    <col min="1027" max="1027" width="17" style="9" customWidth="1"/>
    <col min="1028" max="1205" width="19.77734375" style="9"/>
    <col min="1206" max="1210" width="21.77734375" style="9" customWidth="1"/>
    <col min="1211" max="1212" width="22.21875" style="9" customWidth="1"/>
    <col min="1213" max="1280" width="19.77734375" style="9"/>
    <col min="1281" max="1281" width="9.21875" style="9" bestFit="1" customWidth="1"/>
    <col min="1282" max="1282" width="67" style="9" customWidth="1"/>
    <col min="1283" max="1283" width="17" style="9" customWidth="1"/>
    <col min="1284" max="1461" width="19.77734375" style="9"/>
    <col min="1462" max="1466" width="21.77734375" style="9" customWidth="1"/>
    <col min="1467" max="1468" width="22.21875" style="9" customWidth="1"/>
    <col min="1469" max="1536" width="19.77734375" style="9"/>
    <col min="1537" max="1537" width="9.21875" style="9" bestFit="1" customWidth="1"/>
    <col min="1538" max="1538" width="67" style="9" customWidth="1"/>
    <col min="1539" max="1539" width="17" style="9" customWidth="1"/>
    <col min="1540" max="1717" width="19.77734375" style="9"/>
    <col min="1718" max="1722" width="21.77734375" style="9" customWidth="1"/>
    <col min="1723" max="1724" width="22.21875" style="9" customWidth="1"/>
    <col min="1725" max="1792" width="19.77734375" style="9"/>
    <col min="1793" max="1793" width="9.21875" style="9" bestFit="1" customWidth="1"/>
    <col min="1794" max="1794" width="67" style="9" customWidth="1"/>
    <col min="1795" max="1795" width="17" style="9" customWidth="1"/>
    <col min="1796" max="1973" width="19.77734375" style="9"/>
    <col min="1974" max="1978" width="21.77734375" style="9" customWidth="1"/>
    <col min="1979" max="1980" width="22.21875" style="9" customWidth="1"/>
    <col min="1981" max="2048" width="19.77734375" style="9"/>
    <col min="2049" max="2049" width="9.21875" style="9" bestFit="1" customWidth="1"/>
    <col min="2050" max="2050" width="67" style="9" customWidth="1"/>
    <col min="2051" max="2051" width="17" style="9" customWidth="1"/>
    <col min="2052" max="2229" width="19.77734375" style="9"/>
    <col min="2230" max="2234" width="21.77734375" style="9" customWidth="1"/>
    <col min="2235" max="2236" width="22.21875" style="9" customWidth="1"/>
    <col min="2237" max="2304" width="19.77734375" style="9"/>
    <col min="2305" max="2305" width="9.21875" style="9" bestFit="1" customWidth="1"/>
    <col min="2306" max="2306" width="67" style="9" customWidth="1"/>
    <col min="2307" max="2307" width="17" style="9" customWidth="1"/>
    <col min="2308" max="2485" width="19.77734375" style="9"/>
    <col min="2486" max="2490" width="21.77734375" style="9" customWidth="1"/>
    <col min="2491" max="2492" width="22.21875" style="9" customWidth="1"/>
    <col min="2493" max="2560" width="19.77734375" style="9"/>
    <col min="2561" max="2561" width="9.21875" style="9" bestFit="1" customWidth="1"/>
    <col min="2562" max="2562" width="67" style="9" customWidth="1"/>
    <col min="2563" max="2563" width="17" style="9" customWidth="1"/>
    <col min="2564" max="2741" width="19.77734375" style="9"/>
    <col min="2742" max="2746" width="21.77734375" style="9" customWidth="1"/>
    <col min="2747" max="2748" width="22.21875" style="9" customWidth="1"/>
    <col min="2749" max="2816" width="19.77734375" style="9"/>
    <col min="2817" max="2817" width="9.21875" style="9" bestFit="1" customWidth="1"/>
    <col min="2818" max="2818" width="67" style="9" customWidth="1"/>
    <col min="2819" max="2819" width="17" style="9" customWidth="1"/>
    <col min="2820" max="2997" width="19.77734375" style="9"/>
    <col min="2998" max="3002" width="21.77734375" style="9" customWidth="1"/>
    <col min="3003" max="3004" width="22.21875" style="9" customWidth="1"/>
    <col min="3005" max="3072" width="19.77734375" style="9"/>
    <col min="3073" max="3073" width="9.21875" style="9" bestFit="1" customWidth="1"/>
    <col min="3074" max="3074" width="67" style="9" customWidth="1"/>
    <col min="3075" max="3075" width="17" style="9" customWidth="1"/>
    <col min="3076" max="3253" width="19.77734375" style="9"/>
    <col min="3254" max="3258" width="21.77734375" style="9" customWidth="1"/>
    <col min="3259" max="3260" width="22.21875" style="9" customWidth="1"/>
    <col min="3261" max="3328" width="19.77734375" style="9"/>
    <col min="3329" max="3329" width="9.21875" style="9" bestFit="1" customWidth="1"/>
    <col min="3330" max="3330" width="67" style="9" customWidth="1"/>
    <col min="3331" max="3331" width="17" style="9" customWidth="1"/>
    <col min="3332" max="3509" width="19.77734375" style="9"/>
    <col min="3510" max="3514" width="21.77734375" style="9" customWidth="1"/>
    <col min="3515" max="3516" width="22.21875" style="9" customWidth="1"/>
    <col min="3517" max="3584" width="19.77734375" style="9"/>
    <col min="3585" max="3585" width="9.21875" style="9" bestFit="1" customWidth="1"/>
    <col min="3586" max="3586" width="67" style="9" customWidth="1"/>
    <col min="3587" max="3587" width="17" style="9" customWidth="1"/>
    <col min="3588" max="3765" width="19.77734375" style="9"/>
    <col min="3766" max="3770" width="21.77734375" style="9" customWidth="1"/>
    <col min="3771" max="3772" width="22.21875" style="9" customWidth="1"/>
    <col min="3773" max="3840" width="19.77734375" style="9"/>
    <col min="3841" max="3841" width="9.21875" style="9" bestFit="1" customWidth="1"/>
    <col min="3842" max="3842" width="67" style="9" customWidth="1"/>
    <col min="3843" max="3843" width="17" style="9" customWidth="1"/>
    <col min="3844" max="4021" width="19.77734375" style="9"/>
    <col min="4022" max="4026" width="21.77734375" style="9" customWidth="1"/>
    <col min="4027" max="4028" width="22.21875" style="9" customWidth="1"/>
    <col min="4029" max="4096" width="19.77734375" style="9"/>
    <col min="4097" max="4097" width="9.21875" style="9" bestFit="1" customWidth="1"/>
    <col min="4098" max="4098" width="67" style="9" customWidth="1"/>
    <col min="4099" max="4099" width="17" style="9" customWidth="1"/>
    <col min="4100" max="4277" width="19.77734375" style="9"/>
    <col min="4278" max="4282" width="21.77734375" style="9" customWidth="1"/>
    <col min="4283" max="4284" width="22.21875" style="9" customWidth="1"/>
    <col min="4285" max="4352" width="19.77734375" style="9"/>
    <col min="4353" max="4353" width="9.21875" style="9" bestFit="1" customWidth="1"/>
    <col min="4354" max="4354" width="67" style="9" customWidth="1"/>
    <col min="4355" max="4355" width="17" style="9" customWidth="1"/>
    <col min="4356" max="4533" width="19.77734375" style="9"/>
    <col min="4534" max="4538" width="21.77734375" style="9" customWidth="1"/>
    <col min="4539" max="4540" width="22.21875" style="9" customWidth="1"/>
    <col min="4541" max="4608" width="19.77734375" style="9"/>
    <col min="4609" max="4609" width="9.21875" style="9" bestFit="1" customWidth="1"/>
    <col min="4610" max="4610" width="67" style="9" customWidth="1"/>
    <col min="4611" max="4611" width="17" style="9" customWidth="1"/>
    <col min="4612" max="4789" width="19.77734375" style="9"/>
    <col min="4790" max="4794" width="21.77734375" style="9" customWidth="1"/>
    <col min="4795" max="4796" width="22.21875" style="9" customWidth="1"/>
    <col min="4797" max="4864" width="19.77734375" style="9"/>
    <col min="4865" max="4865" width="9.21875" style="9" bestFit="1" customWidth="1"/>
    <col min="4866" max="4866" width="67" style="9" customWidth="1"/>
    <col min="4867" max="4867" width="17" style="9" customWidth="1"/>
    <col min="4868" max="5045" width="19.77734375" style="9"/>
    <col min="5046" max="5050" width="21.77734375" style="9" customWidth="1"/>
    <col min="5051" max="5052" width="22.21875" style="9" customWidth="1"/>
    <col min="5053" max="5120" width="19.77734375" style="9"/>
    <col min="5121" max="5121" width="9.21875" style="9" bestFit="1" customWidth="1"/>
    <col min="5122" max="5122" width="67" style="9" customWidth="1"/>
    <col min="5123" max="5123" width="17" style="9" customWidth="1"/>
    <col min="5124" max="5301" width="19.77734375" style="9"/>
    <col min="5302" max="5306" width="21.77734375" style="9" customWidth="1"/>
    <col min="5307" max="5308" width="22.21875" style="9" customWidth="1"/>
    <col min="5309" max="5376" width="19.77734375" style="9"/>
    <col min="5377" max="5377" width="9.21875" style="9" bestFit="1" customWidth="1"/>
    <col min="5378" max="5378" width="67" style="9" customWidth="1"/>
    <col min="5379" max="5379" width="17" style="9" customWidth="1"/>
    <col min="5380" max="5557" width="19.77734375" style="9"/>
    <col min="5558" max="5562" width="21.77734375" style="9" customWidth="1"/>
    <col min="5563" max="5564" width="22.21875" style="9" customWidth="1"/>
    <col min="5565" max="5632" width="19.77734375" style="9"/>
    <col min="5633" max="5633" width="9.21875" style="9" bestFit="1" customWidth="1"/>
    <col min="5634" max="5634" width="67" style="9" customWidth="1"/>
    <col min="5635" max="5635" width="17" style="9" customWidth="1"/>
    <col min="5636" max="5813" width="19.77734375" style="9"/>
    <col min="5814" max="5818" width="21.77734375" style="9" customWidth="1"/>
    <col min="5819" max="5820" width="22.21875" style="9" customWidth="1"/>
    <col min="5821" max="5888" width="19.77734375" style="9"/>
    <col min="5889" max="5889" width="9.21875" style="9" bestFit="1" customWidth="1"/>
    <col min="5890" max="5890" width="67" style="9" customWidth="1"/>
    <col min="5891" max="5891" width="17" style="9" customWidth="1"/>
    <col min="5892" max="6069" width="19.77734375" style="9"/>
    <col min="6070" max="6074" width="21.77734375" style="9" customWidth="1"/>
    <col min="6075" max="6076" width="22.21875" style="9" customWidth="1"/>
    <col min="6077" max="6144" width="19.77734375" style="9"/>
    <col min="6145" max="6145" width="9.21875" style="9" bestFit="1" customWidth="1"/>
    <col min="6146" max="6146" width="67" style="9" customWidth="1"/>
    <col min="6147" max="6147" width="17" style="9" customWidth="1"/>
    <col min="6148" max="6325" width="19.77734375" style="9"/>
    <col min="6326" max="6330" width="21.77734375" style="9" customWidth="1"/>
    <col min="6331" max="6332" width="22.21875" style="9" customWidth="1"/>
    <col min="6333" max="6400" width="19.77734375" style="9"/>
    <col min="6401" max="6401" width="9.21875" style="9" bestFit="1" customWidth="1"/>
    <col min="6402" max="6402" width="67" style="9" customWidth="1"/>
    <col min="6403" max="6403" width="17" style="9" customWidth="1"/>
    <col min="6404" max="6581" width="19.77734375" style="9"/>
    <col min="6582" max="6586" width="21.77734375" style="9" customWidth="1"/>
    <col min="6587" max="6588" width="22.21875" style="9" customWidth="1"/>
    <col min="6589" max="6656" width="19.77734375" style="9"/>
    <col min="6657" max="6657" width="9.21875" style="9" bestFit="1" customWidth="1"/>
    <col min="6658" max="6658" width="67" style="9" customWidth="1"/>
    <col min="6659" max="6659" width="17" style="9" customWidth="1"/>
    <col min="6660" max="6837" width="19.77734375" style="9"/>
    <col min="6838" max="6842" width="21.77734375" style="9" customWidth="1"/>
    <col min="6843" max="6844" width="22.21875" style="9" customWidth="1"/>
    <col min="6845" max="6912" width="19.77734375" style="9"/>
    <col min="6913" max="6913" width="9.21875" style="9" bestFit="1" customWidth="1"/>
    <col min="6914" max="6914" width="67" style="9" customWidth="1"/>
    <col min="6915" max="6915" width="17" style="9" customWidth="1"/>
    <col min="6916" max="7093" width="19.77734375" style="9"/>
    <col min="7094" max="7098" width="21.77734375" style="9" customWidth="1"/>
    <col min="7099" max="7100" width="22.21875" style="9" customWidth="1"/>
    <col min="7101" max="7168" width="19.77734375" style="9"/>
    <col min="7169" max="7169" width="9.21875" style="9" bestFit="1" customWidth="1"/>
    <col min="7170" max="7170" width="67" style="9" customWidth="1"/>
    <col min="7171" max="7171" width="17" style="9" customWidth="1"/>
    <col min="7172" max="7349" width="19.77734375" style="9"/>
    <col min="7350" max="7354" width="21.77734375" style="9" customWidth="1"/>
    <col min="7355" max="7356" width="22.21875" style="9" customWidth="1"/>
    <col min="7357" max="7424" width="19.77734375" style="9"/>
    <col min="7425" max="7425" width="9.21875" style="9" bestFit="1" customWidth="1"/>
    <col min="7426" max="7426" width="67" style="9" customWidth="1"/>
    <col min="7427" max="7427" width="17" style="9" customWidth="1"/>
    <col min="7428" max="7605" width="19.77734375" style="9"/>
    <col min="7606" max="7610" width="21.77734375" style="9" customWidth="1"/>
    <col min="7611" max="7612" width="22.21875" style="9" customWidth="1"/>
    <col min="7613" max="7680" width="19.77734375" style="9"/>
    <col min="7681" max="7681" width="9.21875" style="9" bestFit="1" customWidth="1"/>
    <col min="7682" max="7682" width="67" style="9" customWidth="1"/>
    <col min="7683" max="7683" width="17" style="9" customWidth="1"/>
    <col min="7684" max="7861" width="19.77734375" style="9"/>
    <col min="7862" max="7866" width="21.77734375" style="9" customWidth="1"/>
    <col min="7867" max="7868" width="22.21875" style="9" customWidth="1"/>
    <col min="7869" max="7936" width="19.77734375" style="9"/>
    <col min="7937" max="7937" width="9.21875" style="9" bestFit="1" customWidth="1"/>
    <col min="7938" max="7938" width="67" style="9" customWidth="1"/>
    <col min="7939" max="7939" width="17" style="9" customWidth="1"/>
    <col min="7940" max="8117" width="19.77734375" style="9"/>
    <col min="8118" max="8122" width="21.77734375" style="9" customWidth="1"/>
    <col min="8123" max="8124" width="22.21875" style="9" customWidth="1"/>
    <col min="8125" max="8192" width="19.77734375" style="9"/>
    <col min="8193" max="8193" width="9.21875" style="9" bestFit="1" customWidth="1"/>
    <col min="8194" max="8194" width="67" style="9" customWidth="1"/>
    <col min="8195" max="8195" width="17" style="9" customWidth="1"/>
    <col min="8196" max="8373" width="19.77734375" style="9"/>
    <col min="8374" max="8378" width="21.77734375" style="9" customWidth="1"/>
    <col min="8379" max="8380" width="22.21875" style="9" customWidth="1"/>
    <col min="8381" max="8448" width="19.77734375" style="9"/>
    <col min="8449" max="8449" width="9.21875" style="9" bestFit="1" customWidth="1"/>
    <col min="8450" max="8450" width="67" style="9" customWidth="1"/>
    <col min="8451" max="8451" width="17" style="9" customWidth="1"/>
    <col min="8452" max="8629" width="19.77734375" style="9"/>
    <col min="8630" max="8634" width="21.77734375" style="9" customWidth="1"/>
    <col min="8635" max="8636" width="22.21875" style="9" customWidth="1"/>
    <col min="8637" max="8704" width="19.77734375" style="9"/>
    <col min="8705" max="8705" width="9.21875" style="9" bestFit="1" customWidth="1"/>
    <col min="8706" max="8706" width="67" style="9" customWidth="1"/>
    <col min="8707" max="8707" width="17" style="9" customWidth="1"/>
    <col min="8708" max="8885" width="19.77734375" style="9"/>
    <col min="8886" max="8890" width="21.77734375" style="9" customWidth="1"/>
    <col min="8891" max="8892" width="22.21875" style="9" customWidth="1"/>
    <col min="8893" max="8960" width="19.77734375" style="9"/>
    <col min="8961" max="8961" width="9.21875" style="9" bestFit="1" customWidth="1"/>
    <col min="8962" max="8962" width="67" style="9" customWidth="1"/>
    <col min="8963" max="8963" width="17" style="9" customWidth="1"/>
    <col min="8964" max="9141" width="19.77734375" style="9"/>
    <col min="9142" max="9146" width="21.77734375" style="9" customWidth="1"/>
    <col min="9147" max="9148" width="22.21875" style="9" customWidth="1"/>
    <col min="9149" max="9216" width="19.77734375" style="9"/>
    <col min="9217" max="9217" width="9.21875" style="9" bestFit="1" customWidth="1"/>
    <col min="9218" max="9218" width="67" style="9" customWidth="1"/>
    <col min="9219" max="9219" width="17" style="9" customWidth="1"/>
    <col min="9220" max="9397" width="19.77734375" style="9"/>
    <col min="9398" max="9402" width="21.77734375" style="9" customWidth="1"/>
    <col min="9403" max="9404" width="22.21875" style="9" customWidth="1"/>
    <col min="9405" max="9472" width="19.77734375" style="9"/>
    <col min="9473" max="9473" width="9.21875" style="9" bestFit="1" customWidth="1"/>
    <col min="9474" max="9474" width="67" style="9" customWidth="1"/>
    <col min="9475" max="9475" width="17" style="9" customWidth="1"/>
    <col min="9476" max="9653" width="19.77734375" style="9"/>
    <col min="9654" max="9658" width="21.77734375" style="9" customWidth="1"/>
    <col min="9659" max="9660" width="22.21875" style="9" customWidth="1"/>
    <col min="9661" max="9728" width="19.77734375" style="9"/>
    <col min="9729" max="9729" width="9.21875" style="9" bestFit="1" customWidth="1"/>
    <col min="9730" max="9730" width="67" style="9" customWidth="1"/>
    <col min="9731" max="9731" width="17" style="9" customWidth="1"/>
    <col min="9732" max="9909" width="19.77734375" style="9"/>
    <col min="9910" max="9914" width="21.77734375" style="9" customWidth="1"/>
    <col min="9915" max="9916" width="22.21875" style="9" customWidth="1"/>
    <col min="9917" max="9984" width="19.77734375" style="9"/>
    <col min="9985" max="9985" width="9.21875" style="9" bestFit="1" customWidth="1"/>
    <col min="9986" max="9986" width="67" style="9" customWidth="1"/>
    <col min="9987" max="9987" width="17" style="9" customWidth="1"/>
    <col min="9988" max="10165" width="19.77734375" style="9"/>
    <col min="10166" max="10170" width="21.77734375" style="9" customWidth="1"/>
    <col min="10171" max="10172" width="22.21875" style="9" customWidth="1"/>
    <col min="10173" max="10240" width="19.77734375" style="9"/>
    <col min="10241" max="10241" width="9.21875" style="9" bestFit="1" customWidth="1"/>
    <col min="10242" max="10242" width="67" style="9" customWidth="1"/>
    <col min="10243" max="10243" width="17" style="9" customWidth="1"/>
    <col min="10244" max="10421" width="19.77734375" style="9"/>
    <col min="10422" max="10426" width="21.77734375" style="9" customWidth="1"/>
    <col min="10427" max="10428" width="22.21875" style="9" customWidth="1"/>
    <col min="10429" max="10496" width="19.77734375" style="9"/>
    <col min="10497" max="10497" width="9.21875" style="9" bestFit="1" customWidth="1"/>
    <col min="10498" max="10498" width="67" style="9" customWidth="1"/>
    <col min="10499" max="10499" width="17" style="9" customWidth="1"/>
    <col min="10500" max="10677" width="19.77734375" style="9"/>
    <col min="10678" max="10682" width="21.77734375" style="9" customWidth="1"/>
    <col min="10683" max="10684" width="22.21875" style="9" customWidth="1"/>
    <col min="10685" max="10752" width="19.77734375" style="9"/>
    <col min="10753" max="10753" width="9.21875" style="9" bestFit="1" customWidth="1"/>
    <col min="10754" max="10754" width="67" style="9" customWidth="1"/>
    <col min="10755" max="10755" width="17" style="9" customWidth="1"/>
    <col min="10756" max="10933" width="19.77734375" style="9"/>
    <col min="10934" max="10938" width="21.77734375" style="9" customWidth="1"/>
    <col min="10939" max="10940" width="22.21875" style="9" customWidth="1"/>
    <col min="10941" max="11008" width="19.77734375" style="9"/>
    <col min="11009" max="11009" width="9.21875" style="9" bestFit="1" customWidth="1"/>
    <col min="11010" max="11010" width="67" style="9" customWidth="1"/>
    <col min="11011" max="11011" width="17" style="9" customWidth="1"/>
    <col min="11012" max="11189" width="19.77734375" style="9"/>
    <col min="11190" max="11194" width="21.77734375" style="9" customWidth="1"/>
    <col min="11195" max="11196" width="22.21875" style="9" customWidth="1"/>
    <col min="11197" max="11264" width="19.77734375" style="9"/>
    <col min="11265" max="11265" width="9.21875" style="9" bestFit="1" customWidth="1"/>
    <col min="11266" max="11266" width="67" style="9" customWidth="1"/>
    <col min="11267" max="11267" width="17" style="9" customWidth="1"/>
    <col min="11268" max="11445" width="19.77734375" style="9"/>
    <col min="11446" max="11450" width="21.77734375" style="9" customWidth="1"/>
    <col min="11451" max="11452" width="22.21875" style="9" customWidth="1"/>
    <col min="11453" max="11520" width="19.77734375" style="9"/>
    <col min="11521" max="11521" width="9.21875" style="9" bestFit="1" customWidth="1"/>
    <col min="11522" max="11522" width="67" style="9" customWidth="1"/>
    <col min="11523" max="11523" width="17" style="9" customWidth="1"/>
    <col min="11524" max="11701" width="19.77734375" style="9"/>
    <col min="11702" max="11706" width="21.77734375" style="9" customWidth="1"/>
    <col min="11707" max="11708" width="22.21875" style="9" customWidth="1"/>
    <col min="11709" max="11776" width="19.77734375" style="9"/>
    <col min="11777" max="11777" width="9.21875" style="9" bestFit="1" customWidth="1"/>
    <col min="11778" max="11778" width="67" style="9" customWidth="1"/>
    <col min="11779" max="11779" width="17" style="9" customWidth="1"/>
    <col min="11780" max="11957" width="19.77734375" style="9"/>
    <col min="11958" max="11962" width="21.77734375" style="9" customWidth="1"/>
    <col min="11963" max="11964" width="22.21875" style="9" customWidth="1"/>
    <col min="11965" max="12032" width="19.77734375" style="9"/>
    <col min="12033" max="12033" width="9.21875" style="9" bestFit="1" customWidth="1"/>
    <col min="12034" max="12034" width="67" style="9" customWidth="1"/>
    <col min="12035" max="12035" width="17" style="9" customWidth="1"/>
    <col min="12036" max="12213" width="19.77734375" style="9"/>
    <col min="12214" max="12218" width="21.77734375" style="9" customWidth="1"/>
    <col min="12219" max="12220" width="22.21875" style="9" customWidth="1"/>
    <col min="12221" max="12288" width="19.77734375" style="9"/>
    <col min="12289" max="12289" width="9.21875" style="9" bestFit="1" customWidth="1"/>
    <col min="12290" max="12290" width="67" style="9" customWidth="1"/>
    <col min="12291" max="12291" width="17" style="9" customWidth="1"/>
    <col min="12292" max="12469" width="19.77734375" style="9"/>
    <col min="12470" max="12474" width="21.77734375" style="9" customWidth="1"/>
    <col min="12475" max="12476" width="22.21875" style="9" customWidth="1"/>
    <col min="12477" max="12544" width="19.77734375" style="9"/>
    <col min="12545" max="12545" width="9.21875" style="9" bestFit="1" customWidth="1"/>
    <col min="12546" max="12546" width="67" style="9" customWidth="1"/>
    <col min="12547" max="12547" width="17" style="9" customWidth="1"/>
    <col min="12548" max="12725" width="19.77734375" style="9"/>
    <col min="12726" max="12730" width="21.77734375" style="9" customWidth="1"/>
    <col min="12731" max="12732" width="22.21875" style="9" customWidth="1"/>
    <col min="12733" max="12800" width="19.77734375" style="9"/>
    <col min="12801" max="12801" width="9.21875" style="9" bestFit="1" customWidth="1"/>
    <col min="12802" max="12802" width="67" style="9" customWidth="1"/>
    <col min="12803" max="12803" width="17" style="9" customWidth="1"/>
    <col min="12804" max="12981" width="19.77734375" style="9"/>
    <col min="12982" max="12986" width="21.77734375" style="9" customWidth="1"/>
    <col min="12987" max="12988" width="22.21875" style="9" customWidth="1"/>
    <col min="12989" max="13056" width="19.77734375" style="9"/>
    <col min="13057" max="13057" width="9.21875" style="9" bestFit="1" customWidth="1"/>
    <col min="13058" max="13058" width="67" style="9" customWidth="1"/>
    <col min="13059" max="13059" width="17" style="9" customWidth="1"/>
    <col min="13060" max="13237" width="19.77734375" style="9"/>
    <col min="13238" max="13242" width="21.77734375" style="9" customWidth="1"/>
    <col min="13243" max="13244" width="22.21875" style="9" customWidth="1"/>
    <col min="13245" max="13312" width="19.77734375" style="9"/>
    <col min="13313" max="13313" width="9.21875" style="9" bestFit="1" customWidth="1"/>
    <col min="13314" max="13314" width="67" style="9" customWidth="1"/>
    <col min="13315" max="13315" width="17" style="9" customWidth="1"/>
    <col min="13316" max="13493" width="19.77734375" style="9"/>
    <col min="13494" max="13498" width="21.77734375" style="9" customWidth="1"/>
    <col min="13499" max="13500" width="22.21875" style="9" customWidth="1"/>
    <col min="13501" max="13568" width="19.77734375" style="9"/>
    <col min="13569" max="13569" width="9.21875" style="9" bestFit="1" customWidth="1"/>
    <col min="13570" max="13570" width="67" style="9" customWidth="1"/>
    <col min="13571" max="13571" width="17" style="9" customWidth="1"/>
    <col min="13572" max="13749" width="19.77734375" style="9"/>
    <col min="13750" max="13754" width="21.77734375" style="9" customWidth="1"/>
    <col min="13755" max="13756" width="22.21875" style="9" customWidth="1"/>
    <col min="13757" max="13824" width="19.77734375" style="9"/>
    <col min="13825" max="13825" width="9.21875" style="9" bestFit="1" customWidth="1"/>
    <col min="13826" max="13826" width="67" style="9" customWidth="1"/>
    <col min="13827" max="13827" width="17" style="9" customWidth="1"/>
    <col min="13828" max="14005" width="19.77734375" style="9"/>
    <col min="14006" max="14010" width="21.77734375" style="9" customWidth="1"/>
    <col min="14011" max="14012" width="22.21875" style="9" customWidth="1"/>
    <col min="14013" max="14080" width="19.77734375" style="9"/>
    <col min="14081" max="14081" width="9.21875" style="9" bestFit="1" customWidth="1"/>
    <col min="14082" max="14082" width="67" style="9" customWidth="1"/>
    <col min="14083" max="14083" width="17" style="9" customWidth="1"/>
    <col min="14084" max="14261" width="19.77734375" style="9"/>
    <col min="14262" max="14266" width="21.77734375" style="9" customWidth="1"/>
    <col min="14267" max="14268" width="22.21875" style="9" customWidth="1"/>
    <col min="14269" max="14336" width="19.77734375" style="9"/>
    <col min="14337" max="14337" width="9.21875" style="9" bestFit="1" customWidth="1"/>
    <col min="14338" max="14338" width="67" style="9" customWidth="1"/>
    <col min="14339" max="14339" width="17" style="9" customWidth="1"/>
    <col min="14340" max="14517" width="19.77734375" style="9"/>
    <col min="14518" max="14522" width="21.77734375" style="9" customWidth="1"/>
    <col min="14523" max="14524" width="22.21875" style="9" customWidth="1"/>
    <col min="14525" max="14592" width="19.77734375" style="9"/>
    <col min="14593" max="14593" width="9.21875" style="9" bestFit="1" customWidth="1"/>
    <col min="14594" max="14594" width="67" style="9" customWidth="1"/>
    <col min="14595" max="14595" width="17" style="9" customWidth="1"/>
    <col min="14596" max="14773" width="19.77734375" style="9"/>
    <col min="14774" max="14778" width="21.77734375" style="9" customWidth="1"/>
    <col min="14779" max="14780" width="22.21875" style="9" customWidth="1"/>
    <col min="14781" max="14848" width="19.77734375" style="9"/>
    <col min="14849" max="14849" width="9.21875" style="9" bestFit="1" customWidth="1"/>
    <col min="14850" max="14850" width="67" style="9" customWidth="1"/>
    <col min="14851" max="14851" width="17" style="9" customWidth="1"/>
    <col min="14852" max="15029" width="19.77734375" style="9"/>
    <col min="15030" max="15034" width="21.77734375" style="9" customWidth="1"/>
    <col min="15035" max="15036" width="22.21875" style="9" customWidth="1"/>
    <col min="15037" max="15104" width="19.77734375" style="9"/>
    <col min="15105" max="15105" width="9.21875" style="9" bestFit="1" customWidth="1"/>
    <col min="15106" max="15106" width="67" style="9" customWidth="1"/>
    <col min="15107" max="15107" width="17" style="9" customWidth="1"/>
    <col min="15108" max="15285" width="19.77734375" style="9"/>
    <col min="15286" max="15290" width="21.77734375" style="9" customWidth="1"/>
    <col min="15291" max="15292" width="22.21875" style="9" customWidth="1"/>
    <col min="15293" max="15360" width="19.77734375" style="9"/>
    <col min="15361" max="15361" width="9.21875" style="9" bestFit="1" customWidth="1"/>
    <col min="15362" max="15362" width="67" style="9" customWidth="1"/>
    <col min="15363" max="15363" width="17" style="9" customWidth="1"/>
    <col min="15364" max="15541" width="19.77734375" style="9"/>
    <col min="15542" max="15546" width="21.77734375" style="9" customWidth="1"/>
    <col min="15547" max="15548" width="22.21875" style="9" customWidth="1"/>
    <col min="15549" max="15616" width="19.77734375" style="9"/>
    <col min="15617" max="15617" width="9.21875" style="9" bestFit="1" customWidth="1"/>
    <col min="15618" max="15618" width="67" style="9" customWidth="1"/>
    <col min="15619" max="15619" width="17" style="9" customWidth="1"/>
    <col min="15620" max="15797" width="19.77734375" style="9"/>
    <col min="15798" max="15802" width="21.77734375" style="9" customWidth="1"/>
    <col min="15803" max="15804" width="22.21875" style="9" customWidth="1"/>
    <col min="15805" max="15872" width="19.77734375" style="9"/>
    <col min="15873" max="15873" width="9.21875" style="9" bestFit="1" customWidth="1"/>
    <col min="15874" max="15874" width="67" style="9" customWidth="1"/>
    <col min="15875" max="15875" width="17" style="9" customWidth="1"/>
    <col min="15876" max="16053" width="19.77734375" style="9"/>
    <col min="16054" max="16058" width="21.77734375" style="9" customWidth="1"/>
    <col min="16059" max="16060" width="22.21875" style="9" customWidth="1"/>
    <col min="16061" max="16128" width="19.77734375" style="9"/>
    <col min="16129" max="16129" width="9.21875" style="9" bestFit="1" customWidth="1"/>
    <col min="16130" max="16130" width="67" style="9" customWidth="1"/>
    <col min="16131" max="16131" width="17" style="9" customWidth="1"/>
    <col min="16132" max="16309" width="19.77734375" style="9"/>
    <col min="16310" max="16314" width="21.77734375" style="9" customWidth="1"/>
    <col min="16315" max="16316" width="22.21875" style="9" customWidth="1"/>
    <col min="16317" max="16384" width="19.77734375" style="9"/>
  </cols>
  <sheetData>
    <row r="1" spans="1:256" x14ac:dyDescent="0.2">
      <c r="A1" s="1"/>
      <c r="B1" s="2"/>
      <c r="C1" s="3" t="s">
        <v>0</v>
      </c>
      <c r="D1" s="4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1</v>
      </c>
      <c r="K1" s="3" t="s">
        <v>1</v>
      </c>
      <c r="L1" s="3" t="s">
        <v>2</v>
      </c>
      <c r="M1" s="3" t="s">
        <v>2</v>
      </c>
      <c r="N1" s="4" t="s">
        <v>2</v>
      </c>
      <c r="O1" s="3" t="s">
        <v>2</v>
      </c>
      <c r="P1" s="3" t="s">
        <v>2</v>
      </c>
      <c r="Q1" s="4" t="s">
        <v>2</v>
      </c>
      <c r="R1" s="3" t="s">
        <v>2</v>
      </c>
      <c r="S1" s="3" t="s">
        <v>3</v>
      </c>
      <c r="T1" s="3" t="s">
        <v>4</v>
      </c>
      <c r="U1" s="3" t="s">
        <v>4</v>
      </c>
      <c r="V1" s="3" t="s">
        <v>4</v>
      </c>
      <c r="W1" s="4" t="s">
        <v>4</v>
      </c>
      <c r="X1" s="3" t="s">
        <v>4</v>
      </c>
      <c r="Y1" s="3" t="s">
        <v>5</v>
      </c>
      <c r="Z1" s="3" t="s">
        <v>5</v>
      </c>
      <c r="AA1" s="3" t="s">
        <v>6</v>
      </c>
      <c r="AB1" s="3" t="s">
        <v>6</v>
      </c>
      <c r="AC1" s="3" t="s">
        <v>7</v>
      </c>
      <c r="AD1" s="3" t="s">
        <v>7</v>
      </c>
      <c r="AE1" s="3" t="s">
        <v>8</v>
      </c>
      <c r="AF1" s="3" t="s">
        <v>8</v>
      </c>
      <c r="AG1" s="3" t="s">
        <v>9</v>
      </c>
      <c r="AH1" s="4" t="s">
        <v>10</v>
      </c>
      <c r="AI1" s="3" t="s">
        <v>10</v>
      </c>
      <c r="AJ1" s="3" t="s">
        <v>10</v>
      </c>
      <c r="AK1" s="3" t="s">
        <v>11</v>
      </c>
      <c r="AL1" s="3" t="s">
        <v>11</v>
      </c>
      <c r="AM1" s="3" t="s">
        <v>12</v>
      </c>
      <c r="AN1" s="3" t="s">
        <v>13</v>
      </c>
      <c r="AO1" s="3" t="s">
        <v>14</v>
      </c>
      <c r="AP1" s="3" t="s">
        <v>15</v>
      </c>
      <c r="AQ1" s="3" t="s">
        <v>16</v>
      </c>
      <c r="AR1" s="3" t="s">
        <v>17</v>
      </c>
      <c r="AS1" s="3" t="s">
        <v>18</v>
      </c>
      <c r="AT1" s="3" t="s">
        <v>19</v>
      </c>
      <c r="AU1" s="3" t="s">
        <v>19</v>
      </c>
      <c r="AV1" s="3" t="s">
        <v>19</v>
      </c>
      <c r="AW1" s="3" t="s">
        <v>19</v>
      </c>
      <c r="AX1" s="3" t="s">
        <v>19</v>
      </c>
      <c r="AY1" s="3" t="s">
        <v>20</v>
      </c>
      <c r="AZ1" s="3" t="s">
        <v>20</v>
      </c>
      <c r="BA1" s="3" t="s">
        <v>20</v>
      </c>
      <c r="BB1" s="3" t="s">
        <v>20</v>
      </c>
      <c r="BC1" s="3" t="s">
        <v>20</v>
      </c>
      <c r="BD1" s="3" t="s">
        <v>20</v>
      </c>
      <c r="BE1" s="3" t="s">
        <v>20</v>
      </c>
      <c r="BF1" s="3" t="s">
        <v>20</v>
      </c>
      <c r="BG1" s="3" t="s">
        <v>20</v>
      </c>
      <c r="BH1" s="3" t="s">
        <v>20</v>
      </c>
      <c r="BI1" s="3" t="s">
        <v>20</v>
      </c>
      <c r="BJ1" s="3" t="s">
        <v>20</v>
      </c>
      <c r="BK1" s="4" t="s">
        <v>20</v>
      </c>
      <c r="BL1" s="3" t="s">
        <v>20</v>
      </c>
      <c r="BM1" s="3" t="s">
        <v>20</v>
      </c>
      <c r="BN1" s="3" t="s">
        <v>21</v>
      </c>
      <c r="BO1" s="3" t="s">
        <v>21</v>
      </c>
      <c r="BP1" s="3" t="s">
        <v>21</v>
      </c>
      <c r="BQ1" s="3" t="s">
        <v>22</v>
      </c>
      <c r="BR1" s="3" t="s">
        <v>22</v>
      </c>
      <c r="BS1" s="3" t="s">
        <v>22</v>
      </c>
      <c r="BT1" s="3" t="s">
        <v>23</v>
      </c>
      <c r="BU1" s="3" t="s">
        <v>24</v>
      </c>
      <c r="BV1" s="3" t="s">
        <v>24</v>
      </c>
      <c r="BW1" s="3" t="s">
        <v>25</v>
      </c>
      <c r="BX1" s="3" t="s">
        <v>26</v>
      </c>
      <c r="BY1" s="3" t="s">
        <v>27</v>
      </c>
      <c r="BZ1" s="3" t="s">
        <v>27</v>
      </c>
      <c r="CA1" s="3" t="s">
        <v>28</v>
      </c>
      <c r="CB1" s="3" t="s">
        <v>29</v>
      </c>
      <c r="CC1" s="3" t="s">
        <v>30</v>
      </c>
      <c r="CD1" s="3" t="s">
        <v>30</v>
      </c>
      <c r="CE1" s="3" t="s">
        <v>31</v>
      </c>
      <c r="CF1" s="3" t="s">
        <v>31</v>
      </c>
      <c r="CG1" s="3" t="s">
        <v>31</v>
      </c>
      <c r="CH1" s="3" t="s">
        <v>31</v>
      </c>
      <c r="CI1" s="3" t="s">
        <v>31</v>
      </c>
      <c r="CJ1" s="3" t="s">
        <v>32</v>
      </c>
      <c r="CK1" s="3" t="s">
        <v>33</v>
      </c>
      <c r="CL1" s="3" t="s">
        <v>33</v>
      </c>
      <c r="CM1" s="3" t="s">
        <v>33</v>
      </c>
      <c r="CN1" s="3" t="s">
        <v>34</v>
      </c>
      <c r="CO1" s="3" t="s">
        <v>34</v>
      </c>
      <c r="CP1" s="3" t="s">
        <v>34</v>
      </c>
      <c r="CQ1" s="3" t="s">
        <v>35</v>
      </c>
      <c r="CR1" s="3" t="s">
        <v>35</v>
      </c>
      <c r="CS1" s="3" t="s">
        <v>35</v>
      </c>
      <c r="CT1" s="3" t="s">
        <v>35</v>
      </c>
      <c r="CU1" s="3" t="s">
        <v>35</v>
      </c>
      <c r="CV1" s="3" t="s">
        <v>35</v>
      </c>
      <c r="CW1" s="3" t="s">
        <v>36</v>
      </c>
      <c r="CX1" s="3" t="s">
        <v>36</v>
      </c>
      <c r="CY1" s="3" t="s">
        <v>36</v>
      </c>
      <c r="CZ1" s="3" t="s">
        <v>37</v>
      </c>
      <c r="DA1" s="3" t="s">
        <v>37</v>
      </c>
      <c r="DB1" s="3" t="s">
        <v>37</v>
      </c>
      <c r="DC1" s="3" t="s">
        <v>37</v>
      </c>
      <c r="DD1" s="3" t="s">
        <v>38</v>
      </c>
      <c r="DE1" s="3" t="s">
        <v>38</v>
      </c>
      <c r="DF1" s="3" t="s">
        <v>38</v>
      </c>
      <c r="DG1" s="3" t="s">
        <v>39</v>
      </c>
      <c r="DH1" s="3" t="s">
        <v>40</v>
      </c>
      <c r="DI1" s="3" t="s">
        <v>41</v>
      </c>
      <c r="DJ1" s="3" t="s">
        <v>41</v>
      </c>
      <c r="DK1" s="3" t="s">
        <v>41</v>
      </c>
      <c r="DL1" s="3" t="s">
        <v>42</v>
      </c>
      <c r="DM1" s="3" t="s">
        <v>42</v>
      </c>
      <c r="DN1" s="3" t="s">
        <v>43</v>
      </c>
      <c r="DO1" s="3" t="s">
        <v>43</v>
      </c>
      <c r="DP1" s="3" t="s">
        <v>43</v>
      </c>
      <c r="DQ1" s="3" t="s">
        <v>43</v>
      </c>
      <c r="DR1" s="3" t="s">
        <v>44</v>
      </c>
      <c r="DS1" s="3" t="s">
        <v>44</v>
      </c>
      <c r="DT1" s="3" t="s">
        <v>44</v>
      </c>
      <c r="DU1" s="3" t="s">
        <v>44</v>
      </c>
      <c r="DV1" s="3" t="s">
        <v>44</v>
      </c>
      <c r="DW1" s="3" t="s">
        <v>44</v>
      </c>
      <c r="DX1" s="3" t="s">
        <v>45</v>
      </c>
      <c r="DY1" s="3" t="s">
        <v>45</v>
      </c>
      <c r="DZ1" s="3" t="s">
        <v>46</v>
      </c>
      <c r="EA1" s="3" t="s">
        <v>46</v>
      </c>
      <c r="EB1" s="4" t="s">
        <v>47</v>
      </c>
      <c r="EC1" s="3" t="s">
        <v>47</v>
      </c>
      <c r="ED1" s="3" t="s">
        <v>48</v>
      </c>
      <c r="EE1" s="3" t="s">
        <v>49</v>
      </c>
      <c r="EF1" s="3" t="s">
        <v>49</v>
      </c>
      <c r="EG1" s="3" t="s">
        <v>49</v>
      </c>
      <c r="EH1" s="3" t="s">
        <v>49</v>
      </c>
      <c r="EI1" s="3" t="s">
        <v>50</v>
      </c>
      <c r="EJ1" s="3" t="s">
        <v>50</v>
      </c>
      <c r="EK1" s="3" t="s">
        <v>51</v>
      </c>
      <c r="EL1" s="3" t="s">
        <v>51</v>
      </c>
      <c r="EM1" s="3" t="s">
        <v>52</v>
      </c>
      <c r="EN1" s="3" t="s">
        <v>52</v>
      </c>
      <c r="EO1" s="3" t="s">
        <v>52</v>
      </c>
      <c r="EP1" s="3" t="s">
        <v>53</v>
      </c>
      <c r="EQ1" s="5" t="s">
        <v>53</v>
      </c>
      <c r="ER1" s="3" t="s">
        <v>53</v>
      </c>
      <c r="ES1" s="3" t="s">
        <v>54</v>
      </c>
      <c r="ET1" s="3" t="s">
        <v>54</v>
      </c>
      <c r="EU1" s="3" t="s">
        <v>54</v>
      </c>
      <c r="EV1" s="3" t="s">
        <v>55</v>
      </c>
      <c r="EW1" s="3" t="s">
        <v>56</v>
      </c>
      <c r="EX1" s="3" t="s">
        <v>56</v>
      </c>
      <c r="EY1" s="3" t="s">
        <v>57</v>
      </c>
      <c r="EZ1" s="3" t="s">
        <v>57</v>
      </c>
      <c r="FA1" s="3" t="s">
        <v>58</v>
      </c>
      <c r="FB1" s="3" t="s">
        <v>59</v>
      </c>
      <c r="FC1" s="3" t="s">
        <v>59</v>
      </c>
      <c r="FD1" s="3" t="s">
        <v>60</v>
      </c>
      <c r="FE1" s="3" t="s">
        <v>60</v>
      </c>
      <c r="FF1" s="3" t="s">
        <v>60</v>
      </c>
      <c r="FG1" s="3" t="s">
        <v>60</v>
      </c>
      <c r="FH1" s="3" t="s">
        <v>60</v>
      </c>
      <c r="FI1" s="3" t="s">
        <v>61</v>
      </c>
      <c r="FJ1" s="3" t="s">
        <v>61</v>
      </c>
      <c r="FK1" s="3" t="s">
        <v>61</v>
      </c>
      <c r="FL1" s="3" t="s">
        <v>61</v>
      </c>
      <c r="FM1" s="3" t="s">
        <v>61</v>
      </c>
      <c r="FN1" s="3" t="s">
        <v>61</v>
      </c>
      <c r="FO1" s="3" t="s">
        <v>61</v>
      </c>
      <c r="FP1" s="3" t="s">
        <v>61</v>
      </c>
      <c r="FQ1" s="3" t="s">
        <v>61</v>
      </c>
      <c r="FR1" s="3" t="s">
        <v>61</v>
      </c>
      <c r="FS1" s="3" t="s">
        <v>61</v>
      </c>
      <c r="FT1" s="4" t="s">
        <v>61</v>
      </c>
      <c r="FU1" s="3" t="s">
        <v>62</v>
      </c>
      <c r="FV1" s="3" t="s">
        <v>62</v>
      </c>
      <c r="FW1" s="3" t="s">
        <v>62</v>
      </c>
      <c r="FX1" s="3" t="s">
        <v>62</v>
      </c>
      <c r="FY1" s="3"/>
      <c r="FZ1" s="3"/>
      <c r="GA1" s="3"/>
      <c r="GB1" s="3"/>
      <c r="GC1" s="3"/>
      <c r="GD1" s="3"/>
      <c r="GE1" s="6"/>
      <c r="GF1" s="7"/>
      <c r="GG1" s="7"/>
      <c r="GH1" s="7"/>
      <c r="GI1" s="7"/>
      <c r="GJ1" s="7"/>
      <c r="GK1" s="7"/>
      <c r="GL1" s="7"/>
      <c r="GM1" s="7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s="11" customFormat="1" ht="36.75" customHeight="1" x14ac:dyDescent="0.2">
      <c r="A2" s="10"/>
      <c r="C2" s="12" t="s">
        <v>63</v>
      </c>
      <c r="D2" s="13" t="s">
        <v>64</v>
      </c>
      <c r="E2" s="12" t="s">
        <v>65</v>
      </c>
      <c r="F2" s="14" t="s">
        <v>66</v>
      </c>
      <c r="G2" s="12" t="s">
        <v>67</v>
      </c>
      <c r="H2" s="12" t="s">
        <v>68</v>
      </c>
      <c r="I2" s="12" t="s">
        <v>69</v>
      </c>
      <c r="J2" s="12" t="s">
        <v>70</v>
      </c>
      <c r="K2" s="12" t="s">
        <v>71</v>
      </c>
      <c r="L2" s="12" t="s">
        <v>72</v>
      </c>
      <c r="M2" s="12" t="s">
        <v>73</v>
      </c>
      <c r="N2" s="13" t="s">
        <v>74</v>
      </c>
      <c r="O2" s="12" t="s">
        <v>75</v>
      </c>
      <c r="P2" s="12" t="s">
        <v>76</v>
      </c>
      <c r="Q2" s="13" t="s">
        <v>77</v>
      </c>
      <c r="R2" s="12" t="s">
        <v>78</v>
      </c>
      <c r="S2" s="12" t="s">
        <v>79</v>
      </c>
      <c r="T2" s="12" t="s">
        <v>80</v>
      </c>
      <c r="U2" s="12" t="s">
        <v>81</v>
      </c>
      <c r="V2" s="12" t="s">
        <v>82</v>
      </c>
      <c r="W2" s="13" t="s">
        <v>83</v>
      </c>
      <c r="X2" s="12" t="s">
        <v>84</v>
      </c>
      <c r="Y2" s="12" t="s">
        <v>85</v>
      </c>
      <c r="Z2" s="12" t="s">
        <v>86</v>
      </c>
      <c r="AA2" s="12" t="s">
        <v>87</v>
      </c>
      <c r="AB2" s="12" t="s">
        <v>88</v>
      </c>
      <c r="AC2" s="12" t="s">
        <v>89</v>
      </c>
      <c r="AD2" s="12" t="s">
        <v>90</v>
      </c>
      <c r="AE2" s="12" t="s">
        <v>91</v>
      </c>
      <c r="AF2" s="12" t="s">
        <v>92</v>
      </c>
      <c r="AG2" s="12" t="s">
        <v>93</v>
      </c>
      <c r="AH2" s="12" t="s">
        <v>94</v>
      </c>
      <c r="AI2" s="12" t="s">
        <v>95</v>
      </c>
      <c r="AJ2" s="12" t="s">
        <v>96</v>
      </c>
      <c r="AK2" s="12" t="s">
        <v>97</v>
      </c>
      <c r="AL2" s="12" t="s">
        <v>98</v>
      </c>
      <c r="AM2" s="12" t="s">
        <v>99</v>
      </c>
      <c r="AN2" s="12" t="s">
        <v>100</v>
      </c>
      <c r="AO2" s="12" t="s">
        <v>101</v>
      </c>
      <c r="AP2" s="12" t="s">
        <v>102</v>
      </c>
      <c r="AQ2" s="12" t="s">
        <v>103</v>
      </c>
      <c r="AR2" s="12" t="s">
        <v>104</v>
      </c>
      <c r="AS2" s="12" t="s">
        <v>105</v>
      </c>
      <c r="AT2" s="12" t="s">
        <v>106</v>
      </c>
      <c r="AU2" s="12" t="s">
        <v>107</v>
      </c>
      <c r="AV2" s="12" t="s">
        <v>108</v>
      </c>
      <c r="AW2" s="12" t="s">
        <v>109</v>
      </c>
      <c r="AX2" s="12" t="s">
        <v>110</v>
      </c>
      <c r="AY2" s="12" t="s">
        <v>111</v>
      </c>
      <c r="AZ2" s="12" t="s">
        <v>112</v>
      </c>
      <c r="BA2" s="12" t="s">
        <v>113</v>
      </c>
      <c r="BB2" s="12" t="s">
        <v>114</v>
      </c>
      <c r="BC2" s="12" t="s">
        <v>115</v>
      </c>
      <c r="BD2" s="12" t="s">
        <v>116</v>
      </c>
      <c r="BE2" s="12" t="s">
        <v>117</v>
      </c>
      <c r="BF2" s="12" t="s">
        <v>118</v>
      </c>
      <c r="BG2" s="12" t="s">
        <v>119</v>
      </c>
      <c r="BH2" s="12" t="s">
        <v>120</v>
      </c>
      <c r="BI2" s="12" t="s">
        <v>121</v>
      </c>
      <c r="BJ2" s="12" t="s">
        <v>122</v>
      </c>
      <c r="BK2" s="13" t="s">
        <v>123</v>
      </c>
      <c r="BL2" s="12" t="s">
        <v>124</v>
      </c>
      <c r="BM2" s="12" t="s">
        <v>125</v>
      </c>
      <c r="BN2" s="12" t="s">
        <v>126</v>
      </c>
      <c r="BO2" s="12" t="s">
        <v>127</v>
      </c>
      <c r="BP2" s="12" t="s">
        <v>128</v>
      </c>
      <c r="BQ2" s="12" t="s">
        <v>129</v>
      </c>
      <c r="BR2" s="12" t="s">
        <v>130</v>
      </c>
      <c r="BS2" s="12" t="s">
        <v>131</v>
      </c>
      <c r="BT2" s="12" t="s">
        <v>132</v>
      </c>
      <c r="BU2" s="12" t="s">
        <v>133</v>
      </c>
      <c r="BV2" s="12" t="s">
        <v>134</v>
      </c>
      <c r="BW2" s="12" t="s">
        <v>135</v>
      </c>
      <c r="BX2" s="12" t="s">
        <v>136</v>
      </c>
      <c r="BY2" s="12" t="s">
        <v>137</v>
      </c>
      <c r="BZ2" s="12" t="s">
        <v>138</v>
      </c>
      <c r="CA2" s="12" t="s">
        <v>139</v>
      </c>
      <c r="CB2" s="12" t="s">
        <v>140</v>
      </c>
      <c r="CC2" s="12" t="s">
        <v>141</v>
      </c>
      <c r="CD2" s="12" t="s">
        <v>142</v>
      </c>
      <c r="CE2" s="12" t="s">
        <v>143</v>
      </c>
      <c r="CF2" s="12" t="s">
        <v>144</v>
      </c>
      <c r="CG2" s="12" t="s">
        <v>145</v>
      </c>
      <c r="CH2" s="12" t="s">
        <v>146</v>
      </c>
      <c r="CI2" s="12" t="s">
        <v>147</v>
      </c>
      <c r="CJ2" s="12" t="s">
        <v>148</v>
      </c>
      <c r="CK2" s="12" t="s">
        <v>149</v>
      </c>
      <c r="CL2" s="12" t="s">
        <v>150</v>
      </c>
      <c r="CM2" s="12" t="s">
        <v>151</v>
      </c>
      <c r="CN2" s="12" t="s">
        <v>152</v>
      </c>
      <c r="CO2" s="12" t="s">
        <v>153</v>
      </c>
      <c r="CP2" s="12" t="s">
        <v>154</v>
      </c>
      <c r="CQ2" s="12" t="s">
        <v>155</v>
      </c>
      <c r="CR2" s="12" t="s">
        <v>156</v>
      </c>
      <c r="CS2" s="12" t="s">
        <v>157</v>
      </c>
      <c r="CT2" s="12" t="s">
        <v>158</v>
      </c>
      <c r="CU2" s="12" t="s">
        <v>159</v>
      </c>
      <c r="CV2" s="12" t="s">
        <v>160</v>
      </c>
      <c r="CW2" s="12" t="s">
        <v>161</v>
      </c>
      <c r="CX2" s="12" t="s">
        <v>162</v>
      </c>
      <c r="CY2" s="12" t="s">
        <v>163</v>
      </c>
      <c r="CZ2" s="12" t="s">
        <v>164</v>
      </c>
      <c r="DA2" s="12" t="s">
        <v>165</v>
      </c>
      <c r="DB2" s="12" t="s">
        <v>166</v>
      </c>
      <c r="DC2" s="12" t="s">
        <v>167</v>
      </c>
      <c r="DD2" s="12" t="s">
        <v>168</v>
      </c>
      <c r="DE2" s="12" t="s">
        <v>169</v>
      </c>
      <c r="DF2" s="12" t="s">
        <v>170</v>
      </c>
      <c r="DG2" s="12" t="s">
        <v>171</v>
      </c>
      <c r="DH2" s="12" t="s">
        <v>172</v>
      </c>
      <c r="DI2" s="12" t="s">
        <v>173</v>
      </c>
      <c r="DJ2" s="12" t="s">
        <v>174</v>
      </c>
      <c r="DK2" s="12" t="s">
        <v>175</v>
      </c>
      <c r="DL2" s="12" t="s">
        <v>176</v>
      </c>
      <c r="DM2" s="12" t="s">
        <v>177</v>
      </c>
      <c r="DN2" s="12" t="s">
        <v>178</v>
      </c>
      <c r="DO2" s="12" t="s">
        <v>179</v>
      </c>
      <c r="DP2" s="12" t="s">
        <v>180</v>
      </c>
      <c r="DQ2" s="12" t="s">
        <v>181</v>
      </c>
      <c r="DR2" s="12" t="s">
        <v>182</v>
      </c>
      <c r="DS2" s="12" t="s">
        <v>183</v>
      </c>
      <c r="DT2" s="12" t="s">
        <v>184</v>
      </c>
      <c r="DU2" s="12" t="s">
        <v>185</v>
      </c>
      <c r="DV2" s="12" t="s">
        <v>186</v>
      </c>
      <c r="DW2" s="12" t="s">
        <v>187</v>
      </c>
      <c r="DX2" s="12" t="s">
        <v>188</v>
      </c>
      <c r="DY2" s="12" t="s">
        <v>189</v>
      </c>
      <c r="DZ2" s="12" t="s">
        <v>190</v>
      </c>
      <c r="EA2" s="13" t="s">
        <v>191</v>
      </c>
      <c r="EB2" s="12" t="s">
        <v>192</v>
      </c>
      <c r="EC2" s="12" t="s">
        <v>193</v>
      </c>
      <c r="ED2" s="12" t="s">
        <v>194</v>
      </c>
      <c r="EE2" s="12" t="s">
        <v>195</v>
      </c>
      <c r="EF2" s="12" t="s">
        <v>196</v>
      </c>
      <c r="EG2" s="12" t="s">
        <v>197</v>
      </c>
      <c r="EH2" s="12" t="s">
        <v>198</v>
      </c>
      <c r="EI2" s="12" t="s">
        <v>199</v>
      </c>
      <c r="EJ2" s="12" t="s">
        <v>200</v>
      </c>
      <c r="EK2" s="12" t="s">
        <v>201</v>
      </c>
      <c r="EL2" s="12" t="s">
        <v>202</v>
      </c>
      <c r="EM2" s="12" t="s">
        <v>203</v>
      </c>
      <c r="EN2" s="12" t="s">
        <v>204</v>
      </c>
      <c r="EO2" s="12" t="s">
        <v>205</v>
      </c>
      <c r="EP2" s="12" t="s">
        <v>206</v>
      </c>
      <c r="EQ2" s="15" t="s">
        <v>207</v>
      </c>
      <c r="ER2" s="12" t="s">
        <v>208</v>
      </c>
      <c r="ES2" s="12" t="s">
        <v>209</v>
      </c>
      <c r="ET2" s="12" t="s">
        <v>210</v>
      </c>
      <c r="EU2" s="12" t="s">
        <v>211</v>
      </c>
      <c r="EV2" s="12" t="s">
        <v>212</v>
      </c>
      <c r="EW2" s="12" t="s">
        <v>213</v>
      </c>
      <c r="EX2" s="12" t="s">
        <v>214</v>
      </c>
      <c r="EY2" s="12" t="s">
        <v>215</v>
      </c>
      <c r="EZ2" s="12" t="s">
        <v>216</v>
      </c>
      <c r="FA2" s="12" t="s">
        <v>217</v>
      </c>
      <c r="FB2" s="12" t="s">
        <v>218</v>
      </c>
      <c r="FC2" s="12" t="s">
        <v>219</v>
      </c>
      <c r="FD2" s="12" t="s">
        <v>220</v>
      </c>
      <c r="FE2" s="12" t="s">
        <v>221</v>
      </c>
      <c r="FF2" s="12" t="s">
        <v>222</v>
      </c>
      <c r="FG2" s="12" t="s">
        <v>223</v>
      </c>
      <c r="FH2" s="12" t="s">
        <v>224</v>
      </c>
      <c r="FI2" s="12" t="s">
        <v>225</v>
      </c>
      <c r="FJ2" s="12" t="s">
        <v>226</v>
      </c>
      <c r="FK2" s="12" t="s">
        <v>227</v>
      </c>
      <c r="FL2" s="12" t="s">
        <v>228</v>
      </c>
      <c r="FM2" s="12" t="s">
        <v>229</v>
      </c>
      <c r="FN2" s="12" t="s">
        <v>230</v>
      </c>
      <c r="FO2" s="12" t="s">
        <v>231</v>
      </c>
      <c r="FP2" s="12" t="s">
        <v>232</v>
      </c>
      <c r="FQ2" s="12" t="s">
        <v>233</v>
      </c>
      <c r="FR2" s="12" t="s">
        <v>234</v>
      </c>
      <c r="FS2" s="13" t="s">
        <v>235</v>
      </c>
      <c r="FT2" s="12" t="s">
        <v>236</v>
      </c>
      <c r="FU2" s="12" t="s">
        <v>237</v>
      </c>
      <c r="FV2" s="12" t="s">
        <v>238</v>
      </c>
      <c r="FW2" s="12" t="s">
        <v>239</v>
      </c>
      <c r="FX2" s="12" t="s">
        <v>240</v>
      </c>
      <c r="FY2" s="12" t="s">
        <v>241</v>
      </c>
      <c r="FZ2" s="12" t="s">
        <v>242</v>
      </c>
      <c r="GA2" s="12"/>
      <c r="GB2" s="12"/>
      <c r="GC2" s="12"/>
      <c r="GD2" s="12"/>
      <c r="GE2" s="16"/>
      <c r="GF2" s="17"/>
      <c r="GG2" s="17"/>
      <c r="GH2" s="17"/>
      <c r="GI2" s="17"/>
      <c r="GJ2" s="17"/>
      <c r="GK2" s="17"/>
      <c r="GL2" s="17"/>
      <c r="GM2" s="17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x14ac:dyDescent="0.2">
      <c r="A3" s="3" t="s">
        <v>243</v>
      </c>
      <c r="B3" s="2" t="s">
        <v>244</v>
      </c>
      <c r="C3" s="19">
        <v>8133.6</v>
      </c>
      <c r="D3" s="19">
        <v>33952.387389077499</v>
      </c>
      <c r="E3" s="19">
        <v>6099.2650669924278</v>
      </c>
      <c r="F3" s="19">
        <v>16307.970000000001</v>
      </c>
      <c r="G3" s="19">
        <v>987.5</v>
      </c>
      <c r="H3" s="19">
        <v>883.9</v>
      </c>
      <c r="I3" s="19">
        <v>7515.1043420927836</v>
      </c>
      <c r="J3" s="19">
        <v>2184.1999999999998</v>
      </c>
      <c r="K3" s="19">
        <v>277.5</v>
      </c>
      <c r="L3" s="19">
        <v>2254.6999999999998</v>
      </c>
      <c r="M3" s="19">
        <v>1145</v>
      </c>
      <c r="N3" s="19">
        <v>50053.7</v>
      </c>
      <c r="O3" s="19">
        <v>13721.9</v>
      </c>
      <c r="P3" s="19">
        <v>165.1</v>
      </c>
      <c r="Q3" s="19">
        <v>35128.199999999997</v>
      </c>
      <c r="R3" s="19">
        <v>2655.4</v>
      </c>
      <c r="S3" s="19">
        <v>1574.2</v>
      </c>
      <c r="T3" s="19">
        <v>118.9</v>
      </c>
      <c r="U3" s="19">
        <v>45.3</v>
      </c>
      <c r="V3" s="19">
        <v>254.2</v>
      </c>
      <c r="W3" s="19">
        <v>48.3</v>
      </c>
      <c r="X3" s="19">
        <v>46.3</v>
      </c>
      <c r="Y3" s="19">
        <v>1646.6</v>
      </c>
      <c r="Z3" s="19">
        <v>223</v>
      </c>
      <c r="AA3" s="19">
        <v>28516.1</v>
      </c>
      <c r="AB3" s="19">
        <v>28608.9</v>
      </c>
      <c r="AC3" s="19">
        <v>901</v>
      </c>
      <c r="AD3" s="19">
        <v>1141.4000000000001</v>
      </c>
      <c r="AE3" s="19">
        <v>101.3</v>
      </c>
      <c r="AF3" s="19">
        <v>141.6</v>
      </c>
      <c r="AG3" s="19">
        <v>668.00000000000023</v>
      </c>
      <c r="AH3" s="19">
        <v>915.6</v>
      </c>
      <c r="AI3" s="19">
        <v>312.2</v>
      </c>
      <c r="AJ3" s="19">
        <v>170.90245615021811</v>
      </c>
      <c r="AK3" s="19">
        <v>185.3</v>
      </c>
      <c r="AL3" s="19">
        <v>240.8</v>
      </c>
      <c r="AM3" s="19">
        <v>400.7</v>
      </c>
      <c r="AN3" s="19">
        <v>318.60000000000002</v>
      </c>
      <c r="AO3" s="19">
        <v>4254.6000000000004</v>
      </c>
      <c r="AP3" s="19">
        <v>80672.399999999994</v>
      </c>
      <c r="AQ3" s="19">
        <v>249.8</v>
      </c>
      <c r="AR3" s="19">
        <v>61464.772999999994</v>
      </c>
      <c r="AS3" s="19">
        <v>6164.7793256543964</v>
      </c>
      <c r="AT3" s="19">
        <v>2278.4</v>
      </c>
      <c r="AU3" s="19">
        <v>225</v>
      </c>
      <c r="AV3" s="19">
        <v>278.60000000000002</v>
      </c>
      <c r="AW3" s="19">
        <v>199.1</v>
      </c>
      <c r="AX3" s="19">
        <v>48</v>
      </c>
      <c r="AY3" s="19">
        <v>409.6</v>
      </c>
      <c r="AZ3" s="19">
        <v>10336.1</v>
      </c>
      <c r="BA3" s="19">
        <v>8507.7000000000007</v>
      </c>
      <c r="BB3" s="19">
        <v>7149.2</v>
      </c>
      <c r="BC3" s="19">
        <v>24326.269978622062</v>
      </c>
      <c r="BD3" s="19">
        <v>4720.5</v>
      </c>
      <c r="BE3" s="19">
        <v>1340</v>
      </c>
      <c r="BF3" s="19">
        <v>23500.9</v>
      </c>
      <c r="BG3" s="19">
        <v>889</v>
      </c>
      <c r="BH3" s="19">
        <v>564.49982256919805</v>
      </c>
      <c r="BI3" s="19">
        <v>231</v>
      </c>
      <c r="BJ3" s="19">
        <v>6232.1</v>
      </c>
      <c r="BK3" s="19">
        <v>22282.6</v>
      </c>
      <c r="BL3" s="19">
        <v>200.1</v>
      </c>
      <c r="BM3" s="19">
        <v>263.60000000000002</v>
      </c>
      <c r="BN3" s="19">
        <v>3314.1981448968177</v>
      </c>
      <c r="BO3" s="19">
        <v>1292.3</v>
      </c>
      <c r="BP3" s="19">
        <v>179</v>
      </c>
      <c r="BQ3" s="20">
        <v>5146.5653649104361</v>
      </c>
      <c r="BR3" s="19">
        <v>4362.8999999999996</v>
      </c>
      <c r="BS3" s="19">
        <v>1028.0999999999999</v>
      </c>
      <c r="BT3" s="19">
        <v>413</v>
      </c>
      <c r="BU3" s="19">
        <v>370.2</v>
      </c>
      <c r="BV3" s="19">
        <v>1174.0999999999999</v>
      </c>
      <c r="BW3" s="19">
        <v>1825</v>
      </c>
      <c r="BX3" s="19">
        <v>83.6</v>
      </c>
      <c r="BY3" s="19">
        <v>473.40078820545347</v>
      </c>
      <c r="BZ3" s="19">
        <v>195.3</v>
      </c>
      <c r="CA3" s="19">
        <v>154.30000000000001</v>
      </c>
      <c r="CB3" s="19">
        <v>75951.199999999997</v>
      </c>
      <c r="CC3" s="19">
        <v>145.69999999999999</v>
      </c>
      <c r="CD3" s="19">
        <v>51.7</v>
      </c>
      <c r="CE3" s="19">
        <v>148</v>
      </c>
      <c r="CF3" s="19">
        <v>95.6</v>
      </c>
      <c r="CG3" s="19">
        <v>186.5</v>
      </c>
      <c r="CH3" s="19">
        <v>96.101052631578966</v>
      </c>
      <c r="CI3" s="19">
        <v>678</v>
      </c>
      <c r="CJ3" s="19">
        <v>884.1</v>
      </c>
      <c r="CK3" s="19">
        <v>4623.318897551947</v>
      </c>
      <c r="CL3" s="19">
        <v>1271.3</v>
      </c>
      <c r="CM3" s="19">
        <v>753.9</v>
      </c>
      <c r="CN3" s="19">
        <v>27227.154999999999</v>
      </c>
      <c r="CO3" s="19">
        <v>14439.8</v>
      </c>
      <c r="CP3" s="19">
        <v>1019</v>
      </c>
      <c r="CQ3" s="19">
        <v>960.9</v>
      </c>
      <c r="CR3" s="19">
        <v>171.2</v>
      </c>
      <c r="CS3" s="19">
        <v>330.7</v>
      </c>
      <c r="CT3" s="19">
        <v>97</v>
      </c>
      <c r="CU3" s="19">
        <v>444.2</v>
      </c>
      <c r="CV3" s="19">
        <v>45.4</v>
      </c>
      <c r="CW3" s="19">
        <v>158.80000000000001</v>
      </c>
      <c r="CX3" s="19">
        <v>443.1</v>
      </c>
      <c r="CY3" s="19">
        <v>46.3</v>
      </c>
      <c r="CZ3" s="19">
        <v>1895.7</v>
      </c>
      <c r="DA3" s="19">
        <v>162.69999999999999</v>
      </c>
      <c r="DB3" s="19">
        <v>277.7</v>
      </c>
      <c r="DC3" s="19">
        <v>138.4</v>
      </c>
      <c r="DD3" s="19">
        <v>145.9</v>
      </c>
      <c r="DE3" s="19">
        <v>392.9</v>
      </c>
      <c r="DF3" s="19">
        <v>19787.32</v>
      </c>
      <c r="DG3" s="19">
        <v>75</v>
      </c>
      <c r="DH3" s="19">
        <v>1886.799973494486</v>
      </c>
      <c r="DI3" s="19">
        <v>2534.8000000000002</v>
      </c>
      <c r="DJ3" s="19">
        <v>627.29968076616149</v>
      </c>
      <c r="DK3" s="19">
        <v>440.3</v>
      </c>
      <c r="DL3" s="19">
        <v>5540.7</v>
      </c>
      <c r="DM3" s="19">
        <v>245.7</v>
      </c>
      <c r="DN3" s="19">
        <v>1361.8</v>
      </c>
      <c r="DO3" s="19">
        <v>2995.6</v>
      </c>
      <c r="DP3" s="19">
        <v>184.2</v>
      </c>
      <c r="DQ3" s="19">
        <v>525</v>
      </c>
      <c r="DR3" s="19">
        <v>1333</v>
      </c>
      <c r="DS3" s="19">
        <v>732.9</v>
      </c>
      <c r="DT3" s="19">
        <v>126.1</v>
      </c>
      <c r="DU3" s="19">
        <v>351.5</v>
      </c>
      <c r="DV3" s="19">
        <v>178.8</v>
      </c>
      <c r="DW3" s="19">
        <v>342.7</v>
      </c>
      <c r="DX3" s="19">
        <v>155.9</v>
      </c>
      <c r="DY3" s="19">
        <v>289.7</v>
      </c>
      <c r="DZ3" s="19">
        <v>767</v>
      </c>
      <c r="EA3" s="19">
        <v>539.5</v>
      </c>
      <c r="EB3" s="19">
        <v>517</v>
      </c>
      <c r="EC3" s="19">
        <v>264.89999999999998</v>
      </c>
      <c r="ED3" s="19">
        <v>1546.8</v>
      </c>
      <c r="EE3" s="19">
        <v>189.8</v>
      </c>
      <c r="EF3" s="19">
        <v>1353.3</v>
      </c>
      <c r="EG3" s="19">
        <v>267.10000000000002</v>
      </c>
      <c r="EH3" s="19">
        <v>207.7</v>
      </c>
      <c r="EI3" s="19">
        <v>14403.1</v>
      </c>
      <c r="EJ3" s="19">
        <v>9107.5</v>
      </c>
      <c r="EK3" s="19">
        <v>645</v>
      </c>
      <c r="EL3" s="19">
        <v>457</v>
      </c>
      <c r="EM3" s="19">
        <v>379.1</v>
      </c>
      <c r="EN3" s="19">
        <v>1028.5</v>
      </c>
      <c r="EO3" s="19">
        <v>352</v>
      </c>
      <c r="EP3" s="19">
        <v>392</v>
      </c>
      <c r="EQ3" s="19">
        <v>2491.8200000000002</v>
      </c>
      <c r="ER3" s="19">
        <v>302.39983443708616</v>
      </c>
      <c r="ES3" s="19">
        <v>107.8985915492958</v>
      </c>
      <c r="ET3" s="19">
        <v>158.30000000000001</v>
      </c>
      <c r="EU3" s="19">
        <v>546</v>
      </c>
      <c r="EV3" s="19">
        <v>57.300000000000011</v>
      </c>
      <c r="EW3" s="19">
        <v>846.5</v>
      </c>
      <c r="EX3" s="19">
        <v>201.7</v>
      </c>
      <c r="EY3" s="19">
        <v>475.8</v>
      </c>
      <c r="EZ3" s="19">
        <v>103.50043846153844</v>
      </c>
      <c r="FA3" s="19">
        <v>3184.1</v>
      </c>
      <c r="FB3" s="19">
        <v>315.60000000000002</v>
      </c>
      <c r="FC3" s="19">
        <v>2209.6999999999998</v>
      </c>
      <c r="FD3" s="19">
        <v>321.60000000000002</v>
      </c>
      <c r="FE3" s="19">
        <v>87</v>
      </c>
      <c r="FF3" s="19">
        <v>202.10099999999991</v>
      </c>
      <c r="FG3" s="19">
        <v>104.7</v>
      </c>
      <c r="FH3" s="19">
        <v>79.2</v>
      </c>
      <c r="FI3" s="19">
        <v>1734.2</v>
      </c>
      <c r="FJ3" s="19">
        <v>1834.8</v>
      </c>
      <c r="FK3" s="19">
        <v>2124</v>
      </c>
      <c r="FL3" s="19">
        <v>5907.1</v>
      </c>
      <c r="FM3" s="19">
        <v>3572.9</v>
      </c>
      <c r="FN3" s="19">
        <v>20530.400000000001</v>
      </c>
      <c r="FO3" s="19">
        <v>1055.0999999999999</v>
      </c>
      <c r="FP3" s="19">
        <v>2074</v>
      </c>
      <c r="FQ3" s="19">
        <v>853.5</v>
      </c>
      <c r="FR3" s="19">
        <v>158.6</v>
      </c>
      <c r="FS3" s="19">
        <v>185.4</v>
      </c>
      <c r="FT3" s="19">
        <v>79</v>
      </c>
      <c r="FU3" s="19">
        <v>729.1</v>
      </c>
      <c r="FV3" s="19">
        <v>588.79999999999995</v>
      </c>
      <c r="FW3" s="19">
        <v>188.6</v>
      </c>
      <c r="FX3" s="19">
        <v>53</v>
      </c>
      <c r="FY3" s="21"/>
      <c r="FZ3" s="21">
        <f>SUM(C3:FY3)</f>
        <v>793723.63014806295</v>
      </c>
      <c r="GA3" s="21"/>
      <c r="GB3" s="21"/>
      <c r="GC3" s="3"/>
      <c r="GD3" s="21"/>
      <c r="GE3" s="21"/>
      <c r="GF3" s="22"/>
      <c r="GG3" s="7"/>
      <c r="GH3" s="7"/>
      <c r="GI3" s="7"/>
      <c r="GJ3" s="7"/>
      <c r="GK3" s="7"/>
      <c r="GL3" s="7"/>
      <c r="GM3" s="7"/>
    </row>
    <row r="4" spans="1:256" x14ac:dyDescent="0.2">
      <c r="A4" s="3" t="s">
        <v>245</v>
      </c>
      <c r="B4" s="2" t="s">
        <v>246</v>
      </c>
      <c r="C4" s="23">
        <v>255.3</v>
      </c>
      <c r="D4" s="23">
        <v>1308.3</v>
      </c>
      <c r="E4" s="23">
        <v>252.6</v>
      </c>
      <c r="F4" s="23">
        <v>706.6</v>
      </c>
      <c r="G4" s="23">
        <v>35.6</v>
      </c>
      <c r="H4" s="23">
        <v>35</v>
      </c>
      <c r="I4" s="23">
        <v>358.3</v>
      </c>
      <c r="J4" s="23">
        <v>89.1</v>
      </c>
      <c r="K4" s="23">
        <v>10.5</v>
      </c>
      <c r="L4" s="23">
        <v>110.7</v>
      </c>
      <c r="M4" s="23">
        <v>50</v>
      </c>
      <c r="N4" s="23">
        <v>1853.4</v>
      </c>
      <c r="O4" s="23">
        <v>519.6</v>
      </c>
      <c r="P4" s="23">
        <v>5.6</v>
      </c>
      <c r="Q4" s="23">
        <v>1500</v>
      </c>
      <c r="R4" s="23">
        <v>81.8</v>
      </c>
      <c r="S4" s="23">
        <v>63</v>
      </c>
      <c r="T4" s="23">
        <v>7.5</v>
      </c>
      <c r="U4" s="23">
        <v>1.9</v>
      </c>
      <c r="V4" s="23">
        <v>11</v>
      </c>
      <c r="W4" s="23">
        <v>1.5</v>
      </c>
      <c r="X4" s="23">
        <v>1.9</v>
      </c>
      <c r="Y4" s="23">
        <v>16.7</v>
      </c>
      <c r="Z4" s="23">
        <v>8</v>
      </c>
      <c r="AA4" s="23">
        <v>1114.5</v>
      </c>
      <c r="AB4" s="23">
        <v>982.4</v>
      </c>
      <c r="AC4" s="23">
        <v>34.5</v>
      </c>
      <c r="AD4" s="23">
        <v>35</v>
      </c>
      <c r="AE4" s="23">
        <v>4.2</v>
      </c>
      <c r="AF4" s="23">
        <v>7.4</v>
      </c>
      <c r="AG4" s="23">
        <v>27.5</v>
      </c>
      <c r="AH4" s="23">
        <v>32.299999999999997</v>
      </c>
      <c r="AI4" s="23">
        <v>13.3</v>
      </c>
      <c r="AJ4" s="23">
        <v>11.6</v>
      </c>
      <c r="AK4" s="23">
        <v>6.4</v>
      </c>
      <c r="AL4" s="23">
        <v>9</v>
      </c>
      <c r="AM4" s="23">
        <v>19.7</v>
      </c>
      <c r="AN4" s="23">
        <v>12.1</v>
      </c>
      <c r="AO4" s="23">
        <v>176.9</v>
      </c>
      <c r="AP4" s="23">
        <v>3310</v>
      </c>
      <c r="AQ4" s="23">
        <v>10.199999999999999</v>
      </c>
      <c r="AR4" s="23">
        <v>2296.3000000000002</v>
      </c>
      <c r="AS4" s="23">
        <v>219.2</v>
      </c>
      <c r="AT4" s="23">
        <v>83</v>
      </c>
      <c r="AU4" s="23">
        <v>10</v>
      </c>
      <c r="AV4" s="23">
        <v>8.9</v>
      </c>
      <c r="AW4" s="23">
        <v>6.7</v>
      </c>
      <c r="AX4" s="23">
        <v>1.7</v>
      </c>
      <c r="AY4" s="23">
        <v>11.5</v>
      </c>
      <c r="AZ4" s="23">
        <v>518.4</v>
      </c>
      <c r="BA4" s="23">
        <v>397.1</v>
      </c>
      <c r="BB4" s="23">
        <v>377.5</v>
      </c>
      <c r="BC4" s="23">
        <v>1100</v>
      </c>
      <c r="BD4" s="23">
        <v>179.6</v>
      </c>
      <c r="BE4" s="23">
        <v>36.5</v>
      </c>
      <c r="BF4" s="23">
        <v>853.9</v>
      </c>
      <c r="BG4" s="23">
        <v>36.700000000000003</v>
      </c>
      <c r="BH4" s="23">
        <v>14.5</v>
      </c>
      <c r="BI4" s="23">
        <v>10.4</v>
      </c>
      <c r="BJ4" s="23">
        <v>184.4</v>
      </c>
      <c r="BK4" s="23">
        <v>703.6</v>
      </c>
      <c r="BL4" s="23">
        <v>3.1</v>
      </c>
      <c r="BM4" s="23">
        <v>7.4</v>
      </c>
      <c r="BN4" s="23">
        <v>130.30000000000001</v>
      </c>
      <c r="BO4" s="23">
        <v>59.3</v>
      </c>
      <c r="BP4" s="23">
        <v>5.5</v>
      </c>
      <c r="BQ4" s="23">
        <v>185</v>
      </c>
      <c r="BR4" s="23">
        <v>184</v>
      </c>
      <c r="BS4" s="23">
        <v>41.9</v>
      </c>
      <c r="BT4" s="23">
        <v>15.3</v>
      </c>
      <c r="BU4" s="23">
        <v>16.3</v>
      </c>
      <c r="BV4" s="23">
        <v>43.9</v>
      </c>
      <c r="BW4" s="23">
        <v>78.900000000000006</v>
      </c>
      <c r="BX4" s="23">
        <v>11.5</v>
      </c>
      <c r="BY4" s="23">
        <v>20.8</v>
      </c>
      <c r="BZ4" s="23">
        <v>6.7</v>
      </c>
      <c r="CA4" s="23">
        <v>6.5</v>
      </c>
      <c r="CB4" s="23">
        <v>3028.6</v>
      </c>
      <c r="CC4" s="23">
        <v>6.2</v>
      </c>
      <c r="CD4" s="23">
        <v>2.7</v>
      </c>
      <c r="CE4" s="23">
        <v>5.7</v>
      </c>
      <c r="CF4" s="23">
        <v>3.4</v>
      </c>
      <c r="CG4" s="23">
        <v>6.2</v>
      </c>
      <c r="CH4" s="23">
        <v>3.4</v>
      </c>
      <c r="CI4" s="23">
        <v>23.8</v>
      </c>
      <c r="CJ4" s="23">
        <v>30</v>
      </c>
      <c r="CK4" s="23">
        <v>185.5</v>
      </c>
      <c r="CL4" s="23">
        <v>50</v>
      </c>
      <c r="CM4" s="23">
        <v>26</v>
      </c>
      <c r="CN4" s="23">
        <v>1118.5</v>
      </c>
      <c r="CO4" s="23">
        <v>573.5</v>
      </c>
      <c r="CP4" s="23">
        <v>34</v>
      </c>
      <c r="CQ4" s="23">
        <v>35</v>
      </c>
      <c r="CR4" s="23">
        <v>6.4</v>
      </c>
      <c r="CS4" s="23">
        <v>6.8</v>
      </c>
      <c r="CT4" s="23">
        <v>4.5</v>
      </c>
      <c r="CU4" s="23">
        <v>9.5</v>
      </c>
      <c r="CV4" s="23">
        <v>1.2</v>
      </c>
      <c r="CW4" s="23">
        <v>8.5</v>
      </c>
      <c r="CX4" s="23">
        <v>20.7</v>
      </c>
      <c r="CY4" s="23">
        <v>2.8</v>
      </c>
      <c r="CZ4" s="23">
        <v>88.8</v>
      </c>
      <c r="DA4" s="23">
        <v>6.8</v>
      </c>
      <c r="DB4" s="23">
        <v>10.3</v>
      </c>
      <c r="DC4" s="23">
        <v>4.5999999999999996</v>
      </c>
      <c r="DD4" s="23">
        <v>7.4</v>
      </c>
      <c r="DE4" s="23">
        <v>11.1</v>
      </c>
      <c r="DF4" s="23">
        <v>744</v>
      </c>
      <c r="DG4" s="23">
        <v>3.2</v>
      </c>
      <c r="DH4" s="23">
        <v>9</v>
      </c>
      <c r="DI4" s="23">
        <v>106.5</v>
      </c>
      <c r="DJ4" s="23">
        <v>23.7</v>
      </c>
      <c r="DK4" s="23">
        <v>14.3</v>
      </c>
      <c r="DL4" s="23">
        <v>218.8</v>
      </c>
      <c r="DM4" s="23">
        <v>11.1</v>
      </c>
      <c r="DN4" s="23">
        <v>50</v>
      </c>
      <c r="DO4" s="23">
        <v>125</v>
      </c>
      <c r="DP4" s="23">
        <v>8.3000000000000007</v>
      </c>
      <c r="DQ4" s="23">
        <v>19.5</v>
      </c>
      <c r="DR4" s="23">
        <v>55.5</v>
      </c>
      <c r="DS4" s="23">
        <v>38</v>
      </c>
      <c r="DT4" s="23">
        <v>4.2</v>
      </c>
      <c r="DU4" s="23">
        <v>15</v>
      </c>
      <c r="DV4" s="23">
        <v>7.2</v>
      </c>
      <c r="DW4" s="23">
        <v>12.4</v>
      </c>
      <c r="DX4" s="23">
        <v>5.6</v>
      </c>
      <c r="DY4" s="23">
        <v>11.3</v>
      </c>
      <c r="DZ4" s="23">
        <v>29.5</v>
      </c>
      <c r="EA4" s="23">
        <v>24.6</v>
      </c>
      <c r="EB4" s="23">
        <v>23.5</v>
      </c>
      <c r="EC4" s="23">
        <v>12.1</v>
      </c>
      <c r="ED4" s="23">
        <v>57.2</v>
      </c>
      <c r="EE4" s="23">
        <v>6.7</v>
      </c>
      <c r="EF4" s="23">
        <v>58</v>
      </c>
      <c r="EG4" s="23">
        <v>6.8</v>
      </c>
      <c r="EH4" s="23">
        <v>6</v>
      </c>
      <c r="EI4" s="23">
        <v>657</v>
      </c>
      <c r="EJ4" s="23">
        <v>301.39999999999998</v>
      </c>
      <c r="EK4" s="23">
        <v>25.9</v>
      </c>
      <c r="EL4" s="23">
        <v>21.2</v>
      </c>
      <c r="EM4" s="23">
        <v>20.5</v>
      </c>
      <c r="EN4" s="23">
        <v>38.799999999999997</v>
      </c>
      <c r="EO4" s="23">
        <v>14.5</v>
      </c>
      <c r="EP4" s="23">
        <v>14</v>
      </c>
      <c r="EQ4" s="23">
        <v>71</v>
      </c>
      <c r="ER4" s="23">
        <v>12.6</v>
      </c>
      <c r="ES4" s="23">
        <v>4.5999999999999996</v>
      </c>
      <c r="ET4" s="23">
        <v>75</v>
      </c>
      <c r="EU4" s="23">
        <v>25.7</v>
      </c>
      <c r="EV4" s="23">
        <v>2.9</v>
      </c>
      <c r="EW4" s="23">
        <v>30.1</v>
      </c>
      <c r="EX4" s="23">
        <v>9.3000000000000007</v>
      </c>
      <c r="EY4" s="23">
        <v>10.4</v>
      </c>
      <c r="EZ4" s="23">
        <v>4.7</v>
      </c>
      <c r="FA4" s="23">
        <v>115.4</v>
      </c>
      <c r="FB4" s="23">
        <v>10.9</v>
      </c>
      <c r="FC4" s="23">
        <v>81.5</v>
      </c>
      <c r="FD4" s="23">
        <v>13</v>
      </c>
      <c r="FE4" s="23">
        <v>1</v>
      </c>
      <c r="FF4" s="23">
        <v>8.1</v>
      </c>
      <c r="FG4" s="23">
        <v>5</v>
      </c>
      <c r="FH4" s="23">
        <v>4</v>
      </c>
      <c r="FI4" s="23">
        <v>70</v>
      </c>
      <c r="FJ4" s="23">
        <v>73</v>
      </c>
      <c r="FK4" s="23">
        <v>90</v>
      </c>
      <c r="FL4" s="23">
        <v>241.5</v>
      </c>
      <c r="FM4" s="23">
        <v>147.5</v>
      </c>
      <c r="FN4" s="23">
        <v>940.2</v>
      </c>
      <c r="FO4" s="23">
        <v>36.9</v>
      </c>
      <c r="FP4" s="23">
        <v>89.5</v>
      </c>
      <c r="FQ4" s="23">
        <v>30.6</v>
      </c>
      <c r="FR4" s="23">
        <v>4.5999999999999996</v>
      </c>
      <c r="FS4" s="23">
        <v>6.4</v>
      </c>
      <c r="FT4" s="23">
        <v>2.1</v>
      </c>
      <c r="FU4" s="23">
        <v>31.2</v>
      </c>
      <c r="FV4" s="23">
        <v>28.3</v>
      </c>
      <c r="FW4" s="23">
        <v>5.4</v>
      </c>
      <c r="FX4" s="23">
        <v>1.5</v>
      </c>
      <c r="FY4" s="21"/>
      <c r="FZ4" s="21">
        <f t="shared" ref="FZ4:FZ11" si="0">SUM(C4:FX4)</f>
        <v>31363.300000000007</v>
      </c>
      <c r="GA4" s="21"/>
      <c r="GB4" s="21"/>
      <c r="GC4" s="3"/>
      <c r="GD4" s="21"/>
      <c r="GE4" s="21"/>
      <c r="GF4" s="22"/>
      <c r="GG4" s="7"/>
      <c r="GH4" s="7"/>
      <c r="GI4" s="7"/>
      <c r="GJ4" s="7"/>
      <c r="GK4" s="7"/>
      <c r="GL4" s="7"/>
      <c r="GM4" s="7"/>
    </row>
    <row r="5" spans="1:256" x14ac:dyDescent="0.2">
      <c r="A5" s="24" t="s">
        <v>247</v>
      </c>
      <c r="B5" s="22" t="s">
        <v>248</v>
      </c>
      <c r="C5" s="25">
        <v>43.5</v>
      </c>
      <c r="D5" s="25">
        <v>190.5</v>
      </c>
      <c r="E5" s="25">
        <v>38.5</v>
      </c>
      <c r="F5" s="25">
        <v>103.5</v>
      </c>
      <c r="G5" s="25">
        <v>9.5</v>
      </c>
      <c r="H5" s="25">
        <v>10.5</v>
      </c>
      <c r="I5" s="25">
        <v>56.5</v>
      </c>
      <c r="J5" s="25">
        <v>3</v>
      </c>
      <c r="K5" s="25">
        <v>0</v>
      </c>
      <c r="L5" s="25">
        <v>24</v>
      </c>
      <c r="M5" s="25">
        <v>15</v>
      </c>
      <c r="N5" s="25">
        <v>313.5</v>
      </c>
      <c r="O5" s="25">
        <v>56</v>
      </c>
      <c r="P5" s="25">
        <v>3</v>
      </c>
      <c r="Q5" s="25">
        <v>237.5</v>
      </c>
      <c r="R5" s="25">
        <v>3</v>
      </c>
      <c r="S5" s="25">
        <v>3</v>
      </c>
      <c r="T5" s="25">
        <v>3</v>
      </c>
      <c r="U5" s="25">
        <v>0.5</v>
      </c>
      <c r="V5" s="25">
        <v>4</v>
      </c>
      <c r="W5" s="25">
        <v>0</v>
      </c>
      <c r="X5" s="25">
        <v>0.5</v>
      </c>
      <c r="Y5" s="25">
        <v>2.5</v>
      </c>
      <c r="Z5" s="25">
        <v>1</v>
      </c>
      <c r="AA5" s="25">
        <v>171.5</v>
      </c>
      <c r="AB5" s="25">
        <v>146.5</v>
      </c>
      <c r="AC5" s="25">
        <v>7</v>
      </c>
      <c r="AD5" s="25">
        <v>6</v>
      </c>
      <c r="AE5" s="25">
        <v>0</v>
      </c>
      <c r="AF5" s="25">
        <v>2</v>
      </c>
      <c r="AG5" s="25">
        <v>3</v>
      </c>
      <c r="AH5" s="25">
        <v>6.5</v>
      </c>
      <c r="AI5" s="25">
        <v>0.5</v>
      </c>
      <c r="AJ5" s="25">
        <v>0</v>
      </c>
      <c r="AK5" s="25">
        <v>0</v>
      </c>
      <c r="AL5" s="25">
        <v>1.5</v>
      </c>
      <c r="AM5" s="25">
        <v>0</v>
      </c>
      <c r="AN5" s="25">
        <v>0.5</v>
      </c>
      <c r="AO5" s="25">
        <v>32.5</v>
      </c>
      <c r="AP5" s="25">
        <v>218</v>
      </c>
      <c r="AQ5" s="25">
        <v>0</v>
      </c>
      <c r="AR5" s="25">
        <v>359.5</v>
      </c>
      <c r="AS5" s="25">
        <v>45.5</v>
      </c>
      <c r="AT5" s="25">
        <v>11</v>
      </c>
      <c r="AU5" s="25">
        <v>2</v>
      </c>
      <c r="AV5" s="25">
        <v>1</v>
      </c>
      <c r="AW5" s="25">
        <v>1</v>
      </c>
      <c r="AX5" s="25">
        <v>0</v>
      </c>
      <c r="AY5" s="25">
        <v>1.5</v>
      </c>
      <c r="AZ5" s="25">
        <v>46</v>
      </c>
      <c r="BA5" s="25">
        <v>88.5</v>
      </c>
      <c r="BB5" s="25">
        <v>72.5</v>
      </c>
      <c r="BC5" s="25">
        <v>86.5</v>
      </c>
      <c r="BD5" s="25">
        <v>24.5</v>
      </c>
      <c r="BE5" s="25">
        <v>0</v>
      </c>
      <c r="BF5" s="25">
        <v>67.5</v>
      </c>
      <c r="BG5" s="25">
        <v>4.5</v>
      </c>
      <c r="BH5" s="25">
        <v>0.5</v>
      </c>
      <c r="BI5" s="25">
        <v>2</v>
      </c>
      <c r="BJ5" s="25">
        <v>16.5</v>
      </c>
      <c r="BK5" s="25">
        <v>70.5</v>
      </c>
      <c r="BL5" s="25">
        <v>0</v>
      </c>
      <c r="BM5" s="25">
        <v>1</v>
      </c>
      <c r="BN5" s="25">
        <v>48.5</v>
      </c>
      <c r="BO5" s="25">
        <v>4.5</v>
      </c>
      <c r="BP5" s="25">
        <v>0.5</v>
      </c>
      <c r="BQ5" s="25">
        <v>17.5</v>
      </c>
      <c r="BR5" s="25">
        <v>32</v>
      </c>
      <c r="BS5" s="25">
        <v>3</v>
      </c>
      <c r="BT5" s="25">
        <v>4.5</v>
      </c>
      <c r="BU5" s="25">
        <v>4</v>
      </c>
      <c r="BV5" s="25">
        <v>5.5</v>
      </c>
      <c r="BW5" s="25">
        <v>7</v>
      </c>
      <c r="BX5" s="25">
        <v>1.5</v>
      </c>
      <c r="BY5" s="25">
        <v>2</v>
      </c>
      <c r="BZ5" s="25">
        <v>0.5</v>
      </c>
      <c r="CA5" s="25">
        <v>2</v>
      </c>
      <c r="CB5" s="25">
        <v>274.5</v>
      </c>
      <c r="CC5" s="25">
        <v>0</v>
      </c>
      <c r="CD5" s="25">
        <v>0.5</v>
      </c>
      <c r="CE5" s="25">
        <v>5</v>
      </c>
      <c r="CF5" s="25">
        <v>0.5</v>
      </c>
      <c r="CG5" s="25">
        <v>1</v>
      </c>
      <c r="CH5" s="25">
        <v>1</v>
      </c>
      <c r="CI5" s="25">
        <v>6.5</v>
      </c>
      <c r="CJ5" s="25">
        <v>3</v>
      </c>
      <c r="CK5" s="25">
        <v>25.5</v>
      </c>
      <c r="CL5" s="25">
        <v>6.5</v>
      </c>
      <c r="CM5" s="25">
        <v>3.5</v>
      </c>
      <c r="CN5" s="25">
        <v>103.5</v>
      </c>
      <c r="CO5" s="25">
        <v>108</v>
      </c>
      <c r="CP5" s="25">
        <v>3</v>
      </c>
      <c r="CQ5" s="25">
        <v>7</v>
      </c>
      <c r="CR5" s="25">
        <v>1</v>
      </c>
      <c r="CS5" s="25">
        <v>0</v>
      </c>
      <c r="CT5" s="25">
        <v>0</v>
      </c>
      <c r="CU5" s="25">
        <v>0</v>
      </c>
      <c r="CV5" s="25">
        <v>0</v>
      </c>
      <c r="CW5" s="25">
        <v>1.5</v>
      </c>
      <c r="CX5" s="25">
        <v>6.5</v>
      </c>
      <c r="CY5" s="25">
        <v>0</v>
      </c>
      <c r="CZ5" s="25">
        <v>23.5</v>
      </c>
      <c r="DA5" s="25">
        <v>3</v>
      </c>
      <c r="DB5" s="25">
        <v>0.5</v>
      </c>
      <c r="DC5" s="25">
        <v>4</v>
      </c>
      <c r="DD5" s="25">
        <v>2.5</v>
      </c>
      <c r="DE5" s="25">
        <v>0.5</v>
      </c>
      <c r="DF5" s="25">
        <v>123</v>
      </c>
      <c r="DG5" s="25">
        <v>0</v>
      </c>
      <c r="DH5" s="25">
        <v>20</v>
      </c>
      <c r="DI5" s="25">
        <v>7.5</v>
      </c>
      <c r="DJ5" s="25">
        <v>1.5</v>
      </c>
      <c r="DK5" s="25">
        <v>1</v>
      </c>
      <c r="DL5" s="25">
        <v>27.5</v>
      </c>
      <c r="DM5" s="25">
        <v>2</v>
      </c>
      <c r="DN5" s="25">
        <v>12</v>
      </c>
      <c r="DO5" s="25">
        <v>9</v>
      </c>
      <c r="DP5" s="25">
        <v>1.5</v>
      </c>
      <c r="DQ5" s="25">
        <v>4.5</v>
      </c>
      <c r="DR5" s="25">
        <v>4.5</v>
      </c>
      <c r="DS5" s="25">
        <v>7.5</v>
      </c>
      <c r="DT5" s="25">
        <v>1</v>
      </c>
      <c r="DU5" s="25">
        <v>1.5</v>
      </c>
      <c r="DV5" s="25">
        <v>0</v>
      </c>
      <c r="DW5" s="25">
        <v>0</v>
      </c>
      <c r="DX5" s="25">
        <v>1</v>
      </c>
      <c r="DY5" s="25">
        <v>1.5</v>
      </c>
      <c r="DZ5" s="25">
        <v>10</v>
      </c>
      <c r="EA5" s="25">
        <v>1.5</v>
      </c>
      <c r="EB5" s="25">
        <v>8.5</v>
      </c>
      <c r="EC5" s="25">
        <v>4</v>
      </c>
      <c r="ED5" s="25">
        <v>6.5</v>
      </c>
      <c r="EE5" s="25">
        <v>0.5</v>
      </c>
      <c r="EF5" s="25">
        <v>15</v>
      </c>
      <c r="EG5" s="25">
        <v>1.5</v>
      </c>
      <c r="EH5" s="25">
        <v>1</v>
      </c>
      <c r="EI5" s="25">
        <v>47.5</v>
      </c>
      <c r="EJ5" s="25">
        <v>43</v>
      </c>
      <c r="EK5" s="25">
        <v>4</v>
      </c>
      <c r="EL5" s="25">
        <v>0.5</v>
      </c>
      <c r="EM5" s="25">
        <v>3</v>
      </c>
      <c r="EN5" s="25">
        <v>3</v>
      </c>
      <c r="EO5" s="25">
        <v>0.5</v>
      </c>
      <c r="EP5" s="25">
        <v>1</v>
      </c>
      <c r="EQ5" s="25">
        <v>5.5</v>
      </c>
      <c r="ER5" s="25">
        <v>0.5</v>
      </c>
      <c r="ES5" s="25">
        <v>0</v>
      </c>
      <c r="ET5" s="25">
        <v>1</v>
      </c>
      <c r="EU5" s="25">
        <v>5.5</v>
      </c>
      <c r="EV5" s="25">
        <v>0</v>
      </c>
      <c r="EW5" s="25">
        <v>0</v>
      </c>
      <c r="EX5" s="25">
        <v>0.5</v>
      </c>
      <c r="EY5" s="25">
        <v>6.5</v>
      </c>
      <c r="EZ5" s="25">
        <v>2.5</v>
      </c>
      <c r="FA5" s="25">
        <v>13</v>
      </c>
      <c r="FB5" s="25">
        <v>0</v>
      </c>
      <c r="FC5" s="25">
        <v>7</v>
      </c>
      <c r="FD5" s="25">
        <v>4</v>
      </c>
      <c r="FE5" s="25">
        <v>0.5</v>
      </c>
      <c r="FF5" s="25">
        <v>2.5</v>
      </c>
      <c r="FG5" s="25">
        <v>0</v>
      </c>
      <c r="FH5" s="25">
        <v>1</v>
      </c>
      <c r="FI5" s="25">
        <v>11</v>
      </c>
      <c r="FJ5" s="25">
        <v>10</v>
      </c>
      <c r="FK5" s="25">
        <v>12</v>
      </c>
      <c r="FL5" s="25">
        <v>35</v>
      </c>
      <c r="FM5" s="25">
        <v>19</v>
      </c>
      <c r="FN5" s="25">
        <v>84</v>
      </c>
      <c r="FO5" s="25">
        <v>8.5</v>
      </c>
      <c r="FP5" s="25">
        <v>14</v>
      </c>
      <c r="FQ5" s="25">
        <v>5.5</v>
      </c>
      <c r="FR5" s="25">
        <v>0</v>
      </c>
      <c r="FS5" s="25">
        <v>1.5</v>
      </c>
      <c r="FT5" s="25">
        <v>0</v>
      </c>
      <c r="FU5" s="25">
        <v>8</v>
      </c>
      <c r="FV5" s="25">
        <v>7</v>
      </c>
      <c r="FW5" s="25">
        <v>1</v>
      </c>
      <c r="FX5" s="25">
        <v>0.5</v>
      </c>
      <c r="FY5" s="26"/>
      <c r="FZ5" s="21">
        <f t="shared" si="0"/>
        <v>3989</v>
      </c>
      <c r="GA5" s="21"/>
      <c r="GB5" s="21"/>
      <c r="GC5" s="21"/>
      <c r="GD5" s="21"/>
      <c r="GE5" s="21"/>
      <c r="GF5" s="22"/>
      <c r="GG5" s="7"/>
      <c r="GH5" s="22"/>
      <c r="GI5" s="22"/>
      <c r="GJ5" s="22"/>
      <c r="GK5" s="22"/>
      <c r="GL5" s="22"/>
      <c r="GM5" s="22"/>
    </row>
    <row r="6" spans="1:256" x14ac:dyDescent="0.2">
      <c r="A6" s="4" t="s">
        <v>249</v>
      </c>
      <c r="B6" s="2" t="s">
        <v>250</v>
      </c>
      <c r="C6" s="25">
        <f t="shared" ref="C6:BN6" si="1">SUM(C3:C5)</f>
        <v>8432.4</v>
      </c>
      <c r="D6" s="25">
        <f t="shared" si="1"/>
        <v>35451.187389077502</v>
      </c>
      <c r="E6" s="25">
        <f t="shared" si="1"/>
        <v>6390.3650669924282</v>
      </c>
      <c r="F6" s="25">
        <f t="shared" si="1"/>
        <v>17118.07</v>
      </c>
      <c r="G6" s="25">
        <f t="shared" si="1"/>
        <v>1032.5999999999999</v>
      </c>
      <c r="H6" s="25">
        <f t="shared" si="1"/>
        <v>929.4</v>
      </c>
      <c r="I6" s="25">
        <f t="shared" si="1"/>
        <v>7929.9043420927837</v>
      </c>
      <c r="J6" s="25">
        <f t="shared" si="1"/>
        <v>2276.2999999999997</v>
      </c>
      <c r="K6" s="25">
        <f t="shared" si="1"/>
        <v>288</v>
      </c>
      <c r="L6" s="25">
        <f t="shared" si="1"/>
        <v>2389.3999999999996</v>
      </c>
      <c r="M6" s="25">
        <f t="shared" si="1"/>
        <v>1210</v>
      </c>
      <c r="N6" s="25">
        <f t="shared" si="1"/>
        <v>52220.6</v>
      </c>
      <c r="O6" s="25">
        <f t="shared" si="1"/>
        <v>14297.5</v>
      </c>
      <c r="P6" s="25">
        <f t="shared" si="1"/>
        <v>173.7</v>
      </c>
      <c r="Q6" s="25">
        <f t="shared" si="1"/>
        <v>36865.699999999997</v>
      </c>
      <c r="R6" s="25">
        <f t="shared" si="1"/>
        <v>2740.2000000000003</v>
      </c>
      <c r="S6" s="25">
        <f t="shared" si="1"/>
        <v>1640.2</v>
      </c>
      <c r="T6" s="25">
        <f t="shared" si="1"/>
        <v>129.4</v>
      </c>
      <c r="U6" s="25">
        <f t="shared" si="1"/>
        <v>47.699999999999996</v>
      </c>
      <c r="V6" s="25">
        <f t="shared" si="1"/>
        <v>269.2</v>
      </c>
      <c r="W6" s="25">
        <f t="shared" si="1"/>
        <v>49.8</v>
      </c>
      <c r="X6" s="25">
        <f t="shared" si="1"/>
        <v>48.699999999999996</v>
      </c>
      <c r="Y6" s="25">
        <f t="shared" si="1"/>
        <v>1665.8</v>
      </c>
      <c r="Z6" s="25">
        <f t="shared" si="1"/>
        <v>232</v>
      </c>
      <c r="AA6" s="25">
        <f t="shared" si="1"/>
        <v>29802.1</v>
      </c>
      <c r="AB6" s="25">
        <f t="shared" si="1"/>
        <v>29737.800000000003</v>
      </c>
      <c r="AC6" s="25">
        <f t="shared" si="1"/>
        <v>942.5</v>
      </c>
      <c r="AD6" s="25">
        <f t="shared" si="1"/>
        <v>1182.4000000000001</v>
      </c>
      <c r="AE6" s="25">
        <f t="shared" si="1"/>
        <v>105.5</v>
      </c>
      <c r="AF6" s="25">
        <f t="shared" si="1"/>
        <v>151</v>
      </c>
      <c r="AG6" s="25">
        <f t="shared" si="1"/>
        <v>698.50000000000023</v>
      </c>
      <c r="AH6" s="25">
        <f t="shared" si="1"/>
        <v>954.4</v>
      </c>
      <c r="AI6" s="25">
        <f t="shared" si="1"/>
        <v>326</v>
      </c>
      <c r="AJ6" s="25">
        <f t="shared" si="1"/>
        <v>182.50245615021811</v>
      </c>
      <c r="AK6" s="25">
        <f t="shared" si="1"/>
        <v>191.70000000000002</v>
      </c>
      <c r="AL6" s="25">
        <f t="shared" si="1"/>
        <v>251.3</v>
      </c>
      <c r="AM6" s="25">
        <f t="shared" si="1"/>
        <v>420.4</v>
      </c>
      <c r="AN6" s="25">
        <f t="shared" si="1"/>
        <v>331.20000000000005</v>
      </c>
      <c r="AO6" s="25">
        <f t="shared" si="1"/>
        <v>4464</v>
      </c>
      <c r="AP6" s="25">
        <f t="shared" si="1"/>
        <v>84200.4</v>
      </c>
      <c r="AQ6" s="25">
        <f t="shared" si="1"/>
        <v>260</v>
      </c>
      <c r="AR6" s="25">
        <f t="shared" si="1"/>
        <v>64120.572999999997</v>
      </c>
      <c r="AS6" s="25">
        <f t="shared" si="1"/>
        <v>6429.4793256543962</v>
      </c>
      <c r="AT6" s="25">
        <f t="shared" si="1"/>
        <v>2372.4</v>
      </c>
      <c r="AU6" s="25">
        <f t="shared" si="1"/>
        <v>237</v>
      </c>
      <c r="AV6" s="25">
        <f t="shared" si="1"/>
        <v>288.5</v>
      </c>
      <c r="AW6" s="25">
        <f t="shared" si="1"/>
        <v>206.79999999999998</v>
      </c>
      <c r="AX6" s="25">
        <f t="shared" si="1"/>
        <v>49.7</v>
      </c>
      <c r="AY6" s="25">
        <f t="shared" si="1"/>
        <v>422.6</v>
      </c>
      <c r="AZ6" s="25">
        <f t="shared" si="1"/>
        <v>10900.5</v>
      </c>
      <c r="BA6" s="25">
        <f t="shared" si="1"/>
        <v>8993.3000000000011</v>
      </c>
      <c r="BB6" s="25">
        <f t="shared" si="1"/>
        <v>7599.2</v>
      </c>
      <c r="BC6" s="25">
        <f t="shared" si="1"/>
        <v>25512.769978622062</v>
      </c>
      <c r="BD6" s="25">
        <f t="shared" si="1"/>
        <v>4924.6000000000004</v>
      </c>
      <c r="BE6" s="25">
        <f t="shared" si="1"/>
        <v>1376.5</v>
      </c>
      <c r="BF6" s="25">
        <f t="shared" si="1"/>
        <v>24422.300000000003</v>
      </c>
      <c r="BG6" s="25">
        <f t="shared" si="1"/>
        <v>930.2</v>
      </c>
      <c r="BH6" s="25">
        <f t="shared" si="1"/>
        <v>579.49982256919805</v>
      </c>
      <c r="BI6" s="25">
        <f t="shared" si="1"/>
        <v>243.4</v>
      </c>
      <c r="BJ6" s="25">
        <f t="shared" si="1"/>
        <v>6433</v>
      </c>
      <c r="BK6" s="25">
        <f t="shared" si="1"/>
        <v>23056.699999999997</v>
      </c>
      <c r="BL6" s="25">
        <f t="shared" si="1"/>
        <v>203.2</v>
      </c>
      <c r="BM6" s="25">
        <f t="shared" si="1"/>
        <v>272</v>
      </c>
      <c r="BN6" s="25">
        <f t="shared" si="1"/>
        <v>3492.9981448968178</v>
      </c>
      <c r="BO6" s="25">
        <f t="shared" ref="BO6:DZ6" si="2">SUM(BO3:BO5)</f>
        <v>1356.1</v>
      </c>
      <c r="BP6" s="25">
        <f t="shared" si="2"/>
        <v>185</v>
      </c>
      <c r="BQ6" s="27">
        <f t="shared" si="2"/>
        <v>5349.0653649104361</v>
      </c>
      <c r="BR6" s="25">
        <f t="shared" si="2"/>
        <v>4578.8999999999996</v>
      </c>
      <c r="BS6" s="25">
        <f t="shared" si="2"/>
        <v>1073</v>
      </c>
      <c r="BT6" s="25">
        <f t="shared" si="2"/>
        <v>432.8</v>
      </c>
      <c r="BU6" s="25">
        <f t="shared" si="2"/>
        <v>390.5</v>
      </c>
      <c r="BV6" s="25">
        <f t="shared" si="2"/>
        <v>1223.5</v>
      </c>
      <c r="BW6" s="25">
        <f t="shared" si="2"/>
        <v>1910.9</v>
      </c>
      <c r="BX6" s="25">
        <f t="shared" si="2"/>
        <v>96.6</v>
      </c>
      <c r="BY6" s="25">
        <f t="shared" si="2"/>
        <v>496.20078820545348</v>
      </c>
      <c r="BZ6" s="25">
        <f t="shared" si="2"/>
        <v>202.5</v>
      </c>
      <c r="CA6" s="25">
        <f t="shared" si="2"/>
        <v>162.80000000000001</v>
      </c>
      <c r="CB6" s="25">
        <f t="shared" si="2"/>
        <v>79254.3</v>
      </c>
      <c r="CC6" s="25">
        <f t="shared" si="2"/>
        <v>151.89999999999998</v>
      </c>
      <c r="CD6" s="25">
        <f t="shared" si="2"/>
        <v>54.900000000000006</v>
      </c>
      <c r="CE6" s="25">
        <f t="shared" si="2"/>
        <v>158.69999999999999</v>
      </c>
      <c r="CF6" s="25">
        <f t="shared" si="2"/>
        <v>99.5</v>
      </c>
      <c r="CG6" s="25">
        <f t="shared" si="2"/>
        <v>193.7</v>
      </c>
      <c r="CH6" s="25">
        <f t="shared" si="2"/>
        <v>100.50105263157897</v>
      </c>
      <c r="CI6" s="25">
        <f t="shared" si="2"/>
        <v>708.3</v>
      </c>
      <c r="CJ6" s="25">
        <f t="shared" si="2"/>
        <v>917.1</v>
      </c>
      <c r="CK6" s="25">
        <f t="shared" si="2"/>
        <v>4834.318897551947</v>
      </c>
      <c r="CL6" s="25">
        <f t="shared" si="2"/>
        <v>1327.8</v>
      </c>
      <c r="CM6" s="25">
        <f t="shared" si="2"/>
        <v>783.4</v>
      </c>
      <c r="CN6" s="25">
        <f t="shared" si="2"/>
        <v>28449.154999999999</v>
      </c>
      <c r="CO6" s="25">
        <f t="shared" si="2"/>
        <v>15121.3</v>
      </c>
      <c r="CP6" s="25">
        <f t="shared" si="2"/>
        <v>1056</v>
      </c>
      <c r="CQ6" s="25">
        <f t="shared" si="2"/>
        <v>1002.9</v>
      </c>
      <c r="CR6" s="25">
        <f t="shared" si="2"/>
        <v>178.6</v>
      </c>
      <c r="CS6" s="25">
        <f t="shared" si="2"/>
        <v>337.5</v>
      </c>
      <c r="CT6" s="25">
        <f t="shared" si="2"/>
        <v>101.5</v>
      </c>
      <c r="CU6" s="25">
        <f t="shared" si="2"/>
        <v>453.7</v>
      </c>
      <c r="CV6" s="25">
        <f t="shared" si="2"/>
        <v>46.6</v>
      </c>
      <c r="CW6" s="25">
        <f t="shared" si="2"/>
        <v>168.8</v>
      </c>
      <c r="CX6" s="25">
        <f t="shared" si="2"/>
        <v>470.3</v>
      </c>
      <c r="CY6" s="25">
        <f t="shared" si="2"/>
        <v>49.099999999999994</v>
      </c>
      <c r="CZ6" s="25">
        <f t="shared" si="2"/>
        <v>2008</v>
      </c>
      <c r="DA6" s="25">
        <f t="shared" si="2"/>
        <v>172.5</v>
      </c>
      <c r="DB6" s="25">
        <f t="shared" si="2"/>
        <v>288.5</v>
      </c>
      <c r="DC6" s="25">
        <f t="shared" si="2"/>
        <v>147</v>
      </c>
      <c r="DD6" s="25">
        <f t="shared" si="2"/>
        <v>155.80000000000001</v>
      </c>
      <c r="DE6" s="25">
        <f t="shared" si="2"/>
        <v>404.5</v>
      </c>
      <c r="DF6" s="25">
        <f t="shared" si="2"/>
        <v>20654.32</v>
      </c>
      <c r="DG6" s="25">
        <f t="shared" si="2"/>
        <v>78.2</v>
      </c>
      <c r="DH6" s="25">
        <f t="shared" si="2"/>
        <v>1915.799973494486</v>
      </c>
      <c r="DI6" s="25">
        <f t="shared" si="2"/>
        <v>2648.8</v>
      </c>
      <c r="DJ6" s="25">
        <f t="shared" si="2"/>
        <v>652.49968076616153</v>
      </c>
      <c r="DK6" s="25">
        <f t="shared" si="2"/>
        <v>455.6</v>
      </c>
      <c r="DL6" s="25">
        <f t="shared" si="2"/>
        <v>5787</v>
      </c>
      <c r="DM6" s="25">
        <f t="shared" si="2"/>
        <v>258.8</v>
      </c>
      <c r="DN6" s="25">
        <f t="shared" si="2"/>
        <v>1423.8</v>
      </c>
      <c r="DO6" s="25">
        <f t="shared" si="2"/>
        <v>3129.6</v>
      </c>
      <c r="DP6" s="25">
        <f t="shared" si="2"/>
        <v>194</v>
      </c>
      <c r="DQ6" s="25">
        <f t="shared" si="2"/>
        <v>549</v>
      </c>
      <c r="DR6" s="25">
        <f t="shared" si="2"/>
        <v>1393</v>
      </c>
      <c r="DS6" s="25">
        <f t="shared" si="2"/>
        <v>778.4</v>
      </c>
      <c r="DT6" s="25">
        <f t="shared" si="2"/>
        <v>131.29999999999998</v>
      </c>
      <c r="DU6" s="25">
        <f t="shared" si="2"/>
        <v>368</v>
      </c>
      <c r="DV6" s="25">
        <f t="shared" si="2"/>
        <v>186</v>
      </c>
      <c r="DW6" s="25">
        <f t="shared" si="2"/>
        <v>355.09999999999997</v>
      </c>
      <c r="DX6" s="25">
        <f t="shared" si="2"/>
        <v>162.5</v>
      </c>
      <c r="DY6" s="25">
        <f t="shared" si="2"/>
        <v>302.5</v>
      </c>
      <c r="DZ6" s="25">
        <f t="shared" si="2"/>
        <v>806.5</v>
      </c>
      <c r="EA6" s="25">
        <f t="shared" ref="EA6:FX6" si="3">SUM(EA3:EA5)</f>
        <v>565.6</v>
      </c>
      <c r="EB6" s="25">
        <f t="shared" si="3"/>
        <v>549</v>
      </c>
      <c r="EC6" s="25">
        <f t="shared" si="3"/>
        <v>281</v>
      </c>
      <c r="ED6" s="25">
        <f t="shared" si="3"/>
        <v>1610.5</v>
      </c>
      <c r="EE6" s="25">
        <f t="shared" si="3"/>
        <v>197</v>
      </c>
      <c r="EF6" s="25">
        <f t="shared" si="3"/>
        <v>1426.3</v>
      </c>
      <c r="EG6" s="25">
        <f t="shared" si="3"/>
        <v>275.40000000000003</v>
      </c>
      <c r="EH6" s="25">
        <f t="shared" si="3"/>
        <v>214.7</v>
      </c>
      <c r="EI6" s="25">
        <f t="shared" si="3"/>
        <v>15107.6</v>
      </c>
      <c r="EJ6" s="25">
        <f t="shared" si="3"/>
        <v>9451.9</v>
      </c>
      <c r="EK6" s="25">
        <f t="shared" si="3"/>
        <v>674.9</v>
      </c>
      <c r="EL6" s="25">
        <f t="shared" si="3"/>
        <v>478.7</v>
      </c>
      <c r="EM6" s="25">
        <f t="shared" si="3"/>
        <v>402.6</v>
      </c>
      <c r="EN6" s="25">
        <f t="shared" si="3"/>
        <v>1070.3</v>
      </c>
      <c r="EO6" s="25">
        <f t="shared" si="3"/>
        <v>367</v>
      </c>
      <c r="EP6" s="25">
        <f t="shared" si="3"/>
        <v>407</v>
      </c>
      <c r="EQ6" s="25">
        <f t="shared" si="3"/>
        <v>2568.3200000000002</v>
      </c>
      <c r="ER6" s="25">
        <f t="shared" si="3"/>
        <v>315.49983443708618</v>
      </c>
      <c r="ES6" s="25">
        <f t="shared" si="3"/>
        <v>112.4985915492958</v>
      </c>
      <c r="ET6" s="25">
        <f t="shared" si="3"/>
        <v>234.3</v>
      </c>
      <c r="EU6" s="25">
        <f t="shared" si="3"/>
        <v>577.20000000000005</v>
      </c>
      <c r="EV6" s="25">
        <f t="shared" si="3"/>
        <v>60.20000000000001</v>
      </c>
      <c r="EW6" s="25">
        <f t="shared" si="3"/>
        <v>876.6</v>
      </c>
      <c r="EX6" s="25">
        <f t="shared" si="3"/>
        <v>211.5</v>
      </c>
      <c r="EY6" s="25">
        <f t="shared" si="3"/>
        <v>492.7</v>
      </c>
      <c r="EZ6" s="25">
        <f t="shared" si="3"/>
        <v>110.70043846153844</v>
      </c>
      <c r="FA6" s="25">
        <f t="shared" si="3"/>
        <v>3312.5</v>
      </c>
      <c r="FB6" s="25">
        <f t="shared" si="3"/>
        <v>326.5</v>
      </c>
      <c r="FC6" s="25">
        <f t="shared" si="3"/>
        <v>2298.1999999999998</v>
      </c>
      <c r="FD6" s="25">
        <f t="shared" si="3"/>
        <v>338.6</v>
      </c>
      <c r="FE6" s="25">
        <f t="shared" si="3"/>
        <v>88.5</v>
      </c>
      <c r="FF6" s="25">
        <f t="shared" si="3"/>
        <v>212.70099999999991</v>
      </c>
      <c r="FG6" s="25">
        <f t="shared" si="3"/>
        <v>109.7</v>
      </c>
      <c r="FH6" s="25">
        <f t="shared" si="3"/>
        <v>84.2</v>
      </c>
      <c r="FI6" s="25">
        <f t="shared" si="3"/>
        <v>1815.2</v>
      </c>
      <c r="FJ6" s="25">
        <f t="shared" si="3"/>
        <v>1917.8</v>
      </c>
      <c r="FK6" s="25">
        <f t="shared" si="3"/>
        <v>2226</v>
      </c>
      <c r="FL6" s="25">
        <f t="shared" si="3"/>
        <v>6183.6</v>
      </c>
      <c r="FM6" s="25">
        <f t="shared" si="3"/>
        <v>3739.4</v>
      </c>
      <c r="FN6" s="25">
        <f t="shared" si="3"/>
        <v>21554.600000000002</v>
      </c>
      <c r="FO6" s="25">
        <f t="shared" si="3"/>
        <v>1100.5</v>
      </c>
      <c r="FP6" s="25">
        <f t="shared" si="3"/>
        <v>2177.5</v>
      </c>
      <c r="FQ6" s="25">
        <f t="shared" si="3"/>
        <v>889.6</v>
      </c>
      <c r="FR6" s="25">
        <f t="shared" si="3"/>
        <v>163.19999999999999</v>
      </c>
      <c r="FS6" s="25">
        <f t="shared" si="3"/>
        <v>193.3</v>
      </c>
      <c r="FT6" s="25">
        <f t="shared" si="3"/>
        <v>81.099999999999994</v>
      </c>
      <c r="FU6" s="25">
        <f t="shared" si="3"/>
        <v>768.30000000000007</v>
      </c>
      <c r="FV6" s="25">
        <f t="shared" si="3"/>
        <v>624.09999999999991</v>
      </c>
      <c r="FW6" s="25">
        <f t="shared" si="3"/>
        <v>195</v>
      </c>
      <c r="FX6" s="25">
        <f t="shared" si="3"/>
        <v>55</v>
      </c>
      <c r="FY6" s="22"/>
      <c r="FZ6" s="22">
        <f t="shared" si="0"/>
        <v>829075.93014806311</v>
      </c>
      <c r="GA6" s="22"/>
      <c r="GB6" s="21"/>
      <c r="GC6" s="22"/>
      <c r="GD6" s="22"/>
      <c r="GE6" s="22"/>
      <c r="GF6" s="22"/>
      <c r="GG6" s="7"/>
      <c r="GH6" s="7"/>
      <c r="GI6" s="7"/>
      <c r="GJ6" s="7"/>
      <c r="GK6" s="7"/>
      <c r="GL6" s="7"/>
      <c r="GM6" s="7"/>
    </row>
    <row r="7" spans="1:256" x14ac:dyDescent="0.2">
      <c r="A7" s="4" t="s">
        <v>251</v>
      </c>
      <c r="B7" s="2" t="s">
        <v>252</v>
      </c>
      <c r="C7" s="25">
        <v>2347.6</v>
      </c>
      <c r="D7" s="25">
        <v>0</v>
      </c>
      <c r="E7" s="25">
        <v>1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2258.1999999999998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1193</v>
      </c>
      <c r="Z7" s="25">
        <v>0</v>
      </c>
      <c r="AA7" s="25">
        <v>0</v>
      </c>
      <c r="AB7" s="25">
        <v>83.5</v>
      </c>
      <c r="AC7" s="25">
        <v>0</v>
      </c>
      <c r="AD7" s="25">
        <v>0</v>
      </c>
      <c r="AE7" s="25">
        <v>0</v>
      </c>
      <c r="AF7" s="25">
        <v>0</v>
      </c>
      <c r="AG7" s="25">
        <v>0</v>
      </c>
      <c r="AH7" s="25">
        <v>0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234.6</v>
      </c>
      <c r="AQ7" s="25">
        <v>37.5</v>
      </c>
      <c r="AR7" s="25">
        <v>2189.6</v>
      </c>
      <c r="AS7" s="25">
        <v>0</v>
      </c>
      <c r="AT7" s="25">
        <v>0</v>
      </c>
      <c r="AU7" s="25">
        <v>0</v>
      </c>
      <c r="AV7" s="25">
        <v>0</v>
      </c>
      <c r="AW7" s="25">
        <v>0</v>
      </c>
      <c r="AX7" s="25">
        <v>0</v>
      </c>
      <c r="AY7" s="25">
        <v>0</v>
      </c>
      <c r="AZ7" s="25">
        <v>0</v>
      </c>
      <c r="BA7" s="25">
        <v>0</v>
      </c>
      <c r="BB7" s="25">
        <v>0</v>
      </c>
      <c r="BC7" s="25">
        <v>243.1</v>
      </c>
      <c r="BD7" s="25">
        <v>0</v>
      </c>
      <c r="BE7" s="25">
        <v>0</v>
      </c>
      <c r="BF7" s="25">
        <v>696</v>
      </c>
      <c r="BG7" s="25">
        <v>0</v>
      </c>
      <c r="BH7" s="25">
        <v>25.5</v>
      </c>
      <c r="BI7" s="25">
        <v>2</v>
      </c>
      <c r="BJ7" s="25">
        <v>0</v>
      </c>
      <c r="BK7" s="25">
        <v>6818.9</v>
      </c>
      <c r="BL7" s="25">
        <v>0</v>
      </c>
      <c r="BM7" s="25">
        <v>0</v>
      </c>
      <c r="BN7" s="25">
        <v>0</v>
      </c>
      <c r="BO7" s="25">
        <v>0</v>
      </c>
      <c r="BP7" s="25">
        <v>0</v>
      </c>
      <c r="BQ7" s="25">
        <v>0</v>
      </c>
      <c r="BR7" s="25">
        <v>0</v>
      </c>
      <c r="BS7" s="25">
        <v>0</v>
      </c>
      <c r="BT7" s="25">
        <v>0</v>
      </c>
      <c r="BU7" s="25">
        <v>0</v>
      </c>
      <c r="BV7" s="25">
        <v>0</v>
      </c>
      <c r="BW7" s="25">
        <v>0</v>
      </c>
      <c r="BX7" s="25">
        <v>0</v>
      </c>
      <c r="BY7" s="25">
        <v>0</v>
      </c>
      <c r="BZ7" s="25">
        <v>0</v>
      </c>
      <c r="CA7" s="25">
        <v>0</v>
      </c>
      <c r="CB7" s="25">
        <v>236.5</v>
      </c>
      <c r="CC7" s="25">
        <v>0</v>
      </c>
      <c r="CD7" s="25">
        <v>0</v>
      </c>
      <c r="CE7" s="25">
        <v>0</v>
      </c>
      <c r="CF7" s="25">
        <v>0</v>
      </c>
      <c r="CG7" s="25">
        <v>0</v>
      </c>
      <c r="CH7" s="25">
        <v>0</v>
      </c>
      <c r="CI7" s="25">
        <v>0</v>
      </c>
      <c r="CJ7" s="25">
        <v>0</v>
      </c>
      <c r="CK7" s="25">
        <v>532.70000000000005</v>
      </c>
      <c r="CL7" s="25">
        <v>12</v>
      </c>
      <c r="CM7" s="25">
        <v>4</v>
      </c>
      <c r="CN7" s="25">
        <v>208</v>
      </c>
      <c r="CO7" s="25">
        <v>0</v>
      </c>
      <c r="CP7" s="25">
        <v>0</v>
      </c>
      <c r="CQ7" s="25">
        <v>0</v>
      </c>
      <c r="CR7" s="25">
        <v>0</v>
      </c>
      <c r="CS7" s="25">
        <v>0</v>
      </c>
      <c r="CT7" s="25">
        <v>0</v>
      </c>
      <c r="CU7" s="25">
        <v>369.4</v>
      </c>
      <c r="CV7" s="25">
        <v>0</v>
      </c>
      <c r="CW7" s="25">
        <v>0</v>
      </c>
      <c r="CX7" s="25">
        <v>0</v>
      </c>
      <c r="CY7" s="25">
        <v>0</v>
      </c>
      <c r="CZ7" s="25">
        <v>0</v>
      </c>
      <c r="DA7" s="25">
        <v>0</v>
      </c>
      <c r="DB7" s="25">
        <v>0</v>
      </c>
      <c r="DC7" s="25">
        <v>0</v>
      </c>
      <c r="DD7" s="25">
        <v>0</v>
      </c>
      <c r="DE7" s="25">
        <v>0</v>
      </c>
      <c r="DF7" s="25">
        <v>0</v>
      </c>
      <c r="DG7" s="25">
        <v>0</v>
      </c>
      <c r="DH7" s="25">
        <v>0</v>
      </c>
      <c r="DI7" s="25">
        <v>2</v>
      </c>
      <c r="DJ7" s="25">
        <v>3.5</v>
      </c>
      <c r="DK7" s="25">
        <v>0</v>
      </c>
      <c r="DL7" s="25">
        <v>0</v>
      </c>
      <c r="DM7" s="25">
        <v>0</v>
      </c>
      <c r="DN7" s="25">
        <v>0</v>
      </c>
      <c r="DO7" s="25">
        <v>0</v>
      </c>
      <c r="DP7" s="25">
        <v>0</v>
      </c>
      <c r="DQ7" s="25">
        <v>0</v>
      </c>
      <c r="DR7" s="25">
        <v>0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0</v>
      </c>
      <c r="DY7" s="25">
        <v>0</v>
      </c>
      <c r="DZ7" s="25">
        <v>0</v>
      </c>
      <c r="EA7" s="25">
        <v>0</v>
      </c>
      <c r="EB7" s="25">
        <v>0</v>
      </c>
      <c r="EC7" s="25">
        <v>0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</v>
      </c>
      <c r="EJ7" s="25">
        <v>0</v>
      </c>
      <c r="EK7" s="25">
        <v>0</v>
      </c>
      <c r="EL7" s="25">
        <v>0</v>
      </c>
      <c r="EM7" s="25">
        <v>0</v>
      </c>
      <c r="EN7" s="25">
        <v>126.4</v>
      </c>
      <c r="EO7" s="25">
        <v>0</v>
      </c>
      <c r="EP7" s="25">
        <v>0</v>
      </c>
      <c r="EQ7" s="25">
        <v>0</v>
      </c>
      <c r="ER7" s="25">
        <v>0</v>
      </c>
      <c r="ES7" s="25">
        <v>0</v>
      </c>
      <c r="ET7" s="25">
        <v>0</v>
      </c>
      <c r="EU7" s="25">
        <v>4</v>
      </c>
      <c r="EV7" s="25">
        <v>0</v>
      </c>
      <c r="EW7" s="25">
        <v>0</v>
      </c>
      <c r="EX7" s="25">
        <v>0</v>
      </c>
      <c r="EY7" s="25">
        <v>253</v>
      </c>
      <c r="EZ7" s="25">
        <v>0</v>
      </c>
      <c r="FA7" s="25">
        <v>0</v>
      </c>
      <c r="FB7" s="25">
        <v>0</v>
      </c>
      <c r="FC7" s="25">
        <v>0</v>
      </c>
      <c r="FD7" s="25">
        <v>0</v>
      </c>
      <c r="FE7" s="25">
        <v>0</v>
      </c>
      <c r="FF7" s="25">
        <v>0</v>
      </c>
      <c r="FG7" s="25">
        <v>0</v>
      </c>
      <c r="FH7" s="25">
        <v>0</v>
      </c>
      <c r="FI7" s="25">
        <v>0</v>
      </c>
      <c r="FJ7" s="25">
        <v>0</v>
      </c>
      <c r="FK7" s="25">
        <v>0</v>
      </c>
      <c r="FL7" s="25">
        <v>0</v>
      </c>
      <c r="FM7" s="25">
        <v>0</v>
      </c>
      <c r="FN7" s="25">
        <v>0</v>
      </c>
      <c r="FO7" s="25">
        <v>0</v>
      </c>
      <c r="FP7" s="25">
        <v>0</v>
      </c>
      <c r="FQ7" s="25">
        <v>0</v>
      </c>
      <c r="FR7" s="25">
        <v>0</v>
      </c>
      <c r="FS7" s="25">
        <v>0</v>
      </c>
      <c r="FT7" s="25">
        <v>0</v>
      </c>
      <c r="FU7" s="25">
        <v>0</v>
      </c>
      <c r="FV7" s="25">
        <v>0</v>
      </c>
      <c r="FW7" s="25">
        <v>0</v>
      </c>
      <c r="FX7" s="25">
        <v>0</v>
      </c>
      <c r="FY7" s="23"/>
      <c r="FZ7" s="22">
        <f t="shared" si="0"/>
        <v>17882.000000000004</v>
      </c>
      <c r="GA7" s="22"/>
      <c r="GB7" s="22"/>
      <c r="GC7" s="22"/>
      <c r="GD7" s="22"/>
      <c r="GE7" s="22"/>
      <c r="GF7" s="22"/>
      <c r="GG7" s="7"/>
      <c r="GH7" s="7"/>
      <c r="GI7" s="7"/>
      <c r="GJ7" s="7"/>
      <c r="GK7" s="7"/>
      <c r="GL7" s="7"/>
      <c r="GM7" s="7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x14ac:dyDescent="0.2">
      <c r="A8" s="4" t="s">
        <v>253</v>
      </c>
      <c r="B8" s="2" t="s">
        <v>254</v>
      </c>
      <c r="C8" s="29">
        <v>1.2</v>
      </c>
      <c r="D8" s="29">
        <v>10.3</v>
      </c>
      <c r="E8" s="29">
        <v>0</v>
      </c>
      <c r="F8" s="29">
        <v>2.4</v>
      </c>
      <c r="G8" s="29">
        <v>0</v>
      </c>
      <c r="H8" s="29">
        <v>4.9000000000000004</v>
      </c>
      <c r="I8" s="29">
        <v>2.4</v>
      </c>
      <c r="J8" s="29">
        <v>0</v>
      </c>
      <c r="K8" s="29">
        <v>0</v>
      </c>
      <c r="L8" s="29">
        <v>2.4</v>
      </c>
      <c r="M8" s="29">
        <v>0</v>
      </c>
      <c r="N8" s="29">
        <v>20.7</v>
      </c>
      <c r="O8" s="29">
        <v>0</v>
      </c>
      <c r="P8" s="29">
        <v>0</v>
      </c>
      <c r="Q8" s="29">
        <v>160.70000000000002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  <c r="AO8" s="29">
        <v>0</v>
      </c>
      <c r="AP8" s="29">
        <v>62.6</v>
      </c>
      <c r="AQ8" s="29">
        <v>0</v>
      </c>
      <c r="AR8" s="29">
        <v>2.4</v>
      </c>
      <c r="AS8" s="29">
        <v>0</v>
      </c>
      <c r="AT8" s="29">
        <v>2.4</v>
      </c>
      <c r="AU8" s="29">
        <v>0</v>
      </c>
      <c r="AV8" s="29">
        <v>0</v>
      </c>
      <c r="AW8" s="29">
        <v>0</v>
      </c>
      <c r="AX8" s="29">
        <v>0</v>
      </c>
      <c r="AY8" s="29">
        <v>0</v>
      </c>
      <c r="AZ8" s="29">
        <v>0</v>
      </c>
      <c r="BA8" s="29">
        <v>0</v>
      </c>
      <c r="BB8" s="29">
        <v>0</v>
      </c>
      <c r="BC8" s="29">
        <v>4.3</v>
      </c>
      <c r="BD8" s="29">
        <v>0</v>
      </c>
      <c r="BE8" s="29">
        <v>0</v>
      </c>
      <c r="BF8" s="29">
        <v>24.9</v>
      </c>
      <c r="BG8" s="29">
        <v>0</v>
      </c>
      <c r="BH8" s="29">
        <v>0</v>
      </c>
      <c r="BI8" s="29">
        <v>0</v>
      </c>
      <c r="BJ8" s="29">
        <v>0</v>
      </c>
      <c r="BK8" s="29">
        <v>19.399999999999999</v>
      </c>
      <c r="BL8" s="29">
        <v>10.9</v>
      </c>
      <c r="BM8" s="29">
        <v>0</v>
      </c>
      <c r="BN8" s="29">
        <v>0</v>
      </c>
      <c r="BO8" s="29">
        <v>0</v>
      </c>
      <c r="BP8" s="29">
        <v>0</v>
      </c>
      <c r="BQ8" s="29">
        <v>0</v>
      </c>
      <c r="BR8" s="29">
        <v>0</v>
      </c>
      <c r="BS8" s="29">
        <v>0</v>
      </c>
      <c r="BT8" s="29">
        <v>0</v>
      </c>
      <c r="BU8" s="29">
        <v>0</v>
      </c>
      <c r="BV8" s="29">
        <v>0</v>
      </c>
      <c r="BW8" s="29">
        <v>0</v>
      </c>
      <c r="BX8" s="29">
        <v>0</v>
      </c>
      <c r="BY8" s="29">
        <v>0</v>
      </c>
      <c r="BZ8" s="29">
        <v>0</v>
      </c>
      <c r="CA8" s="29">
        <v>0</v>
      </c>
      <c r="CB8" s="29">
        <v>27.3</v>
      </c>
      <c r="CC8" s="29">
        <v>0</v>
      </c>
      <c r="CD8" s="29">
        <v>0</v>
      </c>
      <c r="CE8" s="29">
        <v>0</v>
      </c>
      <c r="CF8" s="29">
        <v>0</v>
      </c>
      <c r="CG8" s="29">
        <v>0</v>
      </c>
      <c r="CH8" s="29">
        <v>0</v>
      </c>
      <c r="CI8" s="29">
        <v>0</v>
      </c>
      <c r="CJ8" s="29">
        <v>6.1</v>
      </c>
      <c r="CK8" s="29">
        <v>0</v>
      </c>
      <c r="CL8" s="29">
        <v>0</v>
      </c>
      <c r="CM8" s="29">
        <v>0</v>
      </c>
      <c r="CN8" s="29">
        <v>44.3</v>
      </c>
      <c r="CO8" s="29">
        <v>18.8</v>
      </c>
      <c r="CP8" s="29">
        <v>0</v>
      </c>
      <c r="CQ8" s="29">
        <v>0</v>
      </c>
      <c r="CR8" s="29">
        <v>0</v>
      </c>
      <c r="CS8" s="29">
        <v>0</v>
      </c>
      <c r="CT8" s="29">
        <v>0</v>
      </c>
      <c r="CU8" s="29">
        <v>7.3</v>
      </c>
      <c r="CV8" s="29">
        <v>0</v>
      </c>
      <c r="CW8" s="29">
        <v>0</v>
      </c>
      <c r="CX8" s="29">
        <v>0</v>
      </c>
      <c r="CY8" s="29">
        <v>0</v>
      </c>
      <c r="CZ8" s="29">
        <v>0</v>
      </c>
      <c r="DA8" s="29">
        <v>0</v>
      </c>
      <c r="DB8" s="29">
        <v>0</v>
      </c>
      <c r="DC8" s="29">
        <v>0</v>
      </c>
      <c r="DD8" s="29">
        <v>0</v>
      </c>
      <c r="DE8" s="29">
        <v>0</v>
      </c>
      <c r="DF8" s="29">
        <v>18.8</v>
      </c>
      <c r="DG8" s="29">
        <v>0</v>
      </c>
      <c r="DH8" s="29">
        <v>0</v>
      </c>
      <c r="DI8" s="29">
        <v>2.4</v>
      </c>
      <c r="DJ8" s="29">
        <v>0</v>
      </c>
      <c r="DK8" s="29">
        <v>0</v>
      </c>
      <c r="DL8" s="29">
        <v>0</v>
      </c>
      <c r="DM8" s="29">
        <v>0</v>
      </c>
      <c r="DN8" s="29">
        <v>0</v>
      </c>
      <c r="DO8" s="29">
        <v>0</v>
      </c>
      <c r="DP8" s="29">
        <v>0</v>
      </c>
      <c r="DQ8" s="29">
        <v>0</v>
      </c>
      <c r="DR8" s="29">
        <v>0</v>
      </c>
      <c r="DS8" s="29">
        <v>0</v>
      </c>
      <c r="DT8" s="29">
        <v>0</v>
      </c>
      <c r="DU8" s="29">
        <v>0</v>
      </c>
      <c r="DV8" s="29">
        <v>0</v>
      </c>
      <c r="DW8" s="29">
        <v>0</v>
      </c>
      <c r="DX8" s="29">
        <v>0</v>
      </c>
      <c r="DY8" s="29">
        <v>0</v>
      </c>
      <c r="DZ8" s="29">
        <v>0</v>
      </c>
      <c r="EA8" s="29">
        <v>0</v>
      </c>
      <c r="EB8" s="29">
        <v>0</v>
      </c>
      <c r="EC8" s="29">
        <v>0</v>
      </c>
      <c r="ED8" s="29">
        <v>0</v>
      </c>
      <c r="EE8" s="29">
        <v>4.9000000000000004</v>
      </c>
      <c r="EF8" s="29">
        <v>0</v>
      </c>
      <c r="EG8" s="29">
        <v>0</v>
      </c>
      <c r="EH8" s="29">
        <v>0</v>
      </c>
      <c r="EI8" s="29">
        <v>3.6</v>
      </c>
      <c r="EJ8" s="29">
        <v>20.7</v>
      </c>
      <c r="EK8" s="29">
        <v>0</v>
      </c>
      <c r="EL8" s="29">
        <v>0</v>
      </c>
      <c r="EM8" s="29">
        <v>0.6</v>
      </c>
      <c r="EN8" s="29">
        <v>1.2</v>
      </c>
      <c r="EO8" s="29">
        <v>0</v>
      </c>
      <c r="EP8" s="29">
        <v>0</v>
      </c>
      <c r="EQ8" s="29">
        <v>0</v>
      </c>
      <c r="ER8" s="29">
        <v>0</v>
      </c>
      <c r="ES8" s="29">
        <v>0</v>
      </c>
      <c r="ET8" s="29">
        <v>0</v>
      </c>
      <c r="EU8" s="29">
        <v>1.2</v>
      </c>
      <c r="EV8" s="29">
        <v>1.2</v>
      </c>
      <c r="EW8" s="29">
        <v>0</v>
      </c>
      <c r="EX8" s="29">
        <v>0</v>
      </c>
      <c r="EY8" s="29">
        <v>0</v>
      </c>
      <c r="EZ8" s="29">
        <v>0</v>
      </c>
      <c r="FA8" s="29">
        <v>1.2</v>
      </c>
      <c r="FB8" s="29">
        <v>0</v>
      </c>
      <c r="FC8" s="29">
        <v>1.2</v>
      </c>
      <c r="FD8" s="29">
        <v>0</v>
      </c>
      <c r="FE8" s="29">
        <v>0</v>
      </c>
      <c r="FF8" s="29">
        <v>0</v>
      </c>
      <c r="FG8" s="29">
        <v>0</v>
      </c>
      <c r="FH8" s="29">
        <v>0</v>
      </c>
      <c r="FI8" s="29">
        <v>1.2</v>
      </c>
      <c r="FJ8" s="29">
        <v>0</v>
      </c>
      <c r="FK8" s="29">
        <v>0</v>
      </c>
      <c r="FL8" s="29">
        <v>0</v>
      </c>
      <c r="FM8" s="29">
        <v>0</v>
      </c>
      <c r="FN8" s="29">
        <v>6.1</v>
      </c>
      <c r="FO8" s="29">
        <v>0</v>
      </c>
      <c r="FP8" s="29">
        <v>0</v>
      </c>
      <c r="FQ8" s="29">
        <v>0</v>
      </c>
      <c r="FR8" s="29">
        <v>0</v>
      </c>
      <c r="FS8" s="29">
        <v>0</v>
      </c>
      <c r="FT8" s="29">
        <v>0</v>
      </c>
      <c r="FU8" s="29">
        <v>0</v>
      </c>
      <c r="FV8" s="29">
        <v>0</v>
      </c>
      <c r="FW8" s="29">
        <v>0</v>
      </c>
      <c r="FX8" s="29">
        <v>0</v>
      </c>
      <c r="FY8" s="29">
        <v>0</v>
      </c>
      <c r="FZ8" s="22">
        <f t="shared" si="0"/>
        <v>499.99999999999994</v>
      </c>
      <c r="GA8" s="22"/>
      <c r="GB8" s="22"/>
      <c r="GC8" s="22"/>
      <c r="GD8" s="22"/>
      <c r="GE8" s="22"/>
      <c r="GF8" s="22"/>
      <c r="GG8" s="7"/>
      <c r="GH8" s="7"/>
      <c r="GI8" s="7"/>
      <c r="GJ8" s="7"/>
      <c r="GK8" s="7"/>
      <c r="GL8" s="7"/>
      <c r="GM8" s="7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x14ac:dyDescent="0.2">
      <c r="A9" s="3" t="s">
        <v>255</v>
      </c>
      <c r="B9" s="2" t="s">
        <v>256</v>
      </c>
      <c r="C9" s="22">
        <f>C6-C7-C8</f>
        <v>6083.5999999999995</v>
      </c>
      <c r="D9" s="22">
        <f t="shared" ref="D9:BO9" si="4">D6-D7-D8</f>
        <v>35440.887389077499</v>
      </c>
      <c r="E9" s="22">
        <f t="shared" si="4"/>
        <v>6389.3650669924282</v>
      </c>
      <c r="F9" s="22">
        <f t="shared" si="4"/>
        <v>17115.669999999998</v>
      </c>
      <c r="G9" s="22">
        <f t="shared" si="4"/>
        <v>1032.5999999999999</v>
      </c>
      <c r="H9" s="22">
        <f t="shared" si="4"/>
        <v>924.5</v>
      </c>
      <c r="I9" s="22">
        <f t="shared" si="4"/>
        <v>7927.5043420927841</v>
      </c>
      <c r="J9" s="22">
        <f t="shared" si="4"/>
        <v>2276.2999999999997</v>
      </c>
      <c r="K9" s="22">
        <f t="shared" si="4"/>
        <v>288</v>
      </c>
      <c r="L9" s="22">
        <f t="shared" si="4"/>
        <v>2386.9999999999995</v>
      </c>
      <c r="M9" s="22">
        <f t="shared" si="4"/>
        <v>1210</v>
      </c>
      <c r="N9" s="22">
        <f t="shared" si="4"/>
        <v>52199.9</v>
      </c>
      <c r="O9" s="22">
        <f t="shared" si="4"/>
        <v>14297.5</v>
      </c>
      <c r="P9" s="22">
        <f t="shared" si="4"/>
        <v>173.7</v>
      </c>
      <c r="Q9" s="22">
        <f t="shared" si="4"/>
        <v>36705</v>
      </c>
      <c r="R9" s="22">
        <f t="shared" si="4"/>
        <v>482.00000000000045</v>
      </c>
      <c r="S9" s="22">
        <f t="shared" si="4"/>
        <v>1640.2</v>
      </c>
      <c r="T9" s="22">
        <f t="shared" si="4"/>
        <v>129.4</v>
      </c>
      <c r="U9" s="22">
        <f t="shared" si="4"/>
        <v>47.699999999999996</v>
      </c>
      <c r="V9" s="22">
        <f t="shared" si="4"/>
        <v>269.2</v>
      </c>
      <c r="W9" s="22">
        <f t="shared" si="4"/>
        <v>49.8</v>
      </c>
      <c r="X9" s="22">
        <f t="shared" si="4"/>
        <v>48.699999999999996</v>
      </c>
      <c r="Y9" s="22">
        <f t="shared" si="4"/>
        <v>472.79999999999995</v>
      </c>
      <c r="Z9" s="22">
        <f t="shared" si="4"/>
        <v>232</v>
      </c>
      <c r="AA9" s="22">
        <f t="shared" si="4"/>
        <v>29802.1</v>
      </c>
      <c r="AB9" s="22">
        <f t="shared" si="4"/>
        <v>29654.300000000003</v>
      </c>
      <c r="AC9" s="22">
        <f t="shared" si="4"/>
        <v>942.5</v>
      </c>
      <c r="AD9" s="22">
        <f t="shared" si="4"/>
        <v>1182.4000000000001</v>
      </c>
      <c r="AE9" s="22">
        <f t="shared" si="4"/>
        <v>105.5</v>
      </c>
      <c r="AF9" s="22">
        <f t="shared" si="4"/>
        <v>151</v>
      </c>
      <c r="AG9" s="22">
        <f t="shared" si="4"/>
        <v>698.50000000000023</v>
      </c>
      <c r="AH9" s="22">
        <f t="shared" si="4"/>
        <v>954.4</v>
      </c>
      <c r="AI9" s="22">
        <f t="shared" si="4"/>
        <v>326</v>
      </c>
      <c r="AJ9" s="22">
        <f t="shared" si="4"/>
        <v>182.50245615021811</v>
      </c>
      <c r="AK9" s="22">
        <f t="shared" si="4"/>
        <v>191.70000000000002</v>
      </c>
      <c r="AL9" s="22">
        <f t="shared" si="4"/>
        <v>251.3</v>
      </c>
      <c r="AM9" s="22">
        <f t="shared" si="4"/>
        <v>420.4</v>
      </c>
      <c r="AN9" s="22">
        <f t="shared" si="4"/>
        <v>331.20000000000005</v>
      </c>
      <c r="AO9" s="22">
        <f t="shared" si="4"/>
        <v>4464</v>
      </c>
      <c r="AP9" s="22">
        <f t="shared" si="4"/>
        <v>83903.199999999983</v>
      </c>
      <c r="AQ9" s="22">
        <f t="shared" si="4"/>
        <v>222.5</v>
      </c>
      <c r="AR9" s="22">
        <f t="shared" si="4"/>
        <v>61928.572999999997</v>
      </c>
      <c r="AS9" s="22">
        <f t="shared" si="4"/>
        <v>6429.4793256543962</v>
      </c>
      <c r="AT9" s="22">
        <f t="shared" si="4"/>
        <v>2370</v>
      </c>
      <c r="AU9" s="22">
        <f t="shared" si="4"/>
        <v>237</v>
      </c>
      <c r="AV9" s="22">
        <f t="shared" si="4"/>
        <v>288.5</v>
      </c>
      <c r="AW9" s="22">
        <f t="shared" si="4"/>
        <v>206.79999999999998</v>
      </c>
      <c r="AX9" s="22">
        <f t="shared" si="4"/>
        <v>49.7</v>
      </c>
      <c r="AY9" s="22">
        <f t="shared" si="4"/>
        <v>422.6</v>
      </c>
      <c r="AZ9" s="22">
        <f t="shared" si="4"/>
        <v>10900.5</v>
      </c>
      <c r="BA9" s="22">
        <f t="shared" si="4"/>
        <v>8993.3000000000011</v>
      </c>
      <c r="BB9" s="22">
        <f t="shared" si="4"/>
        <v>7599.2</v>
      </c>
      <c r="BC9" s="22">
        <f t="shared" si="4"/>
        <v>25265.369978622064</v>
      </c>
      <c r="BD9" s="22">
        <f t="shared" si="4"/>
        <v>4924.6000000000004</v>
      </c>
      <c r="BE9" s="22">
        <f t="shared" si="4"/>
        <v>1376.5</v>
      </c>
      <c r="BF9" s="22">
        <f t="shared" si="4"/>
        <v>23701.4</v>
      </c>
      <c r="BG9" s="22">
        <f t="shared" si="4"/>
        <v>930.2</v>
      </c>
      <c r="BH9" s="22">
        <f t="shared" si="4"/>
        <v>553.99982256919805</v>
      </c>
      <c r="BI9" s="22">
        <f t="shared" si="4"/>
        <v>241.4</v>
      </c>
      <c r="BJ9" s="22">
        <f t="shared" si="4"/>
        <v>6433</v>
      </c>
      <c r="BK9" s="22">
        <f t="shared" si="4"/>
        <v>16218.399999999998</v>
      </c>
      <c r="BL9" s="22">
        <f t="shared" si="4"/>
        <v>192.29999999999998</v>
      </c>
      <c r="BM9" s="22">
        <f t="shared" si="4"/>
        <v>272</v>
      </c>
      <c r="BN9" s="22">
        <f t="shared" si="4"/>
        <v>3492.9981448968178</v>
      </c>
      <c r="BO9" s="22">
        <f t="shared" si="4"/>
        <v>1356.1</v>
      </c>
      <c r="BP9" s="22">
        <f t="shared" ref="BP9:EA9" si="5">BP6-BP7-BP8</f>
        <v>185</v>
      </c>
      <c r="BQ9" s="30">
        <f t="shared" si="5"/>
        <v>5349.0653649104361</v>
      </c>
      <c r="BR9" s="22">
        <f t="shared" si="5"/>
        <v>4578.8999999999996</v>
      </c>
      <c r="BS9" s="22">
        <f t="shared" si="5"/>
        <v>1073</v>
      </c>
      <c r="BT9" s="22">
        <f t="shared" si="5"/>
        <v>432.8</v>
      </c>
      <c r="BU9" s="22">
        <f t="shared" si="5"/>
        <v>390.5</v>
      </c>
      <c r="BV9" s="22">
        <f t="shared" si="5"/>
        <v>1223.5</v>
      </c>
      <c r="BW9" s="22">
        <f t="shared" si="5"/>
        <v>1910.9</v>
      </c>
      <c r="BX9" s="22">
        <f t="shared" si="5"/>
        <v>96.6</v>
      </c>
      <c r="BY9" s="22">
        <f t="shared" si="5"/>
        <v>496.20078820545348</v>
      </c>
      <c r="BZ9" s="22">
        <f t="shared" si="5"/>
        <v>202.5</v>
      </c>
      <c r="CA9" s="22">
        <f t="shared" si="5"/>
        <v>162.80000000000001</v>
      </c>
      <c r="CB9" s="22">
        <f t="shared" si="5"/>
        <v>78990.5</v>
      </c>
      <c r="CC9" s="22">
        <f t="shared" si="5"/>
        <v>151.89999999999998</v>
      </c>
      <c r="CD9" s="22">
        <f t="shared" si="5"/>
        <v>54.900000000000006</v>
      </c>
      <c r="CE9" s="22">
        <f t="shared" si="5"/>
        <v>158.69999999999999</v>
      </c>
      <c r="CF9" s="22">
        <f t="shared" si="5"/>
        <v>99.5</v>
      </c>
      <c r="CG9" s="22">
        <f t="shared" si="5"/>
        <v>193.7</v>
      </c>
      <c r="CH9" s="22">
        <f t="shared" si="5"/>
        <v>100.50105263157897</v>
      </c>
      <c r="CI9" s="22">
        <f t="shared" si="5"/>
        <v>708.3</v>
      </c>
      <c r="CJ9" s="22">
        <f t="shared" si="5"/>
        <v>911</v>
      </c>
      <c r="CK9" s="22">
        <f t="shared" si="5"/>
        <v>4301.6188975519472</v>
      </c>
      <c r="CL9" s="22">
        <f t="shared" si="5"/>
        <v>1315.8</v>
      </c>
      <c r="CM9" s="22">
        <f t="shared" si="5"/>
        <v>779.4</v>
      </c>
      <c r="CN9" s="22">
        <f t="shared" si="5"/>
        <v>28196.855</v>
      </c>
      <c r="CO9" s="22">
        <f t="shared" si="5"/>
        <v>15102.5</v>
      </c>
      <c r="CP9" s="22">
        <f t="shared" si="5"/>
        <v>1056</v>
      </c>
      <c r="CQ9" s="22">
        <f t="shared" si="5"/>
        <v>1002.9</v>
      </c>
      <c r="CR9" s="22">
        <f t="shared" si="5"/>
        <v>178.6</v>
      </c>
      <c r="CS9" s="22">
        <f t="shared" si="5"/>
        <v>337.5</v>
      </c>
      <c r="CT9" s="22">
        <f t="shared" si="5"/>
        <v>101.5</v>
      </c>
      <c r="CU9" s="22">
        <f t="shared" si="5"/>
        <v>77.000000000000014</v>
      </c>
      <c r="CV9" s="22">
        <f t="shared" si="5"/>
        <v>46.6</v>
      </c>
      <c r="CW9" s="22">
        <f t="shared" si="5"/>
        <v>168.8</v>
      </c>
      <c r="CX9" s="22">
        <f t="shared" si="5"/>
        <v>470.3</v>
      </c>
      <c r="CY9" s="22">
        <f t="shared" si="5"/>
        <v>49.099999999999994</v>
      </c>
      <c r="CZ9" s="22">
        <f t="shared" si="5"/>
        <v>2008</v>
      </c>
      <c r="DA9" s="22">
        <f t="shared" si="5"/>
        <v>172.5</v>
      </c>
      <c r="DB9" s="22">
        <f t="shared" si="5"/>
        <v>288.5</v>
      </c>
      <c r="DC9" s="22">
        <f t="shared" si="5"/>
        <v>147</v>
      </c>
      <c r="DD9" s="22">
        <f t="shared" si="5"/>
        <v>155.80000000000001</v>
      </c>
      <c r="DE9" s="22">
        <f t="shared" si="5"/>
        <v>404.5</v>
      </c>
      <c r="DF9" s="22">
        <f t="shared" si="5"/>
        <v>20635.52</v>
      </c>
      <c r="DG9" s="22">
        <f t="shared" si="5"/>
        <v>78.2</v>
      </c>
      <c r="DH9" s="22">
        <f t="shared" si="5"/>
        <v>1915.799973494486</v>
      </c>
      <c r="DI9" s="22">
        <f t="shared" si="5"/>
        <v>2644.4</v>
      </c>
      <c r="DJ9" s="22">
        <f t="shared" si="5"/>
        <v>648.99968076616153</v>
      </c>
      <c r="DK9" s="22">
        <f t="shared" si="5"/>
        <v>455.6</v>
      </c>
      <c r="DL9" s="22">
        <f t="shared" si="5"/>
        <v>5787</v>
      </c>
      <c r="DM9" s="22">
        <f t="shared" si="5"/>
        <v>258.8</v>
      </c>
      <c r="DN9" s="22">
        <f t="shared" si="5"/>
        <v>1423.8</v>
      </c>
      <c r="DO9" s="22">
        <f t="shared" si="5"/>
        <v>3129.6</v>
      </c>
      <c r="DP9" s="22">
        <f t="shared" si="5"/>
        <v>194</v>
      </c>
      <c r="DQ9" s="22">
        <f t="shared" si="5"/>
        <v>549</v>
      </c>
      <c r="DR9" s="22">
        <f t="shared" si="5"/>
        <v>1393</v>
      </c>
      <c r="DS9" s="22">
        <f t="shared" si="5"/>
        <v>778.4</v>
      </c>
      <c r="DT9" s="22">
        <f t="shared" si="5"/>
        <v>131.29999999999998</v>
      </c>
      <c r="DU9" s="22">
        <f t="shared" si="5"/>
        <v>368</v>
      </c>
      <c r="DV9" s="22">
        <f t="shared" si="5"/>
        <v>186</v>
      </c>
      <c r="DW9" s="22">
        <f t="shared" si="5"/>
        <v>355.09999999999997</v>
      </c>
      <c r="DX9" s="22">
        <f t="shared" si="5"/>
        <v>162.5</v>
      </c>
      <c r="DY9" s="22">
        <f t="shared" si="5"/>
        <v>302.5</v>
      </c>
      <c r="DZ9" s="22">
        <f t="shared" si="5"/>
        <v>806.5</v>
      </c>
      <c r="EA9" s="22">
        <f t="shared" si="5"/>
        <v>565.6</v>
      </c>
      <c r="EB9" s="22">
        <f t="shared" ref="EB9:FX9" si="6">EB6-EB7-EB8</f>
        <v>549</v>
      </c>
      <c r="EC9" s="22">
        <f t="shared" si="6"/>
        <v>281</v>
      </c>
      <c r="ED9" s="22">
        <f t="shared" si="6"/>
        <v>1610.5</v>
      </c>
      <c r="EE9" s="22">
        <f t="shared" si="6"/>
        <v>192.1</v>
      </c>
      <c r="EF9" s="22">
        <f t="shared" si="6"/>
        <v>1426.3</v>
      </c>
      <c r="EG9" s="22">
        <f t="shared" si="6"/>
        <v>275.40000000000003</v>
      </c>
      <c r="EH9" s="22">
        <f t="shared" si="6"/>
        <v>214.7</v>
      </c>
      <c r="EI9" s="22">
        <f t="shared" si="6"/>
        <v>15104</v>
      </c>
      <c r="EJ9" s="22">
        <f t="shared" si="6"/>
        <v>9431.1999999999989</v>
      </c>
      <c r="EK9" s="22">
        <f t="shared" si="6"/>
        <v>674.9</v>
      </c>
      <c r="EL9" s="22">
        <f t="shared" si="6"/>
        <v>478.7</v>
      </c>
      <c r="EM9" s="22">
        <f t="shared" si="6"/>
        <v>402</v>
      </c>
      <c r="EN9" s="22">
        <f t="shared" si="6"/>
        <v>942.69999999999993</v>
      </c>
      <c r="EO9" s="22">
        <f t="shared" si="6"/>
        <v>367</v>
      </c>
      <c r="EP9" s="22">
        <f t="shared" si="6"/>
        <v>407</v>
      </c>
      <c r="EQ9" s="22">
        <f t="shared" si="6"/>
        <v>2568.3200000000002</v>
      </c>
      <c r="ER9" s="22">
        <f t="shared" si="6"/>
        <v>315.49983443708618</v>
      </c>
      <c r="ES9" s="22">
        <f t="shared" si="6"/>
        <v>112.4985915492958</v>
      </c>
      <c r="ET9" s="22">
        <f t="shared" si="6"/>
        <v>234.3</v>
      </c>
      <c r="EU9" s="22">
        <f t="shared" si="6"/>
        <v>572</v>
      </c>
      <c r="EV9" s="22">
        <f t="shared" si="6"/>
        <v>59.000000000000007</v>
      </c>
      <c r="EW9" s="22">
        <f t="shared" si="6"/>
        <v>876.6</v>
      </c>
      <c r="EX9" s="22">
        <f t="shared" si="6"/>
        <v>211.5</v>
      </c>
      <c r="EY9" s="22">
        <f t="shared" si="6"/>
        <v>239.7</v>
      </c>
      <c r="EZ9" s="22">
        <f t="shared" si="6"/>
        <v>110.70043846153844</v>
      </c>
      <c r="FA9" s="22">
        <f t="shared" si="6"/>
        <v>3311.3</v>
      </c>
      <c r="FB9" s="22">
        <f t="shared" si="6"/>
        <v>326.5</v>
      </c>
      <c r="FC9" s="22">
        <f t="shared" si="6"/>
        <v>2297</v>
      </c>
      <c r="FD9" s="22">
        <f t="shared" si="6"/>
        <v>338.6</v>
      </c>
      <c r="FE9" s="22">
        <f t="shared" si="6"/>
        <v>88.5</v>
      </c>
      <c r="FF9" s="22">
        <f t="shared" si="6"/>
        <v>212.70099999999991</v>
      </c>
      <c r="FG9" s="22">
        <f t="shared" si="6"/>
        <v>109.7</v>
      </c>
      <c r="FH9" s="22">
        <f t="shared" si="6"/>
        <v>84.2</v>
      </c>
      <c r="FI9" s="22">
        <f t="shared" si="6"/>
        <v>1814</v>
      </c>
      <c r="FJ9" s="22">
        <f t="shared" si="6"/>
        <v>1917.8</v>
      </c>
      <c r="FK9" s="22">
        <f t="shared" si="6"/>
        <v>2226</v>
      </c>
      <c r="FL9" s="22">
        <f t="shared" si="6"/>
        <v>6183.6</v>
      </c>
      <c r="FM9" s="22">
        <f t="shared" si="6"/>
        <v>3739.4</v>
      </c>
      <c r="FN9" s="22">
        <f t="shared" si="6"/>
        <v>21548.500000000004</v>
      </c>
      <c r="FO9" s="22">
        <f t="shared" si="6"/>
        <v>1100.5</v>
      </c>
      <c r="FP9" s="22">
        <f t="shared" si="6"/>
        <v>2177.5</v>
      </c>
      <c r="FQ9" s="22">
        <f t="shared" si="6"/>
        <v>889.6</v>
      </c>
      <c r="FR9" s="22">
        <f t="shared" si="6"/>
        <v>163.19999999999999</v>
      </c>
      <c r="FS9" s="22">
        <f t="shared" si="6"/>
        <v>193.3</v>
      </c>
      <c r="FT9" s="22">
        <f t="shared" si="6"/>
        <v>81.099999999999994</v>
      </c>
      <c r="FU9" s="22">
        <f t="shared" si="6"/>
        <v>768.30000000000007</v>
      </c>
      <c r="FV9" s="22">
        <f t="shared" si="6"/>
        <v>624.09999999999991</v>
      </c>
      <c r="FW9" s="22">
        <f t="shared" si="6"/>
        <v>195</v>
      </c>
      <c r="FX9" s="22">
        <f t="shared" si="6"/>
        <v>55</v>
      </c>
      <c r="FY9" s="21"/>
      <c r="FZ9" s="21">
        <f t="shared" si="0"/>
        <v>810693.93014806334</v>
      </c>
      <c r="GA9" s="21"/>
      <c r="GB9" s="21"/>
      <c r="GC9" s="21"/>
      <c r="GD9" s="21"/>
      <c r="GE9" s="22"/>
      <c r="GF9" s="22"/>
      <c r="GG9" s="7"/>
      <c r="GH9" s="7"/>
      <c r="GI9" s="7"/>
      <c r="GJ9" s="7"/>
      <c r="GK9" s="7"/>
      <c r="GL9" s="7"/>
      <c r="GM9" s="7"/>
      <c r="GN9" s="31"/>
      <c r="GO9" s="31"/>
    </row>
    <row r="10" spans="1:256" x14ac:dyDescent="0.2">
      <c r="A10" s="3" t="s">
        <v>257</v>
      </c>
      <c r="B10" s="22" t="s">
        <v>258</v>
      </c>
      <c r="C10" s="32">
        <v>2500</v>
      </c>
      <c r="D10" s="32">
        <f>8819-1000</f>
        <v>7819</v>
      </c>
      <c r="E10" s="32">
        <v>3511</v>
      </c>
      <c r="F10" s="32">
        <v>3617</v>
      </c>
      <c r="G10" s="32">
        <v>180</v>
      </c>
      <c r="H10" s="32">
        <v>118</v>
      </c>
      <c r="I10" s="32">
        <v>4546</v>
      </c>
      <c r="J10" s="32">
        <v>861</v>
      </c>
      <c r="K10" s="32">
        <v>101</v>
      </c>
      <c r="L10" s="32">
        <v>859</v>
      </c>
      <c r="M10" s="32">
        <v>702</v>
      </c>
      <c r="N10" s="32">
        <v>8121</v>
      </c>
      <c r="O10" s="32">
        <v>1552</v>
      </c>
      <c r="P10" s="32">
        <v>55</v>
      </c>
      <c r="Q10" s="32">
        <v>16502</v>
      </c>
      <c r="R10" s="32">
        <v>147</v>
      </c>
      <c r="S10" s="32">
        <v>368</v>
      </c>
      <c r="T10" s="32">
        <v>26</v>
      </c>
      <c r="U10" s="32">
        <v>13</v>
      </c>
      <c r="V10" s="32">
        <v>76</v>
      </c>
      <c r="W10" s="32">
        <v>46</v>
      </c>
      <c r="X10" s="32">
        <v>15</v>
      </c>
      <c r="Y10" s="32">
        <v>205</v>
      </c>
      <c r="Z10" s="32">
        <v>84</v>
      </c>
      <c r="AA10" s="32">
        <v>4983</v>
      </c>
      <c r="AB10" s="32">
        <v>3290</v>
      </c>
      <c r="AC10" s="33">
        <v>130</v>
      </c>
      <c r="AD10" s="33">
        <v>204</v>
      </c>
      <c r="AE10" s="33">
        <v>19</v>
      </c>
      <c r="AF10" s="33">
        <v>35</v>
      </c>
      <c r="AG10" s="33">
        <v>121</v>
      </c>
      <c r="AH10" s="32">
        <v>278</v>
      </c>
      <c r="AI10" s="32">
        <v>97</v>
      </c>
      <c r="AJ10" s="32">
        <v>103</v>
      </c>
      <c r="AK10" s="32">
        <v>113</v>
      </c>
      <c r="AL10" s="32">
        <v>107</v>
      </c>
      <c r="AM10" s="32">
        <v>161</v>
      </c>
      <c r="AN10" s="32">
        <v>86</v>
      </c>
      <c r="AO10" s="32">
        <v>1354</v>
      </c>
      <c r="AP10" s="32">
        <v>34699</v>
      </c>
      <c r="AQ10" s="32">
        <v>63</v>
      </c>
      <c r="AR10" s="32">
        <v>4039</v>
      </c>
      <c r="AS10" s="32">
        <v>1338</v>
      </c>
      <c r="AT10" s="32">
        <v>195</v>
      </c>
      <c r="AU10" s="32">
        <v>43</v>
      </c>
      <c r="AV10" s="32">
        <v>49</v>
      </c>
      <c r="AW10" s="32">
        <v>35</v>
      </c>
      <c r="AX10" s="32">
        <v>5</v>
      </c>
      <c r="AY10" s="32">
        <v>124</v>
      </c>
      <c r="AZ10" s="32">
        <v>5051</v>
      </c>
      <c r="BA10" s="32">
        <v>2052</v>
      </c>
      <c r="BB10" s="32">
        <v>1649</v>
      </c>
      <c r="BC10" s="32">
        <v>9594</v>
      </c>
      <c r="BD10" s="32">
        <v>385</v>
      </c>
      <c r="BE10" s="32">
        <v>224</v>
      </c>
      <c r="BF10" s="32">
        <v>1374</v>
      </c>
      <c r="BG10" s="32">
        <v>363</v>
      </c>
      <c r="BH10" s="32">
        <v>76</v>
      </c>
      <c r="BI10" s="32">
        <v>90</v>
      </c>
      <c r="BJ10" s="32">
        <v>282</v>
      </c>
      <c r="BK10" s="32">
        <v>2474</v>
      </c>
      <c r="BL10" s="32">
        <v>39</v>
      </c>
      <c r="BM10" s="32">
        <v>88</v>
      </c>
      <c r="BN10" s="32">
        <v>1068</v>
      </c>
      <c r="BO10" s="32">
        <v>390</v>
      </c>
      <c r="BP10" s="32">
        <v>61</v>
      </c>
      <c r="BQ10" s="32">
        <v>1271</v>
      </c>
      <c r="BR10" s="32">
        <v>1315</v>
      </c>
      <c r="BS10" s="32">
        <v>230</v>
      </c>
      <c r="BT10" s="32">
        <v>57</v>
      </c>
      <c r="BU10" s="32">
        <v>93</v>
      </c>
      <c r="BV10" s="32">
        <v>182</v>
      </c>
      <c r="BW10" s="32">
        <v>260</v>
      </c>
      <c r="BX10" s="32">
        <v>12</v>
      </c>
      <c r="BY10" s="32">
        <v>231</v>
      </c>
      <c r="BZ10" s="32">
        <v>56</v>
      </c>
      <c r="CA10" s="32">
        <v>45</v>
      </c>
      <c r="CB10" s="32">
        <v>13517</v>
      </c>
      <c r="CC10" s="32">
        <v>26</v>
      </c>
      <c r="CD10" s="32">
        <v>11</v>
      </c>
      <c r="CE10" s="32">
        <v>46</v>
      </c>
      <c r="CF10" s="32">
        <v>18</v>
      </c>
      <c r="CG10" s="32">
        <v>49</v>
      </c>
      <c r="CH10" s="32">
        <v>32</v>
      </c>
      <c r="CI10" s="32">
        <v>195</v>
      </c>
      <c r="CJ10" s="32">
        <v>380</v>
      </c>
      <c r="CK10" s="32">
        <v>704</v>
      </c>
      <c r="CL10" s="32">
        <v>173</v>
      </c>
      <c r="CM10" s="32">
        <v>178</v>
      </c>
      <c r="CN10" s="32">
        <v>5002</v>
      </c>
      <c r="CO10" s="32">
        <v>2846</v>
      </c>
      <c r="CP10" s="33">
        <v>231</v>
      </c>
      <c r="CQ10" s="33">
        <v>437</v>
      </c>
      <c r="CR10" s="33">
        <v>49</v>
      </c>
      <c r="CS10" s="33">
        <v>59</v>
      </c>
      <c r="CT10" s="32">
        <v>53</v>
      </c>
      <c r="CU10" s="32">
        <v>42</v>
      </c>
      <c r="CV10" s="32">
        <v>14</v>
      </c>
      <c r="CW10" s="32">
        <v>43</v>
      </c>
      <c r="CX10" s="32">
        <v>87</v>
      </c>
      <c r="CY10" s="32">
        <v>15</v>
      </c>
      <c r="CZ10" s="32">
        <v>520</v>
      </c>
      <c r="DA10" s="32">
        <v>27</v>
      </c>
      <c r="DB10" s="32">
        <v>28</v>
      </c>
      <c r="DC10" s="32">
        <v>22</v>
      </c>
      <c r="DD10" s="32">
        <v>39</v>
      </c>
      <c r="DE10" s="32">
        <v>70</v>
      </c>
      <c r="DF10" s="32">
        <v>5148</v>
      </c>
      <c r="DG10" s="32">
        <v>20</v>
      </c>
      <c r="DH10" s="32">
        <v>487</v>
      </c>
      <c r="DI10" s="32">
        <v>933</v>
      </c>
      <c r="DJ10" s="32">
        <v>196</v>
      </c>
      <c r="DK10" s="32">
        <v>124</v>
      </c>
      <c r="DL10" s="32">
        <v>1649</v>
      </c>
      <c r="DM10" s="33">
        <v>76</v>
      </c>
      <c r="DN10" s="33">
        <v>380</v>
      </c>
      <c r="DO10" s="32">
        <v>1042</v>
      </c>
      <c r="DP10" s="32">
        <v>36</v>
      </c>
      <c r="DQ10" s="32">
        <v>123</v>
      </c>
      <c r="DR10" s="32">
        <v>611</v>
      </c>
      <c r="DS10" s="32">
        <v>377</v>
      </c>
      <c r="DT10" s="32">
        <v>46</v>
      </c>
      <c r="DU10" s="32">
        <v>111</v>
      </c>
      <c r="DV10" s="32">
        <v>42</v>
      </c>
      <c r="DW10" s="32">
        <v>82</v>
      </c>
      <c r="DX10" s="32">
        <v>30</v>
      </c>
      <c r="DY10" s="32">
        <v>40</v>
      </c>
      <c r="DZ10" s="32">
        <v>146</v>
      </c>
      <c r="EA10" s="32">
        <v>162</v>
      </c>
      <c r="EB10" s="33">
        <v>149</v>
      </c>
      <c r="EC10" s="33">
        <v>62</v>
      </c>
      <c r="ED10" s="33">
        <v>36</v>
      </c>
      <c r="EE10" s="32">
        <v>54</v>
      </c>
      <c r="EF10" s="32">
        <v>566</v>
      </c>
      <c r="EG10" s="32">
        <v>99</v>
      </c>
      <c r="EH10" s="32">
        <v>69</v>
      </c>
      <c r="EI10" s="32">
        <v>7372</v>
      </c>
      <c r="EJ10" s="32">
        <v>2301</v>
      </c>
      <c r="EK10" s="32">
        <v>123</v>
      </c>
      <c r="EL10" s="32">
        <v>101</v>
      </c>
      <c r="EM10" s="32">
        <v>154</v>
      </c>
      <c r="EN10" s="32">
        <v>404</v>
      </c>
      <c r="EO10" s="32">
        <v>79</v>
      </c>
      <c r="EP10" s="32">
        <v>75</v>
      </c>
      <c r="EQ10" s="32">
        <v>215</v>
      </c>
      <c r="ER10" s="32">
        <v>68</v>
      </c>
      <c r="ES10" s="32">
        <v>49</v>
      </c>
      <c r="ET10" s="32">
        <v>86</v>
      </c>
      <c r="EU10" s="32">
        <v>325</v>
      </c>
      <c r="EV10" s="32">
        <v>17</v>
      </c>
      <c r="EW10" s="32">
        <v>99</v>
      </c>
      <c r="EX10" s="32">
        <v>55</v>
      </c>
      <c r="EY10" s="32">
        <v>90</v>
      </c>
      <c r="EZ10" s="32">
        <v>22</v>
      </c>
      <c r="FA10" s="32">
        <v>571</v>
      </c>
      <c r="FB10" s="32">
        <v>94</v>
      </c>
      <c r="FC10" s="32">
        <v>393</v>
      </c>
      <c r="FD10" s="32">
        <v>66</v>
      </c>
      <c r="FE10" s="32">
        <v>29</v>
      </c>
      <c r="FF10" s="32">
        <v>48</v>
      </c>
      <c r="FG10" s="32">
        <v>13</v>
      </c>
      <c r="FH10" s="32">
        <v>26</v>
      </c>
      <c r="FI10" s="32">
        <v>582</v>
      </c>
      <c r="FJ10" s="32">
        <v>356</v>
      </c>
      <c r="FK10" s="32">
        <v>598</v>
      </c>
      <c r="FL10" s="32">
        <v>453</v>
      </c>
      <c r="FM10" s="32">
        <v>517</v>
      </c>
      <c r="FN10" s="32">
        <v>7396</v>
      </c>
      <c r="FO10" s="32">
        <v>268</v>
      </c>
      <c r="FP10" s="32">
        <v>884</v>
      </c>
      <c r="FQ10" s="32">
        <v>195</v>
      </c>
      <c r="FR10" s="32">
        <v>28</v>
      </c>
      <c r="FS10" s="32">
        <v>23</v>
      </c>
      <c r="FT10" s="32">
        <v>15</v>
      </c>
      <c r="FU10" s="32">
        <v>267</v>
      </c>
      <c r="FV10" s="32">
        <v>152</v>
      </c>
      <c r="FW10" s="32">
        <v>58</v>
      </c>
      <c r="FX10" s="32">
        <v>6</v>
      </c>
      <c r="FY10" s="34">
        <v>2374</v>
      </c>
      <c r="FZ10" s="21">
        <f t="shared" si="0"/>
        <v>195189</v>
      </c>
      <c r="GA10" s="21"/>
      <c r="GB10" s="21"/>
      <c r="GC10" s="21"/>
      <c r="GD10" s="21"/>
      <c r="GE10" s="22"/>
      <c r="GF10" s="22"/>
      <c r="GG10" s="7"/>
      <c r="GH10" s="22"/>
      <c r="GI10" s="22"/>
      <c r="GJ10" s="22"/>
      <c r="GK10" s="22"/>
      <c r="GL10" s="22"/>
      <c r="GM10" s="22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x14ac:dyDescent="0.2">
      <c r="A11" s="35" t="s">
        <v>259</v>
      </c>
      <c r="B11" s="22" t="s">
        <v>260</v>
      </c>
      <c r="C11" s="36">
        <v>4278</v>
      </c>
      <c r="D11" s="36">
        <v>13984</v>
      </c>
      <c r="E11" s="36">
        <v>5405</v>
      </c>
      <c r="F11" s="36">
        <v>5417</v>
      </c>
      <c r="G11" s="36">
        <v>276</v>
      </c>
      <c r="H11" s="36">
        <v>167</v>
      </c>
      <c r="I11" s="36">
        <v>6759</v>
      </c>
      <c r="J11" s="36">
        <v>1054</v>
      </c>
      <c r="K11" s="36">
        <v>134</v>
      </c>
      <c r="L11" s="36">
        <v>1390</v>
      </c>
      <c r="M11" s="36">
        <v>996</v>
      </c>
      <c r="N11" s="36">
        <v>12325</v>
      </c>
      <c r="O11" s="36">
        <v>2163</v>
      </c>
      <c r="P11" s="36">
        <v>91</v>
      </c>
      <c r="Q11" s="36">
        <v>23506</v>
      </c>
      <c r="R11" s="36">
        <v>1148</v>
      </c>
      <c r="S11" s="36">
        <v>694</v>
      </c>
      <c r="T11" s="36">
        <v>60</v>
      </c>
      <c r="U11" s="36">
        <v>25</v>
      </c>
      <c r="V11" s="36">
        <v>149</v>
      </c>
      <c r="W11" s="36">
        <v>33</v>
      </c>
      <c r="X11" s="36">
        <v>14</v>
      </c>
      <c r="Y11" s="36">
        <v>1403</v>
      </c>
      <c r="Z11" s="36">
        <v>104</v>
      </c>
      <c r="AA11" s="36">
        <v>7511</v>
      </c>
      <c r="AB11" s="36">
        <v>4936</v>
      </c>
      <c r="AC11" s="36">
        <v>247</v>
      </c>
      <c r="AD11" s="36">
        <v>380</v>
      </c>
      <c r="AE11" s="36">
        <v>47</v>
      </c>
      <c r="AF11" s="36">
        <v>66</v>
      </c>
      <c r="AG11" s="36">
        <v>173</v>
      </c>
      <c r="AH11" s="36">
        <v>486</v>
      </c>
      <c r="AI11" s="36">
        <v>140</v>
      </c>
      <c r="AJ11" s="36">
        <v>110</v>
      </c>
      <c r="AK11" s="36">
        <v>158</v>
      </c>
      <c r="AL11" s="36">
        <v>212</v>
      </c>
      <c r="AM11" s="36">
        <v>229</v>
      </c>
      <c r="AN11" s="36">
        <v>141</v>
      </c>
      <c r="AO11" s="36">
        <v>2155</v>
      </c>
      <c r="AP11" s="36">
        <v>48609</v>
      </c>
      <c r="AQ11" s="36">
        <v>103</v>
      </c>
      <c r="AR11" s="36">
        <v>6164</v>
      </c>
      <c r="AS11" s="36">
        <v>1853</v>
      </c>
      <c r="AT11" s="36">
        <v>345</v>
      </c>
      <c r="AU11" s="36">
        <v>76</v>
      </c>
      <c r="AV11" s="36">
        <v>114</v>
      </c>
      <c r="AW11" s="36">
        <v>41</v>
      </c>
      <c r="AX11" s="36">
        <v>11</v>
      </c>
      <c r="AY11" s="36">
        <v>190</v>
      </c>
      <c r="AZ11" s="36">
        <v>7051</v>
      </c>
      <c r="BA11" s="36">
        <v>3286</v>
      </c>
      <c r="BB11" s="36">
        <v>2655</v>
      </c>
      <c r="BC11" s="36">
        <v>14760</v>
      </c>
      <c r="BD11" s="36">
        <v>651</v>
      </c>
      <c r="BE11" s="36">
        <v>345</v>
      </c>
      <c r="BF11" s="36">
        <v>2506</v>
      </c>
      <c r="BG11" s="36">
        <v>469</v>
      </c>
      <c r="BH11" s="36">
        <v>123</v>
      </c>
      <c r="BI11" s="36">
        <v>140</v>
      </c>
      <c r="BJ11" s="36">
        <v>410</v>
      </c>
      <c r="BK11" s="36">
        <v>5692</v>
      </c>
      <c r="BL11" s="36">
        <v>111</v>
      </c>
      <c r="BM11" s="36">
        <v>117</v>
      </c>
      <c r="BN11" s="36">
        <v>1733</v>
      </c>
      <c r="BO11" s="36">
        <v>663</v>
      </c>
      <c r="BP11" s="36">
        <v>86</v>
      </c>
      <c r="BQ11" s="36">
        <v>1879</v>
      </c>
      <c r="BR11" s="36">
        <v>1702</v>
      </c>
      <c r="BS11" s="36">
        <v>542</v>
      </c>
      <c r="BT11" s="36">
        <v>123</v>
      </c>
      <c r="BU11" s="36">
        <v>139</v>
      </c>
      <c r="BV11" s="36">
        <v>263</v>
      </c>
      <c r="BW11" s="36">
        <v>380</v>
      </c>
      <c r="BX11" s="36">
        <v>17</v>
      </c>
      <c r="BY11" s="36">
        <v>384</v>
      </c>
      <c r="BZ11" s="36">
        <v>104</v>
      </c>
      <c r="CA11" s="36">
        <v>55</v>
      </c>
      <c r="CB11" s="36">
        <v>20584</v>
      </c>
      <c r="CC11" s="36">
        <v>63</v>
      </c>
      <c r="CD11" s="36">
        <v>27</v>
      </c>
      <c r="CE11" s="36">
        <v>61</v>
      </c>
      <c r="CF11" s="36">
        <v>40</v>
      </c>
      <c r="CG11" s="36">
        <v>71</v>
      </c>
      <c r="CH11" s="36">
        <v>60</v>
      </c>
      <c r="CI11" s="36">
        <v>390</v>
      </c>
      <c r="CJ11" s="36">
        <v>387</v>
      </c>
      <c r="CK11" s="36">
        <v>1370</v>
      </c>
      <c r="CL11" s="36">
        <v>306</v>
      </c>
      <c r="CM11" s="36">
        <v>448</v>
      </c>
      <c r="CN11" s="36">
        <v>7328</v>
      </c>
      <c r="CO11" s="36">
        <v>4770</v>
      </c>
      <c r="CP11" s="36">
        <v>363</v>
      </c>
      <c r="CQ11" s="36">
        <v>693</v>
      </c>
      <c r="CR11" s="36">
        <v>94</v>
      </c>
      <c r="CS11" s="36">
        <v>94</v>
      </c>
      <c r="CT11" s="36">
        <v>61</v>
      </c>
      <c r="CU11" s="36">
        <v>76</v>
      </c>
      <c r="CV11" s="36">
        <v>13</v>
      </c>
      <c r="CW11" s="36">
        <v>49</v>
      </c>
      <c r="CX11" s="36">
        <v>199</v>
      </c>
      <c r="CY11" s="36">
        <v>30</v>
      </c>
      <c r="CZ11" s="36">
        <v>857</v>
      </c>
      <c r="DA11" s="36">
        <v>48</v>
      </c>
      <c r="DB11" s="36">
        <v>92</v>
      </c>
      <c r="DC11" s="36">
        <v>35</v>
      </c>
      <c r="DD11" s="36">
        <v>45</v>
      </c>
      <c r="DE11" s="36">
        <v>154</v>
      </c>
      <c r="DF11" s="36">
        <v>8377</v>
      </c>
      <c r="DG11" s="36">
        <v>22</v>
      </c>
      <c r="DH11" s="36">
        <v>637</v>
      </c>
      <c r="DI11" s="36">
        <v>1518</v>
      </c>
      <c r="DJ11" s="36">
        <v>224</v>
      </c>
      <c r="DK11" s="36">
        <v>220</v>
      </c>
      <c r="DL11" s="36">
        <v>2570</v>
      </c>
      <c r="DM11" s="36">
        <v>139</v>
      </c>
      <c r="DN11" s="36">
        <v>697</v>
      </c>
      <c r="DO11" s="36">
        <v>1910</v>
      </c>
      <c r="DP11" s="36">
        <v>53</v>
      </c>
      <c r="DQ11" s="36">
        <v>157</v>
      </c>
      <c r="DR11" s="36">
        <v>972</v>
      </c>
      <c r="DS11" s="36">
        <v>554</v>
      </c>
      <c r="DT11" s="36">
        <v>80</v>
      </c>
      <c r="DU11" s="36">
        <v>185</v>
      </c>
      <c r="DV11" s="36">
        <v>73</v>
      </c>
      <c r="DW11" s="36">
        <v>117</v>
      </c>
      <c r="DX11" s="36">
        <v>45</v>
      </c>
      <c r="DY11" s="36">
        <v>72</v>
      </c>
      <c r="DZ11" s="36">
        <v>192</v>
      </c>
      <c r="EA11" s="36">
        <v>208</v>
      </c>
      <c r="EB11" s="36">
        <v>210</v>
      </c>
      <c r="EC11" s="36">
        <v>65</v>
      </c>
      <c r="ED11" s="36">
        <v>50</v>
      </c>
      <c r="EE11" s="36">
        <v>108</v>
      </c>
      <c r="EF11" s="36">
        <v>827</v>
      </c>
      <c r="EG11" s="36">
        <v>156</v>
      </c>
      <c r="EH11" s="36">
        <v>79</v>
      </c>
      <c r="EI11" s="36">
        <v>11847</v>
      </c>
      <c r="EJ11" s="36">
        <v>3825</v>
      </c>
      <c r="EK11" s="36">
        <v>217</v>
      </c>
      <c r="EL11" s="36">
        <v>149</v>
      </c>
      <c r="EM11" s="36">
        <v>221</v>
      </c>
      <c r="EN11" s="36">
        <v>626</v>
      </c>
      <c r="EO11" s="36">
        <v>116</v>
      </c>
      <c r="EP11" s="36">
        <v>103</v>
      </c>
      <c r="EQ11" s="36">
        <v>353</v>
      </c>
      <c r="ER11" s="36">
        <v>135</v>
      </c>
      <c r="ES11" s="36">
        <v>82</v>
      </c>
      <c r="ET11" s="36">
        <v>167</v>
      </c>
      <c r="EU11" s="36">
        <v>538</v>
      </c>
      <c r="EV11" s="36">
        <v>29</v>
      </c>
      <c r="EW11" s="36">
        <v>141</v>
      </c>
      <c r="EX11" s="36">
        <v>74</v>
      </c>
      <c r="EY11" s="36">
        <v>299</v>
      </c>
      <c r="EZ11" s="36">
        <v>44</v>
      </c>
      <c r="FA11" s="36">
        <v>745</v>
      </c>
      <c r="FB11" s="36">
        <v>186</v>
      </c>
      <c r="FC11" s="36">
        <v>549</v>
      </c>
      <c r="FD11" s="36">
        <v>162</v>
      </c>
      <c r="FE11" s="36">
        <v>45</v>
      </c>
      <c r="FF11" s="36">
        <v>93</v>
      </c>
      <c r="FG11" s="36">
        <v>27</v>
      </c>
      <c r="FH11" s="36">
        <v>51</v>
      </c>
      <c r="FI11" s="36">
        <v>741</v>
      </c>
      <c r="FJ11" s="36">
        <v>518</v>
      </c>
      <c r="FK11" s="36">
        <v>659</v>
      </c>
      <c r="FL11" s="36">
        <v>658</v>
      </c>
      <c r="FM11" s="36">
        <v>769</v>
      </c>
      <c r="FN11" s="36">
        <v>12353</v>
      </c>
      <c r="FO11" s="36">
        <v>323</v>
      </c>
      <c r="FP11" s="36">
        <v>1292</v>
      </c>
      <c r="FQ11" s="36">
        <v>300</v>
      </c>
      <c r="FR11" s="36">
        <v>58</v>
      </c>
      <c r="FS11" s="36">
        <v>32</v>
      </c>
      <c r="FT11" s="36">
        <v>32</v>
      </c>
      <c r="FU11" s="36">
        <v>414</v>
      </c>
      <c r="FV11" s="36">
        <v>271</v>
      </c>
      <c r="FW11" s="36">
        <v>80</v>
      </c>
      <c r="FX11" s="36">
        <v>11</v>
      </c>
      <c r="FY11" s="21">
        <v>3537</v>
      </c>
      <c r="FZ11" s="21">
        <f t="shared" si="0"/>
        <v>301118</v>
      </c>
      <c r="GA11" s="21"/>
      <c r="GB11" s="21"/>
      <c r="GC11" s="21"/>
      <c r="GD11" s="21"/>
      <c r="GE11" s="22"/>
      <c r="GF11" s="22"/>
      <c r="GG11" s="7"/>
      <c r="GH11" s="22"/>
      <c r="GI11" s="22"/>
      <c r="GJ11" s="22"/>
      <c r="GK11" s="22"/>
      <c r="GL11" s="22"/>
      <c r="GM11" s="22"/>
      <c r="GN11" s="37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x14ac:dyDescent="0.2">
      <c r="A12" s="35" t="s">
        <v>261</v>
      </c>
      <c r="B12" s="2" t="s">
        <v>262</v>
      </c>
      <c r="C12" s="38">
        <f>ROUND(FZ131/FZ14,4)</f>
        <v>0.35870000000000002</v>
      </c>
      <c r="D12" s="38">
        <v>0.35870000000000002</v>
      </c>
      <c r="E12" s="38">
        <v>0.35870000000000002</v>
      </c>
      <c r="F12" s="38">
        <v>0.35870000000000002</v>
      </c>
      <c r="G12" s="38">
        <v>0.35870000000000002</v>
      </c>
      <c r="H12" s="38">
        <v>0.35870000000000002</v>
      </c>
      <c r="I12" s="38">
        <v>0.35870000000000002</v>
      </c>
      <c r="J12" s="38">
        <v>0.35870000000000002</v>
      </c>
      <c r="K12" s="38">
        <v>0.35870000000000002</v>
      </c>
      <c r="L12" s="38">
        <v>0.35870000000000002</v>
      </c>
      <c r="M12" s="38">
        <v>0.35870000000000002</v>
      </c>
      <c r="N12" s="38">
        <v>0.35870000000000002</v>
      </c>
      <c r="O12" s="38">
        <v>0.35870000000000002</v>
      </c>
      <c r="P12" s="38">
        <v>0.35870000000000002</v>
      </c>
      <c r="Q12" s="38">
        <v>0.35870000000000002</v>
      </c>
      <c r="R12" s="38">
        <v>0.35870000000000002</v>
      </c>
      <c r="S12" s="38">
        <v>0.35870000000000002</v>
      </c>
      <c r="T12" s="38">
        <v>0.35870000000000002</v>
      </c>
      <c r="U12" s="38">
        <v>0.35870000000000002</v>
      </c>
      <c r="V12" s="38">
        <v>0.35870000000000002</v>
      </c>
      <c r="W12" s="38">
        <v>0.35870000000000002</v>
      </c>
      <c r="X12" s="38">
        <v>0.35870000000000002</v>
      </c>
      <c r="Y12" s="38">
        <v>0.35870000000000002</v>
      </c>
      <c r="Z12" s="38">
        <v>0.35870000000000002</v>
      </c>
      <c r="AA12" s="38">
        <v>0.35870000000000002</v>
      </c>
      <c r="AB12" s="38">
        <v>0.35870000000000002</v>
      </c>
      <c r="AC12" s="38">
        <v>0.35870000000000002</v>
      </c>
      <c r="AD12" s="38">
        <v>0.35870000000000002</v>
      </c>
      <c r="AE12" s="38">
        <v>0.35870000000000002</v>
      </c>
      <c r="AF12" s="38">
        <v>0.35870000000000002</v>
      </c>
      <c r="AG12" s="38">
        <v>0.35870000000000002</v>
      </c>
      <c r="AH12" s="38">
        <v>0.35870000000000002</v>
      </c>
      <c r="AI12" s="38">
        <v>0.35870000000000002</v>
      </c>
      <c r="AJ12" s="38">
        <v>0.35870000000000002</v>
      </c>
      <c r="AK12" s="38">
        <v>0.35870000000000002</v>
      </c>
      <c r="AL12" s="38">
        <v>0.35870000000000002</v>
      </c>
      <c r="AM12" s="38">
        <v>0.35870000000000002</v>
      </c>
      <c r="AN12" s="38">
        <v>0.35870000000000002</v>
      </c>
      <c r="AO12" s="38">
        <v>0.35870000000000002</v>
      </c>
      <c r="AP12" s="38">
        <v>0.35870000000000002</v>
      </c>
      <c r="AQ12" s="38">
        <v>0.35870000000000002</v>
      </c>
      <c r="AR12" s="38">
        <v>0.35870000000000002</v>
      </c>
      <c r="AS12" s="38">
        <v>0.35870000000000002</v>
      </c>
      <c r="AT12" s="38">
        <v>0.35870000000000002</v>
      </c>
      <c r="AU12" s="38">
        <v>0.35870000000000002</v>
      </c>
      <c r="AV12" s="38">
        <v>0.35870000000000002</v>
      </c>
      <c r="AW12" s="38">
        <v>0.35870000000000002</v>
      </c>
      <c r="AX12" s="38">
        <v>0.35870000000000002</v>
      </c>
      <c r="AY12" s="38">
        <v>0.35870000000000002</v>
      </c>
      <c r="AZ12" s="38">
        <v>0.35870000000000002</v>
      </c>
      <c r="BA12" s="38">
        <v>0.35870000000000002</v>
      </c>
      <c r="BB12" s="38">
        <v>0.35870000000000002</v>
      </c>
      <c r="BC12" s="38">
        <v>0.35870000000000002</v>
      </c>
      <c r="BD12" s="38">
        <v>0.35870000000000002</v>
      </c>
      <c r="BE12" s="38">
        <v>0.35870000000000002</v>
      </c>
      <c r="BF12" s="38">
        <v>0.35870000000000002</v>
      </c>
      <c r="BG12" s="38">
        <v>0.35870000000000002</v>
      </c>
      <c r="BH12" s="38">
        <v>0.35870000000000002</v>
      </c>
      <c r="BI12" s="38">
        <v>0.35870000000000002</v>
      </c>
      <c r="BJ12" s="38">
        <v>0.35870000000000002</v>
      </c>
      <c r="BK12" s="38">
        <v>0.35870000000000002</v>
      </c>
      <c r="BL12" s="38">
        <v>0.35870000000000002</v>
      </c>
      <c r="BM12" s="38">
        <v>0.35870000000000002</v>
      </c>
      <c r="BN12" s="38">
        <v>0.35870000000000002</v>
      </c>
      <c r="BO12" s="38">
        <v>0.35870000000000002</v>
      </c>
      <c r="BP12" s="38">
        <v>0.35870000000000002</v>
      </c>
      <c r="BQ12" s="38">
        <v>0.35870000000000002</v>
      </c>
      <c r="BR12" s="38">
        <v>0.35870000000000002</v>
      </c>
      <c r="BS12" s="38">
        <v>0.35870000000000002</v>
      </c>
      <c r="BT12" s="38">
        <v>0.35870000000000002</v>
      </c>
      <c r="BU12" s="38">
        <v>0.35870000000000002</v>
      </c>
      <c r="BV12" s="38">
        <v>0.35870000000000002</v>
      </c>
      <c r="BW12" s="38">
        <v>0.35870000000000002</v>
      </c>
      <c r="BX12" s="38">
        <v>0.35870000000000002</v>
      </c>
      <c r="BY12" s="38">
        <v>0.35870000000000002</v>
      </c>
      <c r="BZ12" s="38">
        <v>0.35870000000000002</v>
      </c>
      <c r="CA12" s="38">
        <v>0.35870000000000002</v>
      </c>
      <c r="CB12" s="38">
        <v>0.35870000000000002</v>
      </c>
      <c r="CC12" s="38">
        <v>0.35870000000000002</v>
      </c>
      <c r="CD12" s="38">
        <v>0.35870000000000002</v>
      </c>
      <c r="CE12" s="38">
        <v>0.35870000000000002</v>
      </c>
      <c r="CF12" s="38">
        <v>0.35870000000000002</v>
      </c>
      <c r="CG12" s="38">
        <v>0.35870000000000002</v>
      </c>
      <c r="CH12" s="38">
        <v>0.35870000000000002</v>
      </c>
      <c r="CI12" s="38">
        <v>0.35870000000000002</v>
      </c>
      <c r="CJ12" s="38">
        <v>0.35870000000000002</v>
      </c>
      <c r="CK12" s="38">
        <v>0.35870000000000002</v>
      </c>
      <c r="CL12" s="38">
        <v>0.35870000000000002</v>
      </c>
      <c r="CM12" s="38">
        <v>0.35870000000000002</v>
      </c>
      <c r="CN12" s="38">
        <v>0.35870000000000002</v>
      </c>
      <c r="CO12" s="38">
        <v>0.35870000000000002</v>
      </c>
      <c r="CP12" s="38">
        <v>0.35870000000000002</v>
      </c>
      <c r="CQ12" s="38">
        <v>0.35870000000000002</v>
      </c>
      <c r="CR12" s="38">
        <v>0.35870000000000002</v>
      </c>
      <c r="CS12" s="38">
        <v>0.35870000000000002</v>
      </c>
      <c r="CT12" s="38">
        <v>0.35870000000000002</v>
      </c>
      <c r="CU12" s="38">
        <v>0.35870000000000002</v>
      </c>
      <c r="CV12" s="38">
        <v>0.35870000000000002</v>
      </c>
      <c r="CW12" s="38">
        <v>0.35870000000000002</v>
      </c>
      <c r="CX12" s="38">
        <v>0.35870000000000002</v>
      </c>
      <c r="CY12" s="38">
        <v>0.35870000000000002</v>
      </c>
      <c r="CZ12" s="38">
        <v>0.35870000000000002</v>
      </c>
      <c r="DA12" s="38">
        <v>0.35870000000000002</v>
      </c>
      <c r="DB12" s="38">
        <v>0.35870000000000002</v>
      </c>
      <c r="DC12" s="38">
        <v>0.35870000000000002</v>
      </c>
      <c r="DD12" s="38">
        <v>0.35870000000000002</v>
      </c>
      <c r="DE12" s="38">
        <v>0.35870000000000002</v>
      </c>
      <c r="DF12" s="38">
        <v>0.35870000000000002</v>
      </c>
      <c r="DG12" s="38">
        <v>0.35870000000000002</v>
      </c>
      <c r="DH12" s="38">
        <v>0.35870000000000002</v>
      </c>
      <c r="DI12" s="38">
        <v>0.35870000000000002</v>
      </c>
      <c r="DJ12" s="38">
        <v>0.35870000000000002</v>
      </c>
      <c r="DK12" s="38">
        <v>0.35870000000000002</v>
      </c>
      <c r="DL12" s="38">
        <v>0.35870000000000002</v>
      </c>
      <c r="DM12" s="38">
        <v>0.35870000000000002</v>
      </c>
      <c r="DN12" s="38">
        <v>0.35870000000000002</v>
      </c>
      <c r="DO12" s="38">
        <v>0.35870000000000002</v>
      </c>
      <c r="DP12" s="38">
        <v>0.35870000000000002</v>
      </c>
      <c r="DQ12" s="38">
        <v>0.35870000000000002</v>
      </c>
      <c r="DR12" s="38">
        <v>0.35870000000000002</v>
      </c>
      <c r="DS12" s="38">
        <v>0.35870000000000002</v>
      </c>
      <c r="DT12" s="38">
        <v>0.35870000000000002</v>
      </c>
      <c r="DU12" s="38">
        <v>0.35870000000000002</v>
      </c>
      <c r="DV12" s="38">
        <v>0.35870000000000002</v>
      </c>
      <c r="DW12" s="38">
        <v>0.35870000000000002</v>
      </c>
      <c r="DX12" s="38">
        <v>0.35870000000000002</v>
      </c>
      <c r="DY12" s="38">
        <v>0.35870000000000002</v>
      </c>
      <c r="DZ12" s="38">
        <v>0.35870000000000002</v>
      </c>
      <c r="EA12" s="38">
        <v>0.35870000000000002</v>
      </c>
      <c r="EB12" s="38">
        <v>0.35870000000000002</v>
      </c>
      <c r="EC12" s="38">
        <v>0.35870000000000002</v>
      </c>
      <c r="ED12" s="38">
        <v>0.35870000000000002</v>
      </c>
      <c r="EE12" s="38">
        <v>0.35870000000000002</v>
      </c>
      <c r="EF12" s="38">
        <v>0.35870000000000002</v>
      </c>
      <c r="EG12" s="38">
        <v>0.35870000000000002</v>
      </c>
      <c r="EH12" s="38">
        <v>0.35870000000000002</v>
      </c>
      <c r="EI12" s="38">
        <v>0.35870000000000002</v>
      </c>
      <c r="EJ12" s="38">
        <v>0.35870000000000002</v>
      </c>
      <c r="EK12" s="38">
        <v>0.35870000000000002</v>
      </c>
      <c r="EL12" s="38">
        <v>0.35870000000000002</v>
      </c>
      <c r="EM12" s="38">
        <v>0.35870000000000002</v>
      </c>
      <c r="EN12" s="38">
        <v>0.35870000000000002</v>
      </c>
      <c r="EO12" s="38">
        <v>0.35870000000000002</v>
      </c>
      <c r="EP12" s="38">
        <v>0.35870000000000002</v>
      </c>
      <c r="EQ12" s="38">
        <v>0.35870000000000002</v>
      </c>
      <c r="ER12" s="38">
        <v>0.35870000000000002</v>
      </c>
      <c r="ES12" s="38">
        <v>0.35870000000000002</v>
      </c>
      <c r="ET12" s="38">
        <v>0.35870000000000002</v>
      </c>
      <c r="EU12" s="38">
        <v>0.35870000000000002</v>
      </c>
      <c r="EV12" s="38">
        <v>0.35870000000000002</v>
      </c>
      <c r="EW12" s="38">
        <v>0.35870000000000002</v>
      </c>
      <c r="EX12" s="38">
        <v>0.35870000000000002</v>
      </c>
      <c r="EY12" s="38">
        <v>0.35870000000000002</v>
      </c>
      <c r="EZ12" s="38">
        <v>0.35870000000000002</v>
      </c>
      <c r="FA12" s="38">
        <v>0.35870000000000002</v>
      </c>
      <c r="FB12" s="38">
        <v>0.35870000000000002</v>
      </c>
      <c r="FC12" s="38">
        <v>0.35870000000000002</v>
      </c>
      <c r="FD12" s="38">
        <v>0.35870000000000002</v>
      </c>
      <c r="FE12" s="38">
        <v>0.35870000000000002</v>
      </c>
      <c r="FF12" s="38">
        <v>0.35870000000000002</v>
      </c>
      <c r="FG12" s="38">
        <v>0.35870000000000002</v>
      </c>
      <c r="FH12" s="38">
        <v>0.35870000000000002</v>
      </c>
      <c r="FI12" s="38">
        <v>0.35870000000000002</v>
      </c>
      <c r="FJ12" s="38">
        <v>0.35870000000000002</v>
      </c>
      <c r="FK12" s="38">
        <v>0.35870000000000002</v>
      </c>
      <c r="FL12" s="38">
        <v>0.35870000000000002</v>
      </c>
      <c r="FM12" s="38">
        <v>0.35870000000000002</v>
      </c>
      <c r="FN12" s="38">
        <v>0.35870000000000002</v>
      </c>
      <c r="FO12" s="38">
        <v>0.35870000000000002</v>
      </c>
      <c r="FP12" s="38">
        <v>0.35870000000000002</v>
      </c>
      <c r="FQ12" s="38">
        <v>0.35870000000000002</v>
      </c>
      <c r="FR12" s="38">
        <v>0.35870000000000002</v>
      </c>
      <c r="FS12" s="38">
        <v>0.35870000000000002</v>
      </c>
      <c r="FT12" s="38">
        <v>0.35870000000000002</v>
      </c>
      <c r="FU12" s="38">
        <v>0.35870000000000002</v>
      </c>
      <c r="FV12" s="38">
        <v>0.35870000000000002</v>
      </c>
      <c r="FW12" s="38">
        <v>0.35870000000000002</v>
      </c>
      <c r="FX12" s="38">
        <v>0.35870000000000002</v>
      </c>
      <c r="FY12" s="39"/>
      <c r="FZ12" s="39">
        <f>FX12</f>
        <v>0.35870000000000002</v>
      </c>
      <c r="GA12" s="39"/>
      <c r="GB12" s="39"/>
      <c r="GC12" s="39"/>
      <c r="GD12" s="39"/>
      <c r="GE12" s="38"/>
      <c r="GF12" s="38"/>
      <c r="GG12" s="7"/>
      <c r="GH12" s="38"/>
      <c r="GI12" s="38"/>
      <c r="GJ12" s="38"/>
      <c r="GK12" s="38"/>
      <c r="GL12" s="38"/>
      <c r="GM12" s="3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6" x14ac:dyDescent="0.2">
      <c r="A13" s="4" t="s">
        <v>263</v>
      </c>
      <c r="B13" s="22" t="s">
        <v>264</v>
      </c>
      <c r="C13" s="40">
        <v>5145</v>
      </c>
      <c r="D13" s="40">
        <v>26774</v>
      </c>
      <c r="E13" s="40">
        <v>5108</v>
      </c>
      <c r="F13" s="40">
        <v>11451</v>
      </c>
      <c r="G13" s="40">
        <v>624</v>
      </c>
      <c r="H13" s="40">
        <v>579</v>
      </c>
      <c r="I13" s="40">
        <v>6506</v>
      </c>
      <c r="J13" s="40">
        <v>1388</v>
      </c>
      <c r="K13" s="40">
        <v>215</v>
      </c>
      <c r="L13" s="40">
        <v>1529</v>
      </c>
      <c r="M13" s="40">
        <v>802</v>
      </c>
      <c r="N13" s="40">
        <v>33231</v>
      </c>
      <c r="O13" s="40">
        <v>8712</v>
      </c>
      <c r="P13" s="40">
        <v>108</v>
      </c>
      <c r="Q13" s="40">
        <v>25822</v>
      </c>
      <c r="R13" s="40">
        <v>1302</v>
      </c>
      <c r="S13" s="40">
        <v>850</v>
      </c>
      <c r="T13" s="40">
        <v>76</v>
      </c>
      <c r="U13" s="40">
        <v>22</v>
      </c>
      <c r="V13" s="40">
        <v>149</v>
      </c>
      <c r="W13" s="40">
        <v>77</v>
      </c>
      <c r="X13" s="40">
        <v>25</v>
      </c>
      <c r="Y13" s="40">
        <v>299</v>
      </c>
      <c r="Z13" s="40">
        <v>146</v>
      </c>
      <c r="AA13" s="40">
        <v>18931</v>
      </c>
      <c r="AB13" s="40">
        <v>18213</v>
      </c>
      <c r="AC13" s="40">
        <v>514</v>
      </c>
      <c r="AD13" s="40">
        <v>715</v>
      </c>
      <c r="AE13" s="40">
        <v>64</v>
      </c>
      <c r="AF13" s="40">
        <v>98</v>
      </c>
      <c r="AG13" s="40">
        <v>534</v>
      </c>
      <c r="AH13" s="40">
        <v>581</v>
      </c>
      <c r="AI13" s="40">
        <v>220</v>
      </c>
      <c r="AJ13" s="40">
        <v>133</v>
      </c>
      <c r="AK13" s="40">
        <v>139</v>
      </c>
      <c r="AL13" s="40">
        <v>161</v>
      </c>
      <c r="AM13" s="40">
        <v>249</v>
      </c>
      <c r="AN13" s="40">
        <v>199</v>
      </c>
      <c r="AO13" s="40">
        <v>2955</v>
      </c>
      <c r="AP13" s="40">
        <v>54836</v>
      </c>
      <c r="AQ13" s="40">
        <v>176</v>
      </c>
      <c r="AR13" s="40">
        <v>41789</v>
      </c>
      <c r="AS13" s="40">
        <v>4387</v>
      </c>
      <c r="AT13" s="40">
        <v>1501</v>
      </c>
      <c r="AU13" s="40">
        <v>153</v>
      </c>
      <c r="AV13" s="40">
        <v>152</v>
      </c>
      <c r="AW13" s="40">
        <v>132</v>
      </c>
      <c r="AX13" s="40">
        <v>9</v>
      </c>
      <c r="AY13" s="40">
        <v>307</v>
      </c>
      <c r="AZ13" s="40">
        <v>7863</v>
      </c>
      <c r="BA13" s="40">
        <v>5534</v>
      </c>
      <c r="BB13" s="40">
        <v>5073</v>
      </c>
      <c r="BC13" s="40">
        <v>18648</v>
      </c>
      <c r="BD13" s="40">
        <v>3080</v>
      </c>
      <c r="BE13" s="40">
        <v>827</v>
      </c>
      <c r="BF13" s="40">
        <v>14386</v>
      </c>
      <c r="BG13" s="40">
        <v>651</v>
      </c>
      <c r="BH13" s="40">
        <v>334</v>
      </c>
      <c r="BI13" s="40">
        <v>146</v>
      </c>
      <c r="BJ13" s="40">
        <v>3546</v>
      </c>
      <c r="BK13" s="40">
        <v>10389</v>
      </c>
      <c r="BL13" s="40">
        <v>79</v>
      </c>
      <c r="BM13" s="40">
        <v>152</v>
      </c>
      <c r="BN13" s="40">
        <v>2249</v>
      </c>
      <c r="BO13" s="40">
        <v>860</v>
      </c>
      <c r="BP13" s="40">
        <v>140</v>
      </c>
      <c r="BQ13" s="40">
        <v>3684</v>
      </c>
      <c r="BR13" s="40">
        <v>2979</v>
      </c>
      <c r="BS13" s="40">
        <v>607</v>
      </c>
      <c r="BT13" s="40">
        <v>273</v>
      </c>
      <c r="BU13" s="40">
        <v>271</v>
      </c>
      <c r="BV13" s="40">
        <v>792</v>
      </c>
      <c r="BW13" s="40">
        <v>1212</v>
      </c>
      <c r="BX13" s="40">
        <v>51</v>
      </c>
      <c r="BY13" s="40">
        <v>325</v>
      </c>
      <c r="BZ13" s="40">
        <v>126</v>
      </c>
      <c r="CA13" s="40">
        <v>111</v>
      </c>
      <c r="CB13" s="40">
        <v>51012</v>
      </c>
      <c r="CC13" s="40">
        <v>92</v>
      </c>
      <c r="CD13" s="40">
        <v>37</v>
      </c>
      <c r="CE13" s="40">
        <v>110</v>
      </c>
      <c r="CF13" s="40">
        <v>52</v>
      </c>
      <c r="CG13" s="40">
        <v>120</v>
      </c>
      <c r="CH13" s="40">
        <v>65</v>
      </c>
      <c r="CI13" s="40">
        <v>424</v>
      </c>
      <c r="CJ13" s="40">
        <v>629</v>
      </c>
      <c r="CK13" s="40">
        <v>3116</v>
      </c>
      <c r="CL13" s="40">
        <v>808</v>
      </c>
      <c r="CM13" s="40">
        <v>510</v>
      </c>
      <c r="CN13" s="40">
        <v>18397</v>
      </c>
      <c r="CO13" s="40">
        <v>9461</v>
      </c>
      <c r="CP13" s="40">
        <v>678</v>
      </c>
      <c r="CQ13" s="40">
        <v>681</v>
      </c>
      <c r="CR13" s="40">
        <v>114</v>
      </c>
      <c r="CS13" s="40">
        <v>227</v>
      </c>
      <c r="CT13" s="40">
        <v>74</v>
      </c>
      <c r="CU13" s="40">
        <v>257</v>
      </c>
      <c r="CV13" s="40">
        <v>26</v>
      </c>
      <c r="CW13" s="40">
        <v>105</v>
      </c>
      <c r="CX13" s="40">
        <v>302</v>
      </c>
      <c r="CY13" s="40">
        <v>26</v>
      </c>
      <c r="CZ13" s="40">
        <v>1298</v>
      </c>
      <c r="DA13" s="40">
        <v>99</v>
      </c>
      <c r="DB13" s="40">
        <v>194</v>
      </c>
      <c r="DC13" s="40">
        <v>91</v>
      </c>
      <c r="DD13" s="40">
        <v>96</v>
      </c>
      <c r="DE13" s="40">
        <v>207</v>
      </c>
      <c r="DF13" s="40">
        <v>13732</v>
      </c>
      <c r="DG13" s="40">
        <v>56</v>
      </c>
      <c r="DH13" s="40">
        <v>1319</v>
      </c>
      <c r="DI13" s="40">
        <v>1618</v>
      </c>
      <c r="DJ13" s="40">
        <v>461</v>
      </c>
      <c r="DK13" s="40">
        <v>275</v>
      </c>
      <c r="DL13" s="40">
        <v>3465</v>
      </c>
      <c r="DM13" s="40">
        <v>159</v>
      </c>
      <c r="DN13" s="40">
        <v>857</v>
      </c>
      <c r="DO13" s="40">
        <v>1776</v>
      </c>
      <c r="DP13" s="40">
        <v>133</v>
      </c>
      <c r="DQ13" s="40">
        <v>334</v>
      </c>
      <c r="DR13" s="40">
        <v>853</v>
      </c>
      <c r="DS13" s="40">
        <v>513</v>
      </c>
      <c r="DT13" s="40">
        <v>77</v>
      </c>
      <c r="DU13" s="40">
        <v>256</v>
      </c>
      <c r="DV13" s="40">
        <v>124</v>
      </c>
      <c r="DW13" s="40">
        <v>223</v>
      </c>
      <c r="DX13" s="40">
        <v>110</v>
      </c>
      <c r="DY13" s="40">
        <v>218</v>
      </c>
      <c r="DZ13" s="40">
        <v>579</v>
      </c>
      <c r="EA13" s="40">
        <v>409</v>
      </c>
      <c r="EB13" s="40">
        <v>360</v>
      </c>
      <c r="EC13" s="40">
        <v>178</v>
      </c>
      <c r="ED13" s="40">
        <v>1019</v>
      </c>
      <c r="EE13" s="40">
        <v>112</v>
      </c>
      <c r="EF13" s="40">
        <v>933</v>
      </c>
      <c r="EG13" s="40">
        <v>170</v>
      </c>
      <c r="EH13" s="40">
        <v>135</v>
      </c>
      <c r="EI13" s="40">
        <v>10759</v>
      </c>
      <c r="EJ13" s="40">
        <v>5773</v>
      </c>
      <c r="EK13" s="40">
        <v>411</v>
      </c>
      <c r="EL13" s="40">
        <v>337</v>
      </c>
      <c r="EM13" s="40">
        <v>262</v>
      </c>
      <c r="EN13" s="40">
        <v>646</v>
      </c>
      <c r="EO13" s="40">
        <v>259</v>
      </c>
      <c r="EP13" s="40">
        <v>240</v>
      </c>
      <c r="EQ13" s="40">
        <v>1544</v>
      </c>
      <c r="ER13" s="40">
        <v>221</v>
      </c>
      <c r="ES13" s="40">
        <v>77</v>
      </c>
      <c r="ET13" s="40">
        <v>114</v>
      </c>
      <c r="EU13" s="40">
        <v>366</v>
      </c>
      <c r="EV13" s="40">
        <v>41</v>
      </c>
      <c r="EW13" s="40">
        <v>579</v>
      </c>
      <c r="EX13" s="40">
        <v>139</v>
      </c>
      <c r="EY13" s="40">
        <v>284</v>
      </c>
      <c r="EZ13" s="40">
        <v>61</v>
      </c>
      <c r="FA13" s="40">
        <v>2082</v>
      </c>
      <c r="FB13" s="40">
        <v>183</v>
      </c>
      <c r="FC13" s="40">
        <v>1376</v>
      </c>
      <c r="FD13" s="40">
        <v>195</v>
      </c>
      <c r="FE13" s="40">
        <v>71</v>
      </c>
      <c r="FF13" s="40">
        <v>138</v>
      </c>
      <c r="FG13" s="40">
        <v>67</v>
      </c>
      <c r="FH13" s="40">
        <v>52</v>
      </c>
      <c r="FI13" s="40">
        <v>1184</v>
      </c>
      <c r="FJ13" s="40">
        <v>1210</v>
      </c>
      <c r="FK13" s="40">
        <v>1471</v>
      </c>
      <c r="FL13" s="40">
        <v>3263</v>
      </c>
      <c r="FM13" s="40">
        <v>2396</v>
      </c>
      <c r="FN13" s="40">
        <v>13503</v>
      </c>
      <c r="FO13" s="40">
        <v>692</v>
      </c>
      <c r="FP13" s="40">
        <v>1402</v>
      </c>
      <c r="FQ13" s="40">
        <v>485</v>
      </c>
      <c r="FR13" s="40">
        <v>94</v>
      </c>
      <c r="FS13" s="40">
        <v>115</v>
      </c>
      <c r="FT13" s="40">
        <v>43</v>
      </c>
      <c r="FU13" s="40">
        <v>499</v>
      </c>
      <c r="FV13" s="40">
        <v>404</v>
      </c>
      <c r="FW13" s="40">
        <v>122</v>
      </c>
      <c r="FX13" s="40">
        <v>43</v>
      </c>
      <c r="FY13" s="41"/>
      <c r="FZ13" s="21">
        <f>SUM(C13:FX13)</f>
        <v>535441</v>
      </c>
      <c r="GA13" s="21"/>
      <c r="GB13" s="21"/>
      <c r="GC13" s="21"/>
      <c r="GD13" s="21"/>
      <c r="GE13" s="22"/>
      <c r="GF13" s="22"/>
      <c r="GG13" s="7"/>
      <c r="GH13" s="22"/>
      <c r="GI13" s="22"/>
      <c r="GJ13" s="22"/>
      <c r="GK13" s="22"/>
      <c r="GL13" s="22"/>
      <c r="GM13" s="22"/>
    </row>
    <row r="14" spans="1:256" s="8" customFormat="1" x14ac:dyDescent="0.2">
      <c r="A14" s="4" t="s">
        <v>265</v>
      </c>
      <c r="B14" s="22" t="s">
        <v>266</v>
      </c>
      <c r="C14" s="42">
        <v>8428</v>
      </c>
      <c r="D14" s="42">
        <v>41121</v>
      </c>
      <c r="E14" s="42">
        <v>7285</v>
      </c>
      <c r="F14" s="42">
        <v>17700</v>
      </c>
      <c r="G14" s="42">
        <v>1028</v>
      </c>
      <c r="H14" s="42">
        <v>915</v>
      </c>
      <c r="I14" s="42">
        <v>9379</v>
      </c>
      <c r="J14" s="42">
        <v>2292</v>
      </c>
      <c r="K14" s="42">
        <v>288</v>
      </c>
      <c r="L14" s="42">
        <v>2377</v>
      </c>
      <c r="M14" s="42">
        <v>1205</v>
      </c>
      <c r="N14" s="42">
        <v>52203</v>
      </c>
      <c r="O14" s="42">
        <v>14262</v>
      </c>
      <c r="P14" s="42">
        <v>171</v>
      </c>
      <c r="Q14" s="42">
        <v>38392</v>
      </c>
      <c r="R14" s="42">
        <v>2792</v>
      </c>
      <c r="S14" s="42">
        <v>1668</v>
      </c>
      <c r="T14" s="42">
        <v>127</v>
      </c>
      <c r="U14" s="42">
        <v>34</v>
      </c>
      <c r="V14" s="42">
        <v>260</v>
      </c>
      <c r="W14" s="42">
        <v>46</v>
      </c>
      <c r="X14" s="42">
        <v>28</v>
      </c>
      <c r="Y14" s="42">
        <v>1685</v>
      </c>
      <c r="Z14" s="42">
        <v>231</v>
      </c>
      <c r="AA14" s="42">
        <v>30031</v>
      </c>
      <c r="AB14" s="42">
        <v>29732</v>
      </c>
      <c r="AC14" s="42">
        <v>938</v>
      </c>
      <c r="AD14" s="42">
        <v>1264</v>
      </c>
      <c r="AE14" s="42">
        <v>107</v>
      </c>
      <c r="AF14" s="42">
        <v>150</v>
      </c>
      <c r="AG14" s="42">
        <v>695</v>
      </c>
      <c r="AH14" s="42">
        <v>951</v>
      </c>
      <c r="AI14" s="42">
        <v>320</v>
      </c>
      <c r="AJ14" s="42">
        <v>182</v>
      </c>
      <c r="AK14" s="42">
        <v>192</v>
      </c>
      <c r="AL14" s="42">
        <v>250</v>
      </c>
      <c r="AM14" s="42">
        <v>422</v>
      </c>
      <c r="AN14" s="42">
        <v>341</v>
      </c>
      <c r="AO14" s="42">
        <v>4490</v>
      </c>
      <c r="AP14" s="42">
        <v>84284</v>
      </c>
      <c r="AQ14" s="42">
        <v>222</v>
      </c>
      <c r="AR14" s="42">
        <v>64729</v>
      </c>
      <c r="AS14" s="42">
        <v>6722</v>
      </c>
      <c r="AT14" s="42">
        <v>2402</v>
      </c>
      <c r="AU14" s="42">
        <v>233</v>
      </c>
      <c r="AV14" s="42">
        <v>285</v>
      </c>
      <c r="AW14" s="42">
        <v>207</v>
      </c>
      <c r="AX14" s="42">
        <v>4</v>
      </c>
      <c r="AY14" s="42">
        <v>473</v>
      </c>
      <c r="AZ14" s="42">
        <v>11018</v>
      </c>
      <c r="BA14" s="42">
        <v>8967</v>
      </c>
      <c r="BB14" s="42">
        <v>7542</v>
      </c>
      <c r="BC14" s="42">
        <v>29620</v>
      </c>
      <c r="BD14" s="42">
        <v>4911</v>
      </c>
      <c r="BE14" s="42">
        <v>1375</v>
      </c>
      <c r="BF14" s="42">
        <v>24878</v>
      </c>
      <c r="BG14" s="42">
        <v>929</v>
      </c>
      <c r="BH14" s="42">
        <v>583</v>
      </c>
      <c r="BI14" s="42">
        <v>241</v>
      </c>
      <c r="BJ14" s="42">
        <v>6472</v>
      </c>
      <c r="BK14" s="42">
        <v>21095</v>
      </c>
      <c r="BL14" s="42">
        <v>228</v>
      </c>
      <c r="BM14" s="42">
        <v>268</v>
      </c>
      <c r="BN14" s="42">
        <v>3467</v>
      </c>
      <c r="BO14" s="42">
        <v>1353</v>
      </c>
      <c r="BP14" s="42">
        <v>185</v>
      </c>
      <c r="BQ14" s="42">
        <v>5870</v>
      </c>
      <c r="BR14" s="42">
        <v>4473</v>
      </c>
      <c r="BS14" s="42">
        <v>1067</v>
      </c>
      <c r="BT14" s="42">
        <v>430</v>
      </c>
      <c r="BU14" s="42">
        <v>388</v>
      </c>
      <c r="BV14" s="42">
        <v>1258</v>
      </c>
      <c r="BW14" s="42">
        <v>1915</v>
      </c>
      <c r="BX14" s="42">
        <v>99</v>
      </c>
      <c r="BY14" s="42">
        <v>495</v>
      </c>
      <c r="BZ14" s="42">
        <v>201</v>
      </c>
      <c r="CA14" s="42">
        <v>160</v>
      </c>
      <c r="CB14" s="42">
        <v>80003</v>
      </c>
      <c r="CC14" s="42">
        <v>151</v>
      </c>
      <c r="CD14" s="42">
        <v>53</v>
      </c>
      <c r="CE14" s="42">
        <v>153</v>
      </c>
      <c r="CF14" s="42">
        <v>98</v>
      </c>
      <c r="CG14" s="42">
        <v>192</v>
      </c>
      <c r="CH14" s="42">
        <v>101</v>
      </c>
      <c r="CI14" s="42">
        <v>704</v>
      </c>
      <c r="CJ14" s="42">
        <v>915</v>
      </c>
      <c r="CK14" s="42">
        <v>5427</v>
      </c>
      <c r="CL14" s="42">
        <v>1317</v>
      </c>
      <c r="CM14" s="42">
        <v>761</v>
      </c>
      <c r="CN14" s="42">
        <v>30141</v>
      </c>
      <c r="CO14" s="42">
        <v>15268</v>
      </c>
      <c r="CP14" s="42">
        <v>1074</v>
      </c>
      <c r="CQ14" s="42">
        <v>999</v>
      </c>
      <c r="CR14" s="42">
        <v>181</v>
      </c>
      <c r="CS14" s="42">
        <v>338</v>
      </c>
      <c r="CT14" s="42">
        <v>100</v>
      </c>
      <c r="CU14" s="42">
        <v>459</v>
      </c>
      <c r="CV14" s="42">
        <v>44</v>
      </c>
      <c r="CW14" s="42">
        <v>166</v>
      </c>
      <c r="CX14" s="42">
        <v>461</v>
      </c>
      <c r="CY14" s="42">
        <v>51</v>
      </c>
      <c r="CZ14" s="42">
        <v>2001</v>
      </c>
      <c r="DA14" s="42">
        <v>170</v>
      </c>
      <c r="DB14" s="42">
        <v>289</v>
      </c>
      <c r="DC14" s="42">
        <v>143</v>
      </c>
      <c r="DD14" s="42">
        <v>153</v>
      </c>
      <c r="DE14" s="42">
        <v>405</v>
      </c>
      <c r="DF14" s="42">
        <v>21501</v>
      </c>
      <c r="DG14" s="42">
        <v>79</v>
      </c>
      <c r="DH14" s="42">
        <v>1925</v>
      </c>
      <c r="DI14" s="42">
        <v>2661</v>
      </c>
      <c r="DJ14" s="42">
        <v>645</v>
      </c>
      <c r="DK14" s="42">
        <v>457</v>
      </c>
      <c r="DL14" s="42">
        <v>5836</v>
      </c>
      <c r="DM14" s="42">
        <v>257</v>
      </c>
      <c r="DN14" s="42">
        <v>1387</v>
      </c>
      <c r="DO14" s="42">
        <v>3108</v>
      </c>
      <c r="DP14" s="42">
        <v>192</v>
      </c>
      <c r="DQ14" s="42">
        <v>532</v>
      </c>
      <c r="DR14" s="42">
        <v>1384</v>
      </c>
      <c r="DS14" s="42">
        <v>773</v>
      </c>
      <c r="DT14" s="42">
        <v>130</v>
      </c>
      <c r="DU14" s="42">
        <v>370</v>
      </c>
      <c r="DV14" s="42">
        <v>187</v>
      </c>
      <c r="DW14" s="42">
        <v>355</v>
      </c>
      <c r="DX14" s="42">
        <v>161</v>
      </c>
      <c r="DY14" s="42">
        <v>300</v>
      </c>
      <c r="DZ14" s="42">
        <v>796</v>
      </c>
      <c r="EA14" s="42">
        <v>564</v>
      </c>
      <c r="EB14" s="42">
        <v>543</v>
      </c>
      <c r="EC14" s="42">
        <v>276</v>
      </c>
      <c r="ED14" s="42">
        <v>1599</v>
      </c>
      <c r="EE14" s="42">
        <v>196</v>
      </c>
      <c r="EF14" s="42">
        <v>1416</v>
      </c>
      <c r="EG14" s="42">
        <v>273</v>
      </c>
      <c r="EH14" s="42">
        <v>214</v>
      </c>
      <c r="EI14" s="42">
        <v>15123</v>
      </c>
      <c r="EJ14" s="42">
        <v>9418</v>
      </c>
      <c r="EK14" s="42">
        <v>675</v>
      </c>
      <c r="EL14" s="42">
        <v>480</v>
      </c>
      <c r="EM14" s="42">
        <v>398</v>
      </c>
      <c r="EN14" s="42">
        <v>1072</v>
      </c>
      <c r="EO14" s="42">
        <v>366</v>
      </c>
      <c r="EP14" s="42">
        <v>406</v>
      </c>
      <c r="EQ14" s="42">
        <v>2719</v>
      </c>
      <c r="ER14" s="42">
        <v>317</v>
      </c>
      <c r="ES14" s="42">
        <v>111</v>
      </c>
      <c r="ET14" s="42">
        <v>234</v>
      </c>
      <c r="EU14" s="42">
        <v>556</v>
      </c>
      <c r="EV14" s="42">
        <v>60</v>
      </c>
      <c r="EW14" s="42">
        <v>872</v>
      </c>
      <c r="EX14" s="42">
        <v>210</v>
      </c>
      <c r="EY14" s="42">
        <v>490</v>
      </c>
      <c r="EZ14" s="42">
        <v>108</v>
      </c>
      <c r="FA14" s="42">
        <v>3310</v>
      </c>
      <c r="FB14" s="42">
        <v>328</v>
      </c>
      <c r="FC14" s="42">
        <v>2325</v>
      </c>
      <c r="FD14" s="42">
        <v>335</v>
      </c>
      <c r="FE14" s="42">
        <v>89</v>
      </c>
      <c r="FF14" s="42">
        <v>212</v>
      </c>
      <c r="FG14" s="42">
        <v>109</v>
      </c>
      <c r="FH14" s="42">
        <v>84</v>
      </c>
      <c r="FI14" s="42">
        <v>1756</v>
      </c>
      <c r="FJ14" s="42">
        <v>1899</v>
      </c>
      <c r="FK14" s="42">
        <v>2209</v>
      </c>
      <c r="FL14" s="42">
        <v>6161</v>
      </c>
      <c r="FM14" s="42">
        <v>3718</v>
      </c>
      <c r="FN14" s="42">
        <v>21751</v>
      </c>
      <c r="FO14" s="42">
        <v>1079</v>
      </c>
      <c r="FP14" s="42">
        <v>2181</v>
      </c>
      <c r="FQ14" s="42">
        <v>884</v>
      </c>
      <c r="FR14" s="42">
        <v>159</v>
      </c>
      <c r="FS14" s="42">
        <v>193</v>
      </c>
      <c r="FT14" s="42">
        <v>81</v>
      </c>
      <c r="FU14" s="42">
        <v>758</v>
      </c>
      <c r="FV14" s="42">
        <v>614</v>
      </c>
      <c r="FW14" s="42">
        <v>193</v>
      </c>
      <c r="FX14" s="42">
        <v>54</v>
      </c>
      <c r="FY14" s="22"/>
      <c r="FZ14" s="22">
        <f>SUM(C14:FX14)</f>
        <v>847563</v>
      </c>
      <c r="GA14" s="22"/>
      <c r="GB14" s="22"/>
      <c r="GC14" s="22"/>
      <c r="GD14" s="22"/>
      <c r="GE14" s="43"/>
      <c r="GF14" s="43"/>
      <c r="GG14" s="7"/>
      <c r="GH14" s="43"/>
      <c r="GI14" s="43"/>
      <c r="GJ14" s="43"/>
      <c r="GK14" s="43"/>
      <c r="GL14" s="43"/>
      <c r="GM14" s="43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x14ac:dyDescent="0.2">
      <c r="A15" s="35" t="s">
        <v>267</v>
      </c>
      <c r="B15" s="2" t="s">
        <v>268</v>
      </c>
      <c r="C15" s="22">
        <v>0</v>
      </c>
      <c r="D15" s="22">
        <v>2806.9</v>
      </c>
      <c r="E15" s="22">
        <v>0</v>
      </c>
      <c r="F15" s="22">
        <v>3720.1</v>
      </c>
      <c r="G15" s="22">
        <v>0</v>
      </c>
      <c r="H15" s="22">
        <v>10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547.20000000000005</v>
      </c>
      <c r="O15" s="22">
        <v>981.7</v>
      </c>
      <c r="P15" s="22">
        <v>0</v>
      </c>
      <c r="Q15" s="22">
        <v>4212</v>
      </c>
      <c r="R15" s="22">
        <v>2226.4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3050.7</v>
      </c>
      <c r="AB15" s="22">
        <v>2284.1</v>
      </c>
      <c r="AC15" s="22">
        <v>0</v>
      </c>
      <c r="AD15" s="22">
        <v>0</v>
      </c>
      <c r="AE15" s="22">
        <v>0</v>
      </c>
      <c r="AF15" s="22">
        <v>0</v>
      </c>
      <c r="AG15" s="22">
        <v>120.5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404.5</v>
      </c>
      <c r="AP15" s="22">
        <v>17170.3</v>
      </c>
      <c r="AQ15" s="22">
        <v>0</v>
      </c>
      <c r="AR15" s="22">
        <v>12598</v>
      </c>
      <c r="AS15" s="22">
        <v>330.5</v>
      </c>
      <c r="AT15" s="22">
        <v>428.6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1769.5</v>
      </c>
      <c r="BA15" s="22">
        <v>161.1</v>
      </c>
      <c r="BB15" s="22">
        <v>0</v>
      </c>
      <c r="BC15" s="22">
        <v>1855.9</v>
      </c>
      <c r="BD15" s="22">
        <v>1277.4000000000001</v>
      </c>
      <c r="BE15" s="22">
        <v>0</v>
      </c>
      <c r="BF15" s="22">
        <v>3481.4</v>
      </c>
      <c r="BG15" s="22">
        <v>0</v>
      </c>
      <c r="BH15" s="22">
        <v>61</v>
      </c>
      <c r="BI15" s="22">
        <v>0</v>
      </c>
      <c r="BJ15" s="22">
        <v>907.8</v>
      </c>
      <c r="BK15" s="22">
        <v>6990.5</v>
      </c>
      <c r="BL15" s="22">
        <v>0</v>
      </c>
      <c r="BM15" s="22">
        <v>0</v>
      </c>
      <c r="BN15" s="22">
        <v>219.1</v>
      </c>
      <c r="BO15" s="22">
        <v>0</v>
      </c>
      <c r="BP15" s="22">
        <v>0</v>
      </c>
      <c r="BQ15" s="22">
        <v>128.1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35.9</v>
      </c>
      <c r="BX15" s="22">
        <v>0</v>
      </c>
      <c r="BY15" s="22">
        <v>0</v>
      </c>
      <c r="BZ15" s="22">
        <v>0</v>
      </c>
      <c r="CA15" s="22">
        <v>0</v>
      </c>
      <c r="CB15" s="22">
        <v>7785.2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2157.6999999999998</v>
      </c>
      <c r="CO15" s="22">
        <v>1173.7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1010</v>
      </c>
      <c r="DG15" s="22">
        <v>0</v>
      </c>
      <c r="DH15" s="22">
        <v>0</v>
      </c>
      <c r="DI15" s="22">
        <v>296.8</v>
      </c>
      <c r="DJ15" s="22">
        <v>0</v>
      </c>
      <c r="DK15" s="22">
        <v>0</v>
      </c>
      <c r="DL15" s="22">
        <v>178.5</v>
      </c>
      <c r="DM15" s="22">
        <v>76.2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140.30000000000001</v>
      </c>
      <c r="EB15" s="22">
        <v>0</v>
      </c>
      <c r="EC15" s="22">
        <v>0</v>
      </c>
      <c r="ED15" s="22">
        <v>128.69999999999999</v>
      </c>
      <c r="EE15" s="22">
        <v>0</v>
      </c>
      <c r="EF15" s="22">
        <v>116.8</v>
      </c>
      <c r="EG15" s="22">
        <v>0</v>
      </c>
      <c r="EH15" s="22">
        <v>0</v>
      </c>
      <c r="EI15" s="22">
        <v>1390</v>
      </c>
      <c r="EJ15" s="22">
        <v>830.8</v>
      </c>
      <c r="EK15" s="22">
        <v>0</v>
      </c>
      <c r="EL15" s="22">
        <v>0</v>
      </c>
      <c r="EM15" s="22">
        <v>0</v>
      </c>
      <c r="EN15" s="22">
        <v>0</v>
      </c>
      <c r="EO15" s="22">
        <v>0</v>
      </c>
      <c r="EP15" s="22">
        <v>0</v>
      </c>
      <c r="EQ15" s="22">
        <v>94</v>
      </c>
      <c r="ER15" s="22">
        <v>0</v>
      </c>
      <c r="ES15" s="22">
        <v>0</v>
      </c>
      <c r="ET15" s="22">
        <v>82.1</v>
      </c>
      <c r="EU15" s="22">
        <v>0</v>
      </c>
      <c r="EV15" s="22">
        <v>0</v>
      </c>
      <c r="EW15" s="22">
        <v>0</v>
      </c>
      <c r="EX15" s="22">
        <v>0</v>
      </c>
      <c r="EY15" s="22">
        <v>0</v>
      </c>
      <c r="EZ15" s="22">
        <v>0</v>
      </c>
      <c r="FA15" s="22">
        <v>0</v>
      </c>
      <c r="FB15" s="22">
        <v>0</v>
      </c>
      <c r="FC15" s="22">
        <v>0</v>
      </c>
      <c r="FD15" s="22">
        <v>0</v>
      </c>
      <c r="FE15" s="22">
        <v>0</v>
      </c>
      <c r="FF15" s="22">
        <v>0</v>
      </c>
      <c r="FG15" s="22">
        <v>0</v>
      </c>
      <c r="FH15" s="22">
        <v>0</v>
      </c>
      <c r="FI15" s="22">
        <v>0</v>
      </c>
      <c r="FJ15" s="22">
        <v>0</v>
      </c>
      <c r="FK15" s="22">
        <v>163.19999999999999</v>
      </c>
      <c r="FL15" s="22">
        <v>976.9</v>
      </c>
      <c r="FM15" s="22">
        <v>359.8</v>
      </c>
      <c r="FN15" s="22">
        <v>5009.7</v>
      </c>
      <c r="FO15" s="22">
        <v>0</v>
      </c>
      <c r="FP15" s="22">
        <v>0</v>
      </c>
      <c r="FQ15" s="22">
        <v>0</v>
      </c>
      <c r="FR15" s="22">
        <v>0</v>
      </c>
      <c r="FS15" s="22">
        <v>0</v>
      </c>
      <c r="FT15" s="22">
        <v>0</v>
      </c>
      <c r="FU15" s="22">
        <v>0</v>
      </c>
      <c r="FV15" s="22">
        <v>0</v>
      </c>
      <c r="FW15" s="22">
        <v>0</v>
      </c>
      <c r="FX15" s="22">
        <v>0</v>
      </c>
      <c r="FY15" s="22">
        <v>0</v>
      </c>
      <c r="FZ15" s="22">
        <f>SUM(C15:FY15)</f>
        <v>89749.6</v>
      </c>
      <c r="GA15" s="22"/>
      <c r="GB15" s="22"/>
      <c r="GC15" s="22"/>
      <c r="GD15" s="22"/>
      <c r="GE15" s="44"/>
      <c r="GF15" s="44"/>
      <c r="GG15" s="7"/>
      <c r="GH15" s="7"/>
      <c r="GI15" s="7"/>
      <c r="GJ15" s="7"/>
      <c r="GK15" s="7"/>
      <c r="GL15" s="7"/>
      <c r="GM15" s="7"/>
    </row>
    <row r="16" spans="1:256" x14ac:dyDescent="0.2">
      <c r="A16" s="35" t="s">
        <v>269</v>
      </c>
      <c r="B16" s="2" t="s">
        <v>270</v>
      </c>
      <c r="C16" s="42">
        <v>8463.2999999999993</v>
      </c>
      <c r="D16" s="42">
        <v>41916</v>
      </c>
      <c r="E16" s="42">
        <v>8047.2000000000007</v>
      </c>
      <c r="F16" s="42">
        <v>17805.899999999998</v>
      </c>
      <c r="G16" s="42">
        <v>1047.4000000000001</v>
      </c>
      <c r="H16" s="42">
        <v>956.7</v>
      </c>
      <c r="I16" s="42">
        <v>10396.1</v>
      </c>
      <c r="J16" s="42">
        <v>2343.9</v>
      </c>
      <c r="K16" s="42">
        <v>297.39999999999998</v>
      </c>
      <c r="L16" s="42">
        <v>2639.7000000000003</v>
      </c>
      <c r="M16" s="42">
        <v>1358.2</v>
      </c>
      <c r="N16" s="42">
        <v>52724.1</v>
      </c>
      <c r="O16" s="42">
        <v>14703.7</v>
      </c>
      <c r="P16" s="42">
        <v>180.7</v>
      </c>
      <c r="Q16" s="42">
        <v>39916.5</v>
      </c>
      <c r="R16" s="42">
        <v>2717.6</v>
      </c>
      <c r="S16" s="42">
        <v>1619.6</v>
      </c>
      <c r="T16" s="42">
        <v>142.80000000000001</v>
      </c>
      <c r="U16" s="42">
        <v>50</v>
      </c>
      <c r="V16" s="42">
        <v>300.60000000000002</v>
      </c>
      <c r="W16" s="42">
        <v>50</v>
      </c>
      <c r="X16" s="42">
        <v>50</v>
      </c>
      <c r="Y16" s="42">
        <v>1686.3</v>
      </c>
      <c r="Z16" s="42">
        <v>244.6</v>
      </c>
      <c r="AA16" s="42">
        <v>30032.3</v>
      </c>
      <c r="AB16" s="42">
        <v>29822</v>
      </c>
      <c r="AC16" s="42">
        <v>964.5</v>
      </c>
      <c r="AD16" s="42">
        <v>1280.2</v>
      </c>
      <c r="AE16" s="42">
        <v>111.2</v>
      </c>
      <c r="AF16" s="42">
        <v>169.1</v>
      </c>
      <c r="AG16" s="42">
        <v>799.8</v>
      </c>
      <c r="AH16" s="42">
        <v>1034.5999999999999</v>
      </c>
      <c r="AI16" s="42">
        <v>367.6</v>
      </c>
      <c r="AJ16" s="42">
        <v>203.29999999999998</v>
      </c>
      <c r="AK16" s="42">
        <v>217.2</v>
      </c>
      <c r="AL16" s="42">
        <v>280</v>
      </c>
      <c r="AM16" s="42">
        <v>449.5</v>
      </c>
      <c r="AN16" s="42">
        <v>361.2</v>
      </c>
      <c r="AO16" s="42">
        <v>4705.2000000000007</v>
      </c>
      <c r="AP16" s="42">
        <v>87117.9</v>
      </c>
      <c r="AQ16" s="42">
        <v>284</v>
      </c>
      <c r="AR16" s="42">
        <v>64504.3</v>
      </c>
      <c r="AS16" s="42">
        <v>6894.5</v>
      </c>
      <c r="AT16" s="42">
        <v>2337.1999999999998</v>
      </c>
      <c r="AU16" s="42">
        <v>263.5</v>
      </c>
      <c r="AV16" s="42">
        <v>302.10000000000002</v>
      </c>
      <c r="AW16" s="42">
        <v>211.9</v>
      </c>
      <c r="AX16" s="42">
        <v>50</v>
      </c>
      <c r="AY16" s="42">
        <v>474.3</v>
      </c>
      <c r="AZ16" s="42">
        <v>11452</v>
      </c>
      <c r="BA16" s="42">
        <v>9048.2000000000007</v>
      </c>
      <c r="BB16" s="42">
        <v>7826.5</v>
      </c>
      <c r="BC16" s="42">
        <v>30132</v>
      </c>
      <c r="BD16" s="42">
        <v>4945.8999999999996</v>
      </c>
      <c r="BE16" s="42">
        <v>1405.8999999999999</v>
      </c>
      <c r="BF16" s="42">
        <v>24330.6</v>
      </c>
      <c r="BG16" s="42">
        <v>976.5</v>
      </c>
      <c r="BH16" s="42">
        <v>636.70000000000005</v>
      </c>
      <c r="BI16" s="42">
        <v>257.2</v>
      </c>
      <c r="BJ16" s="42">
        <v>6301.1</v>
      </c>
      <c r="BK16" s="42">
        <v>22501.5</v>
      </c>
      <c r="BL16" s="42">
        <v>194.6</v>
      </c>
      <c r="BM16" s="42">
        <v>282.39999999999998</v>
      </c>
      <c r="BN16" s="42">
        <v>3670.2</v>
      </c>
      <c r="BO16" s="42">
        <v>1355.6</v>
      </c>
      <c r="BP16" s="42">
        <v>199.9</v>
      </c>
      <c r="BQ16" s="42">
        <v>6056.1</v>
      </c>
      <c r="BR16" s="42">
        <v>4715.1000000000004</v>
      </c>
      <c r="BS16" s="42">
        <v>1103.4000000000001</v>
      </c>
      <c r="BT16" s="42">
        <v>440</v>
      </c>
      <c r="BU16" s="42">
        <v>428.09999999999997</v>
      </c>
      <c r="BV16" s="42">
        <v>1257.3999999999999</v>
      </c>
      <c r="BW16" s="42">
        <v>1959.2</v>
      </c>
      <c r="BX16" s="42">
        <v>92.6</v>
      </c>
      <c r="BY16" s="42">
        <v>526.20000000000005</v>
      </c>
      <c r="BZ16" s="42">
        <v>214.2</v>
      </c>
      <c r="CA16" s="42">
        <v>175</v>
      </c>
      <c r="CB16" s="42">
        <v>80996.3</v>
      </c>
      <c r="CC16" s="42">
        <v>168.9</v>
      </c>
      <c r="CD16" s="42">
        <v>59.5</v>
      </c>
      <c r="CE16" s="42">
        <v>167</v>
      </c>
      <c r="CF16" s="42">
        <v>100.39999999999999</v>
      </c>
      <c r="CG16" s="42">
        <v>202.5</v>
      </c>
      <c r="CH16" s="42">
        <v>111</v>
      </c>
      <c r="CI16" s="42">
        <v>719</v>
      </c>
      <c r="CJ16" s="42">
        <v>973.2</v>
      </c>
      <c r="CK16" s="42">
        <v>5502.6</v>
      </c>
      <c r="CL16" s="42">
        <v>1323.7</v>
      </c>
      <c r="CM16" s="42">
        <v>823.5</v>
      </c>
      <c r="CN16" s="42">
        <v>29884</v>
      </c>
      <c r="CO16" s="42">
        <v>15229.7</v>
      </c>
      <c r="CP16" s="42">
        <v>1071.9000000000001</v>
      </c>
      <c r="CQ16" s="42">
        <v>1044.5999999999999</v>
      </c>
      <c r="CR16" s="42">
        <v>181.5</v>
      </c>
      <c r="CS16" s="42">
        <v>353.3</v>
      </c>
      <c r="CT16" s="42">
        <v>112.2</v>
      </c>
      <c r="CU16" s="42">
        <v>448.4</v>
      </c>
      <c r="CV16" s="42">
        <v>51.7</v>
      </c>
      <c r="CW16" s="42">
        <v>166</v>
      </c>
      <c r="CX16" s="42">
        <v>485</v>
      </c>
      <c r="CY16" s="42">
        <v>50</v>
      </c>
      <c r="CZ16" s="42">
        <v>2126.1</v>
      </c>
      <c r="DA16" s="42">
        <v>183.6</v>
      </c>
      <c r="DB16" s="42">
        <v>306.2</v>
      </c>
      <c r="DC16" s="42">
        <v>160.9</v>
      </c>
      <c r="DD16" s="42">
        <v>162</v>
      </c>
      <c r="DE16" s="42">
        <v>443.2</v>
      </c>
      <c r="DF16" s="42">
        <v>21927.9</v>
      </c>
      <c r="DG16" s="42">
        <v>80.599999999999994</v>
      </c>
      <c r="DH16" s="42">
        <v>2069.5</v>
      </c>
      <c r="DI16" s="42">
        <v>2705.5</v>
      </c>
      <c r="DJ16" s="42">
        <v>696.1</v>
      </c>
      <c r="DK16" s="42">
        <v>462.4</v>
      </c>
      <c r="DL16" s="42">
        <v>5870.3</v>
      </c>
      <c r="DM16" s="42">
        <v>280.10000000000002</v>
      </c>
      <c r="DN16" s="42">
        <v>1471.5</v>
      </c>
      <c r="DO16" s="42">
        <v>3112.1</v>
      </c>
      <c r="DP16" s="42">
        <v>214</v>
      </c>
      <c r="DQ16" s="42">
        <v>574.20000000000005</v>
      </c>
      <c r="DR16" s="42">
        <v>1429.3</v>
      </c>
      <c r="DS16" s="42">
        <v>799.6</v>
      </c>
      <c r="DT16" s="42">
        <v>133.19999999999999</v>
      </c>
      <c r="DU16" s="42">
        <v>394</v>
      </c>
      <c r="DV16" s="42">
        <v>198.8</v>
      </c>
      <c r="DW16" s="42">
        <v>361.5</v>
      </c>
      <c r="DX16" s="42">
        <v>171</v>
      </c>
      <c r="DY16" s="42">
        <v>325</v>
      </c>
      <c r="DZ16" s="42">
        <v>923.7</v>
      </c>
      <c r="EA16" s="42">
        <v>664.2</v>
      </c>
      <c r="EB16" s="42">
        <v>587.4</v>
      </c>
      <c r="EC16" s="42">
        <v>311</v>
      </c>
      <c r="ED16" s="42">
        <v>1658.4</v>
      </c>
      <c r="EE16" s="42">
        <v>193.4</v>
      </c>
      <c r="EF16" s="42">
        <v>1483.3999999999999</v>
      </c>
      <c r="EG16" s="42">
        <v>287.8</v>
      </c>
      <c r="EH16" s="42">
        <v>237.6</v>
      </c>
      <c r="EI16" s="42">
        <v>16746</v>
      </c>
      <c r="EJ16" s="42">
        <v>9430.7999999999993</v>
      </c>
      <c r="EK16" s="42">
        <v>691.2</v>
      </c>
      <c r="EL16" s="42">
        <v>487.90000000000003</v>
      </c>
      <c r="EM16" s="42">
        <v>438.90000000000003</v>
      </c>
      <c r="EN16" s="42">
        <v>1114</v>
      </c>
      <c r="EO16" s="42">
        <v>406.79999999999995</v>
      </c>
      <c r="EP16" s="42">
        <v>401.8</v>
      </c>
      <c r="EQ16" s="42">
        <v>2712.7</v>
      </c>
      <c r="ER16" s="42">
        <v>341.90000000000003</v>
      </c>
      <c r="ES16" s="42">
        <v>123.4</v>
      </c>
      <c r="ET16" s="42">
        <v>219.9</v>
      </c>
      <c r="EU16" s="42">
        <v>648.59999999999991</v>
      </c>
      <c r="EV16" s="42">
        <v>67.400000000000006</v>
      </c>
      <c r="EW16" s="42">
        <v>900.2</v>
      </c>
      <c r="EX16" s="42">
        <v>244.6</v>
      </c>
      <c r="EY16" s="42">
        <v>498.4</v>
      </c>
      <c r="EZ16" s="42">
        <v>127.7</v>
      </c>
      <c r="FA16" s="42">
        <v>3394.8</v>
      </c>
      <c r="FB16" s="42">
        <v>346.6</v>
      </c>
      <c r="FC16" s="42">
        <v>2347.7999999999997</v>
      </c>
      <c r="FD16" s="42">
        <v>354.9</v>
      </c>
      <c r="FE16" s="42">
        <v>100.7</v>
      </c>
      <c r="FF16" s="42">
        <v>231.20000000000002</v>
      </c>
      <c r="FG16" s="42">
        <v>117.1</v>
      </c>
      <c r="FH16" s="42">
        <v>94.3</v>
      </c>
      <c r="FI16" s="42">
        <v>1863.7</v>
      </c>
      <c r="FJ16" s="42">
        <v>1902.2</v>
      </c>
      <c r="FK16" s="42">
        <v>2283.1999999999998</v>
      </c>
      <c r="FL16" s="42">
        <v>5965.1</v>
      </c>
      <c r="FM16" s="42">
        <v>3703.4</v>
      </c>
      <c r="FN16" s="42">
        <v>21661.1</v>
      </c>
      <c r="FO16" s="42">
        <v>1121.8</v>
      </c>
      <c r="FP16" s="42">
        <v>2259.9</v>
      </c>
      <c r="FQ16" s="42">
        <v>902.8</v>
      </c>
      <c r="FR16" s="42">
        <v>166</v>
      </c>
      <c r="FS16" s="42">
        <v>197.60000000000002</v>
      </c>
      <c r="FT16" s="42">
        <v>80.599999999999994</v>
      </c>
      <c r="FU16" s="42">
        <v>770.5</v>
      </c>
      <c r="FV16" s="42">
        <v>669.7</v>
      </c>
      <c r="FW16" s="42">
        <v>203.8</v>
      </c>
      <c r="FX16" s="42">
        <v>64.699999999999989</v>
      </c>
      <c r="FY16" s="45"/>
      <c r="FZ16" s="21">
        <f t="shared" ref="FZ16:FZ21" si="7">SUM(C16:FX16)</f>
        <v>865016.89999999932</v>
      </c>
      <c r="GA16" s="21"/>
      <c r="GB16" s="21"/>
      <c r="GC16" s="21"/>
      <c r="GD16" s="21"/>
      <c r="GE16" s="22"/>
      <c r="GF16" s="22"/>
      <c r="GG16" s="7"/>
      <c r="GH16" s="7"/>
      <c r="GI16" s="7"/>
      <c r="GJ16" s="7"/>
      <c r="GK16" s="7"/>
      <c r="GL16" s="7"/>
      <c r="GM16" s="7"/>
    </row>
    <row r="17" spans="1:195" x14ac:dyDescent="0.2">
      <c r="A17" s="4" t="s">
        <v>271</v>
      </c>
      <c r="B17" s="2" t="s">
        <v>272</v>
      </c>
      <c r="C17" s="22">
        <v>5935</v>
      </c>
      <c r="D17" s="22">
        <v>36419.5</v>
      </c>
      <c r="E17" s="22">
        <v>6547</v>
      </c>
      <c r="F17" s="22">
        <v>16619.5</v>
      </c>
      <c r="G17" s="22">
        <v>1032</v>
      </c>
      <c r="H17" s="22">
        <v>916.5</v>
      </c>
      <c r="I17" s="22">
        <v>8486</v>
      </c>
      <c r="J17" s="22">
        <v>2232.5</v>
      </c>
      <c r="K17" s="22">
        <v>287.5</v>
      </c>
      <c r="L17" s="22">
        <v>2429.5</v>
      </c>
      <c r="M17" s="22">
        <v>1217</v>
      </c>
      <c r="N17" s="22">
        <v>52165.5</v>
      </c>
      <c r="O17" s="22">
        <v>14491</v>
      </c>
      <c r="P17" s="22">
        <v>176.5</v>
      </c>
      <c r="Q17" s="22">
        <v>36919.5</v>
      </c>
      <c r="R17" s="22">
        <v>467.5</v>
      </c>
      <c r="S17" s="22">
        <v>1572</v>
      </c>
      <c r="T17" s="22">
        <v>133.5</v>
      </c>
      <c r="U17" s="22">
        <v>35.5</v>
      </c>
      <c r="V17" s="22">
        <v>289</v>
      </c>
      <c r="W17" s="22">
        <v>43.5</v>
      </c>
      <c r="X17" s="22">
        <v>29.5</v>
      </c>
      <c r="Y17" s="22">
        <v>458.5</v>
      </c>
      <c r="Z17" s="22">
        <v>232.5</v>
      </c>
      <c r="AA17" s="22">
        <v>29639</v>
      </c>
      <c r="AB17" s="22">
        <v>29352</v>
      </c>
      <c r="AC17" s="22">
        <v>941</v>
      </c>
      <c r="AD17" s="22">
        <v>1163</v>
      </c>
      <c r="AE17" s="22">
        <v>94.5</v>
      </c>
      <c r="AF17" s="22">
        <v>155</v>
      </c>
      <c r="AG17" s="22">
        <v>710.5</v>
      </c>
      <c r="AH17" s="22">
        <v>991</v>
      </c>
      <c r="AI17" s="22">
        <v>336.5</v>
      </c>
      <c r="AJ17" s="22">
        <v>173.5</v>
      </c>
      <c r="AK17" s="22">
        <v>188.5</v>
      </c>
      <c r="AL17" s="22">
        <v>254.5</v>
      </c>
      <c r="AM17" s="22">
        <v>420</v>
      </c>
      <c r="AN17" s="22">
        <v>347</v>
      </c>
      <c r="AO17" s="22">
        <v>4539.5</v>
      </c>
      <c r="AP17" s="22">
        <v>83125.5</v>
      </c>
      <c r="AQ17" s="22">
        <v>213.5</v>
      </c>
      <c r="AR17" s="22">
        <v>61318</v>
      </c>
      <c r="AS17" s="22">
        <v>6440.5</v>
      </c>
      <c r="AT17" s="22">
        <v>2226.5</v>
      </c>
      <c r="AU17" s="22">
        <v>236.5</v>
      </c>
      <c r="AV17" s="22">
        <v>290.5</v>
      </c>
      <c r="AW17" s="22">
        <v>206</v>
      </c>
      <c r="AX17" s="22">
        <v>33</v>
      </c>
      <c r="AY17" s="22">
        <v>419</v>
      </c>
      <c r="AZ17" s="22">
        <v>11118</v>
      </c>
      <c r="BA17" s="22">
        <v>8898.5</v>
      </c>
      <c r="BB17" s="22">
        <v>7630</v>
      </c>
      <c r="BC17" s="22">
        <v>25248.5</v>
      </c>
      <c r="BD17" s="22">
        <v>4909.5</v>
      </c>
      <c r="BE17" s="22">
        <v>1323.5</v>
      </c>
      <c r="BF17" s="22">
        <v>23448</v>
      </c>
      <c r="BG17" s="22">
        <v>928</v>
      </c>
      <c r="BH17" s="22">
        <v>559.5</v>
      </c>
      <c r="BI17" s="22">
        <v>248</v>
      </c>
      <c r="BJ17" s="22">
        <v>6247</v>
      </c>
      <c r="BK17" s="22">
        <v>15752</v>
      </c>
      <c r="BL17" s="22">
        <v>182.5</v>
      </c>
      <c r="BM17" s="22">
        <v>274</v>
      </c>
      <c r="BN17" s="22">
        <v>3448</v>
      </c>
      <c r="BO17" s="22">
        <v>1296.5</v>
      </c>
      <c r="BP17" s="22">
        <v>192</v>
      </c>
      <c r="BQ17" s="22">
        <v>5319.5</v>
      </c>
      <c r="BR17" s="22">
        <v>4574.5</v>
      </c>
      <c r="BS17" s="22">
        <v>1048.5</v>
      </c>
      <c r="BT17" s="22">
        <v>434</v>
      </c>
      <c r="BU17" s="22">
        <v>391.5</v>
      </c>
      <c r="BV17" s="22">
        <v>1200</v>
      </c>
      <c r="BW17" s="22">
        <v>1916.5</v>
      </c>
      <c r="BX17" s="22">
        <v>78.5</v>
      </c>
      <c r="BY17" s="22">
        <v>499.5</v>
      </c>
      <c r="BZ17" s="22">
        <v>204</v>
      </c>
      <c r="CA17" s="22">
        <v>160.5</v>
      </c>
      <c r="CB17" s="22">
        <v>79182.5</v>
      </c>
      <c r="CC17" s="22">
        <v>158.5</v>
      </c>
      <c r="CD17" s="22">
        <v>44</v>
      </c>
      <c r="CE17" s="22">
        <v>155</v>
      </c>
      <c r="CF17" s="22">
        <v>91.5</v>
      </c>
      <c r="CG17" s="22">
        <v>194.5</v>
      </c>
      <c r="CH17" s="22">
        <v>102.5</v>
      </c>
      <c r="CI17" s="22">
        <v>704.5</v>
      </c>
      <c r="CJ17" s="22">
        <v>906.5</v>
      </c>
      <c r="CK17" s="22">
        <v>4305.5</v>
      </c>
      <c r="CL17" s="22">
        <v>1296</v>
      </c>
      <c r="CM17" s="22">
        <v>780.5</v>
      </c>
      <c r="CN17" s="22">
        <v>27751.5</v>
      </c>
      <c r="CO17" s="22">
        <v>14988</v>
      </c>
      <c r="CP17" s="22">
        <v>1051.5</v>
      </c>
      <c r="CQ17" s="22">
        <v>950</v>
      </c>
      <c r="CR17" s="22">
        <v>171.5</v>
      </c>
      <c r="CS17" s="22">
        <v>346.5</v>
      </c>
      <c r="CT17" s="22">
        <v>106.5</v>
      </c>
      <c r="CU17" s="22">
        <v>75.5</v>
      </c>
      <c r="CV17" s="22">
        <v>50</v>
      </c>
      <c r="CW17" s="22">
        <v>162.5</v>
      </c>
      <c r="CX17" s="22">
        <v>468</v>
      </c>
      <c r="CY17" s="22">
        <v>31</v>
      </c>
      <c r="CZ17" s="22">
        <v>2027.5</v>
      </c>
      <c r="DA17" s="22">
        <v>166.5</v>
      </c>
      <c r="DB17" s="22">
        <v>289.5</v>
      </c>
      <c r="DC17" s="22">
        <v>149</v>
      </c>
      <c r="DD17" s="22">
        <v>144.5</v>
      </c>
      <c r="DE17" s="22">
        <v>429</v>
      </c>
      <c r="DF17" s="22">
        <v>20520.5</v>
      </c>
      <c r="DG17" s="22">
        <v>75</v>
      </c>
      <c r="DH17" s="22">
        <v>1971</v>
      </c>
      <c r="DI17" s="22">
        <v>2572.5</v>
      </c>
      <c r="DJ17" s="22">
        <v>665</v>
      </c>
      <c r="DK17" s="22">
        <v>437</v>
      </c>
      <c r="DL17" s="22">
        <v>5718</v>
      </c>
      <c r="DM17" s="22">
        <v>268</v>
      </c>
      <c r="DN17" s="22">
        <v>1420</v>
      </c>
      <c r="DO17" s="22">
        <v>2988.5</v>
      </c>
      <c r="DP17" s="22">
        <v>200</v>
      </c>
      <c r="DQ17" s="22">
        <v>547.5</v>
      </c>
      <c r="DR17" s="22">
        <v>1374.5</v>
      </c>
      <c r="DS17" s="22">
        <v>763</v>
      </c>
      <c r="DT17" s="22">
        <v>132.5</v>
      </c>
      <c r="DU17" s="22">
        <v>368</v>
      </c>
      <c r="DV17" s="22">
        <v>185.5</v>
      </c>
      <c r="DW17" s="22">
        <v>356.5</v>
      </c>
      <c r="DX17" s="22">
        <v>154</v>
      </c>
      <c r="DY17" s="22">
        <v>313.5</v>
      </c>
      <c r="DZ17" s="22">
        <v>823</v>
      </c>
      <c r="EA17" s="22">
        <v>629</v>
      </c>
      <c r="EB17" s="22">
        <v>565.5</v>
      </c>
      <c r="EC17" s="22">
        <v>301</v>
      </c>
      <c r="ED17" s="22">
        <v>1610</v>
      </c>
      <c r="EE17" s="22">
        <v>182.5</v>
      </c>
      <c r="EF17" s="22">
        <v>1403.5</v>
      </c>
      <c r="EG17" s="22">
        <v>277</v>
      </c>
      <c r="EH17" s="22">
        <v>218</v>
      </c>
      <c r="EI17" s="22">
        <v>15396</v>
      </c>
      <c r="EJ17" s="22">
        <v>9275</v>
      </c>
      <c r="EK17" s="22">
        <v>671.5</v>
      </c>
      <c r="EL17" s="22">
        <v>464.5</v>
      </c>
      <c r="EM17" s="22">
        <v>398.5</v>
      </c>
      <c r="EN17" s="22">
        <v>926</v>
      </c>
      <c r="EO17" s="22">
        <v>362.5</v>
      </c>
      <c r="EP17" s="22">
        <v>391.5</v>
      </c>
      <c r="EQ17" s="22">
        <v>2539.5</v>
      </c>
      <c r="ER17" s="22">
        <v>314.5</v>
      </c>
      <c r="ES17" s="22">
        <v>110</v>
      </c>
      <c r="ET17" s="22">
        <v>210</v>
      </c>
      <c r="EU17" s="22">
        <v>571</v>
      </c>
      <c r="EV17" s="22">
        <v>58</v>
      </c>
      <c r="EW17" s="22">
        <v>877</v>
      </c>
      <c r="EX17" s="22">
        <v>211.5</v>
      </c>
      <c r="EY17" s="22">
        <v>236</v>
      </c>
      <c r="EZ17" s="22">
        <v>114.5</v>
      </c>
      <c r="FA17" s="22">
        <v>3315.5</v>
      </c>
      <c r="FB17" s="22">
        <v>326.5</v>
      </c>
      <c r="FC17" s="22">
        <v>2289</v>
      </c>
      <c r="FD17" s="22">
        <v>344.5</v>
      </c>
      <c r="FE17" s="22">
        <v>88</v>
      </c>
      <c r="FF17" s="22">
        <v>220.5</v>
      </c>
      <c r="FG17" s="22">
        <v>116.5</v>
      </c>
      <c r="FH17" s="22">
        <v>87.5</v>
      </c>
      <c r="FI17" s="22">
        <v>1805.5</v>
      </c>
      <c r="FJ17" s="22">
        <v>1857.5</v>
      </c>
      <c r="FK17" s="22">
        <v>2225.5</v>
      </c>
      <c r="FL17" s="22">
        <v>5903.5</v>
      </c>
      <c r="FM17" s="22">
        <v>3634</v>
      </c>
      <c r="FN17" s="22">
        <v>21205</v>
      </c>
      <c r="FO17" s="22">
        <v>1073.5</v>
      </c>
      <c r="FP17" s="22">
        <v>2158.5</v>
      </c>
      <c r="FQ17" s="22">
        <v>884.5</v>
      </c>
      <c r="FR17" s="22">
        <v>159.5</v>
      </c>
      <c r="FS17" s="22">
        <v>187</v>
      </c>
      <c r="FT17" s="22">
        <v>77.5</v>
      </c>
      <c r="FU17" s="22">
        <v>750</v>
      </c>
      <c r="FV17" s="22">
        <v>654.5</v>
      </c>
      <c r="FW17" s="22">
        <v>196.5</v>
      </c>
      <c r="FX17" s="22">
        <v>57</v>
      </c>
      <c r="FY17" s="21">
        <v>0</v>
      </c>
      <c r="FZ17" s="21">
        <f t="shared" si="7"/>
        <v>807546</v>
      </c>
      <c r="GA17" s="21"/>
      <c r="GB17" s="21"/>
      <c r="GC17" s="21"/>
      <c r="GD17" s="21"/>
      <c r="GE17" s="21"/>
      <c r="GF17" s="22"/>
      <c r="GG17" s="7"/>
      <c r="GH17" s="7"/>
      <c r="GI17" s="7"/>
      <c r="GJ17" s="7"/>
      <c r="GK17" s="7"/>
      <c r="GL17" s="7"/>
      <c r="GM17" s="7"/>
    </row>
    <row r="18" spans="1:195" x14ac:dyDescent="0.2">
      <c r="A18" s="4" t="s">
        <v>273</v>
      </c>
      <c r="B18" s="2" t="s">
        <v>274</v>
      </c>
      <c r="C18" s="22">
        <v>5771</v>
      </c>
      <c r="D18" s="22">
        <v>36299</v>
      </c>
      <c r="E18" s="22">
        <v>6584</v>
      </c>
      <c r="F18" s="22">
        <v>16028</v>
      </c>
      <c r="G18" s="22">
        <v>1005</v>
      </c>
      <c r="H18" s="22">
        <v>910.5</v>
      </c>
      <c r="I18" s="22">
        <v>8737</v>
      </c>
      <c r="J18" s="22">
        <v>2233.5</v>
      </c>
      <c r="K18" s="22">
        <v>271</v>
      </c>
      <c r="L18" s="22">
        <v>2475</v>
      </c>
      <c r="M18" s="22">
        <v>1315</v>
      </c>
      <c r="N18" s="22">
        <v>51353.5</v>
      </c>
      <c r="O18" s="22">
        <v>14374.5</v>
      </c>
      <c r="P18" s="22">
        <v>169.5</v>
      </c>
      <c r="Q18" s="22">
        <v>37697</v>
      </c>
      <c r="R18" s="22">
        <v>456</v>
      </c>
      <c r="S18" s="22">
        <v>1487</v>
      </c>
      <c r="T18" s="22">
        <v>130</v>
      </c>
      <c r="U18" s="22">
        <v>36</v>
      </c>
      <c r="V18" s="22">
        <v>269</v>
      </c>
      <c r="W18" s="22">
        <v>38.5</v>
      </c>
      <c r="X18" s="22">
        <v>31</v>
      </c>
      <c r="Y18" s="22">
        <v>483.5</v>
      </c>
      <c r="Z18" s="22">
        <v>234</v>
      </c>
      <c r="AA18" s="22">
        <v>29421</v>
      </c>
      <c r="AB18" s="22">
        <v>29201</v>
      </c>
      <c r="AC18" s="22">
        <v>881</v>
      </c>
      <c r="AD18" s="22">
        <v>1129</v>
      </c>
      <c r="AE18" s="22">
        <v>105</v>
      </c>
      <c r="AF18" s="22">
        <v>166</v>
      </c>
      <c r="AG18" s="22">
        <v>760</v>
      </c>
      <c r="AH18" s="22">
        <v>941.5</v>
      </c>
      <c r="AI18" s="22">
        <v>358.5</v>
      </c>
      <c r="AJ18" s="22">
        <v>204</v>
      </c>
      <c r="AK18" s="22">
        <v>191.5</v>
      </c>
      <c r="AL18" s="22">
        <v>253.5</v>
      </c>
      <c r="AM18" s="22">
        <v>423</v>
      </c>
      <c r="AN18" s="22">
        <v>327</v>
      </c>
      <c r="AO18" s="22">
        <v>4495.5</v>
      </c>
      <c r="AP18" s="22">
        <v>82131.5</v>
      </c>
      <c r="AQ18" s="22">
        <v>235.5</v>
      </c>
      <c r="AR18" s="22">
        <v>60832</v>
      </c>
      <c r="AS18" s="22">
        <v>6419</v>
      </c>
      <c r="AT18" s="22">
        <v>2303.5</v>
      </c>
      <c r="AU18" s="22">
        <v>248.5</v>
      </c>
      <c r="AV18" s="22">
        <v>273.5</v>
      </c>
      <c r="AW18" s="22">
        <v>194.5</v>
      </c>
      <c r="AX18" s="22">
        <v>26.5</v>
      </c>
      <c r="AY18" s="22">
        <v>410</v>
      </c>
      <c r="AZ18" s="22">
        <v>11126</v>
      </c>
      <c r="BA18" s="22">
        <v>8829.5</v>
      </c>
      <c r="BB18" s="22">
        <v>7475</v>
      </c>
      <c r="BC18" s="22">
        <v>25669.5</v>
      </c>
      <c r="BD18" s="22">
        <v>4905.5</v>
      </c>
      <c r="BE18" s="22">
        <v>1404</v>
      </c>
      <c r="BF18" s="22">
        <v>23269.5</v>
      </c>
      <c r="BG18" s="22">
        <v>913.5</v>
      </c>
      <c r="BH18" s="22">
        <v>612.5</v>
      </c>
      <c r="BI18" s="22">
        <v>239.5</v>
      </c>
      <c r="BJ18" s="22">
        <v>6104.5</v>
      </c>
      <c r="BK18" s="22">
        <v>15165</v>
      </c>
      <c r="BL18" s="22">
        <v>172.5</v>
      </c>
      <c r="BM18" s="22">
        <v>262.5</v>
      </c>
      <c r="BN18" s="22">
        <v>3514</v>
      </c>
      <c r="BO18" s="22">
        <v>1262</v>
      </c>
      <c r="BP18" s="22">
        <v>182</v>
      </c>
      <c r="BQ18" s="22">
        <v>5301.5</v>
      </c>
      <c r="BR18" s="22">
        <v>4668.5</v>
      </c>
      <c r="BS18" s="22">
        <v>1047.5</v>
      </c>
      <c r="BT18" s="22">
        <v>389.5</v>
      </c>
      <c r="BU18" s="22">
        <v>413.5</v>
      </c>
      <c r="BV18" s="22">
        <v>1149</v>
      </c>
      <c r="BW18" s="22">
        <v>1906</v>
      </c>
      <c r="BX18" s="22">
        <v>93.5</v>
      </c>
      <c r="BY18" s="22">
        <v>505.5</v>
      </c>
      <c r="BZ18" s="22">
        <v>207</v>
      </c>
      <c r="CA18" s="22">
        <v>165</v>
      </c>
      <c r="CB18" s="22">
        <v>79379.5</v>
      </c>
      <c r="CC18" s="22">
        <v>169</v>
      </c>
      <c r="CD18" s="22">
        <v>57</v>
      </c>
      <c r="CE18" s="22">
        <v>170.5</v>
      </c>
      <c r="CF18" s="22">
        <v>88.5</v>
      </c>
      <c r="CG18" s="22">
        <v>178.5</v>
      </c>
      <c r="CH18" s="22">
        <v>102</v>
      </c>
      <c r="CI18" s="22">
        <v>696</v>
      </c>
      <c r="CJ18" s="22">
        <v>895</v>
      </c>
      <c r="CK18" s="22">
        <v>4341</v>
      </c>
      <c r="CL18" s="22">
        <v>1296.5</v>
      </c>
      <c r="CM18" s="22">
        <v>805</v>
      </c>
      <c r="CN18" s="22">
        <v>27431</v>
      </c>
      <c r="CO18" s="22">
        <v>14980.5</v>
      </c>
      <c r="CP18" s="22">
        <v>1047.5</v>
      </c>
      <c r="CQ18" s="22">
        <v>1002.5</v>
      </c>
      <c r="CR18" s="22">
        <v>180.5</v>
      </c>
      <c r="CS18" s="22">
        <v>342.5</v>
      </c>
      <c r="CT18" s="22">
        <v>107.5</v>
      </c>
      <c r="CU18" s="22">
        <v>61</v>
      </c>
      <c r="CV18" s="22">
        <v>46</v>
      </c>
      <c r="CW18" s="22">
        <v>159</v>
      </c>
      <c r="CX18" s="22">
        <v>467.5</v>
      </c>
      <c r="CY18" s="22">
        <v>41</v>
      </c>
      <c r="CZ18" s="22">
        <v>2045</v>
      </c>
      <c r="DA18" s="22">
        <v>176</v>
      </c>
      <c r="DB18" s="22">
        <v>297</v>
      </c>
      <c r="DC18" s="22">
        <v>142.5</v>
      </c>
      <c r="DD18" s="22">
        <v>166.5</v>
      </c>
      <c r="DE18" s="22">
        <v>413</v>
      </c>
      <c r="DF18" s="22">
        <v>20563.5</v>
      </c>
      <c r="DG18" s="22">
        <v>76.5</v>
      </c>
      <c r="DH18" s="22">
        <v>1979</v>
      </c>
      <c r="DI18" s="22">
        <v>2607.5</v>
      </c>
      <c r="DJ18" s="22">
        <v>645.5</v>
      </c>
      <c r="DK18" s="22">
        <v>447</v>
      </c>
      <c r="DL18" s="22">
        <v>5726</v>
      </c>
      <c r="DM18" s="22">
        <v>254</v>
      </c>
      <c r="DN18" s="22">
        <v>1446.5</v>
      </c>
      <c r="DO18" s="22">
        <v>2905</v>
      </c>
      <c r="DP18" s="22">
        <v>199.5</v>
      </c>
      <c r="DQ18" s="22">
        <v>526.5</v>
      </c>
      <c r="DR18" s="22">
        <v>1304.5</v>
      </c>
      <c r="DS18" s="22">
        <v>771</v>
      </c>
      <c r="DT18" s="22">
        <v>125.5</v>
      </c>
      <c r="DU18" s="22">
        <v>383</v>
      </c>
      <c r="DV18" s="22">
        <v>191.5</v>
      </c>
      <c r="DW18" s="22">
        <v>354</v>
      </c>
      <c r="DX18" s="22">
        <v>166.5</v>
      </c>
      <c r="DY18" s="22">
        <v>296.5</v>
      </c>
      <c r="DZ18" s="22">
        <v>886</v>
      </c>
      <c r="EA18" s="22">
        <v>559</v>
      </c>
      <c r="EB18" s="22">
        <v>570</v>
      </c>
      <c r="EC18" s="22">
        <v>281</v>
      </c>
      <c r="ED18" s="22">
        <v>1623.5</v>
      </c>
      <c r="EE18" s="22">
        <v>188</v>
      </c>
      <c r="EF18" s="22">
        <v>1397.5</v>
      </c>
      <c r="EG18" s="22">
        <v>275.5</v>
      </c>
      <c r="EH18" s="22">
        <v>237.5</v>
      </c>
      <c r="EI18" s="22">
        <v>15797</v>
      </c>
      <c r="EJ18" s="22">
        <v>9100.5</v>
      </c>
      <c r="EK18" s="22">
        <v>663</v>
      </c>
      <c r="EL18" s="22">
        <v>474</v>
      </c>
      <c r="EM18" s="22">
        <v>427.5</v>
      </c>
      <c r="EN18" s="22">
        <v>971</v>
      </c>
      <c r="EO18" s="22">
        <v>361.5</v>
      </c>
      <c r="EP18" s="22">
        <v>364</v>
      </c>
      <c r="EQ18" s="22">
        <v>2440</v>
      </c>
      <c r="ER18" s="22">
        <v>314</v>
      </c>
      <c r="ES18" s="22">
        <v>117.5</v>
      </c>
      <c r="ET18" s="22">
        <v>184</v>
      </c>
      <c r="EU18" s="22">
        <v>577</v>
      </c>
      <c r="EV18" s="22">
        <v>68</v>
      </c>
      <c r="EW18" s="22">
        <v>872</v>
      </c>
      <c r="EX18" s="22">
        <v>215.5</v>
      </c>
      <c r="EY18" s="22">
        <v>239</v>
      </c>
      <c r="EZ18" s="22">
        <v>118.5</v>
      </c>
      <c r="FA18" s="22">
        <v>3275</v>
      </c>
      <c r="FB18" s="22">
        <v>324</v>
      </c>
      <c r="FC18" s="22">
        <v>2264.5</v>
      </c>
      <c r="FD18" s="22">
        <v>349.5</v>
      </c>
      <c r="FE18" s="22">
        <v>90</v>
      </c>
      <c r="FF18" s="22">
        <v>222</v>
      </c>
      <c r="FG18" s="22">
        <v>111</v>
      </c>
      <c r="FH18" s="22">
        <v>90</v>
      </c>
      <c r="FI18" s="22">
        <v>1821</v>
      </c>
      <c r="FJ18" s="22">
        <v>1825</v>
      </c>
      <c r="FK18" s="22">
        <v>2159.5</v>
      </c>
      <c r="FL18" s="22">
        <v>5678</v>
      </c>
      <c r="FM18" s="22">
        <v>3548.5</v>
      </c>
      <c r="FN18" s="22">
        <v>20941</v>
      </c>
      <c r="FO18" s="22">
        <v>1088</v>
      </c>
      <c r="FP18" s="22">
        <v>2125</v>
      </c>
      <c r="FQ18" s="22">
        <v>833</v>
      </c>
      <c r="FR18" s="22">
        <v>163.5</v>
      </c>
      <c r="FS18" s="22">
        <v>196.5</v>
      </c>
      <c r="FT18" s="22">
        <v>72</v>
      </c>
      <c r="FU18" s="22">
        <v>735</v>
      </c>
      <c r="FV18" s="22">
        <v>606</v>
      </c>
      <c r="FW18" s="22">
        <v>198</v>
      </c>
      <c r="FX18" s="22">
        <v>59.5</v>
      </c>
      <c r="FY18" s="21">
        <v>0</v>
      </c>
      <c r="FZ18" s="21">
        <f t="shared" si="7"/>
        <v>803625.5</v>
      </c>
      <c r="GA18" s="21"/>
      <c r="GB18" s="21"/>
      <c r="GC18" s="21"/>
      <c r="GD18" s="21"/>
      <c r="GE18" s="46"/>
      <c r="GF18" s="44"/>
      <c r="GG18" s="7"/>
      <c r="GH18" s="7"/>
      <c r="GI18" s="7"/>
      <c r="GJ18" s="7"/>
      <c r="GK18" s="7"/>
      <c r="GL18" s="7"/>
      <c r="GM18" s="7"/>
    </row>
    <row r="19" spans="1:195" x14ac:dyDescent="0.2">
      <c r="A19" s="4" t="s">
        <v>275</v>
      </c>
      <c r="B19" s="2" t="s">
        <v>276</v>
      </c>
      <c r="C19" s="22">
        <v>5680.5</v>
      </c>
      <c r="D19" s="22">
        <v>36859.5</v>
      </c>
      <c r="E19" s="22">
        <v>6654.5</v>
      </c>
      <c r="F19" s="22">
        <v>15884</v>
      </c>
      <c r="G19" s="22">
        <v>1008</v>
      </c>
      <c r="H19" s="22">
        <v>931</v>
      </c>
      <c r="I19" s="22">
        <v>8642.5</v>
      </c>
      <c r="J19" s="22">
        <v>2144.5</v>
      </c>
      <c r="K19" s="22">
        <v>280</v>
      </c>
      <c r="L19" s="22">
        <v>2551.5</v>
      </c>
      <c r="M19" s="22">
        <v>1331</v>
      </c>
      <c r="N19" s="22">
        <v>51046</v>
      </c>
      <c r="O19" s="22">
        <v>14600.5</v>
      </c>
      <c r="P19" s="22">
        <v>162.5</v>
      </c>
      <c r="Q19" s="22">
        <v>38057.5</v>
      </c>
      <c r="R19" s="22">
        <v>438.5</v>
      </c>
      <c r="S19" s="22">
        <v>1320</v>
      </c>
      <c r="T19" s="22">
        <v>141.5</v>
      </c>
      <c r="U19" s="22">
        <v>46</v>
      </c>
      <c r="V19" s="22">
        <v>252.5</v>
      </c>
      <c r="W19" s="22">
        <v>30</v>
      </c>
      <c r="X19" s="22">
        <v>31.5</v>
      </c>
      <c r="Y19" s="22">
        <v>474.5</v>
      </c>
      <c r="Z19" s="22">
        <v>232.5</v>
      </c>
      <c r="AA19" s="22">
        <v>28973</v>
      </c>
      <c r="AB19" s="22">
        <v>29206</v>
      </c>
      <c r="AC19" s="22">
        <v>906.5</v>
      </c>
      <c r="AD19" s="22">
        <v>1100.5</v>
      </c>
      <c r="AE19" s="22">
        <v>123</v>
      </c>
      <c r="AF19" s="22">
        <v>168</v>
      </c>
      <c r="AG19" s="22">
        <v>784.5</v>
      </c>
      <c r="AH19" s="22">
        <v>945</v>
      </c>
      <c r="AI19" s="22">
        <v>343</v>
      </c>
      <c r="AJ19" s="22">
        <v>194.5</v>
      </c>
      <c r="AK19" s="22">
        <v>203.5</v>
      </c>
      <c r="AL19" s="22">
        <v>283.5</v>
      </c>
      <c r="AM19" s="22">
        <v>425</v>
      </c>
      <c r="AN19" s="22">
        <v>345.5</v>
      </c>
      <c r="AO19" s="22">
        <v>4502.5</v>
      </c>
      <c r="AP19" s="22">
        <v>81529</v>
      </c>
      <c r="AQ19" s="22">
        <v>253.5</v>
      </c>
      <c r="AR19" s="22">
        <v>60438.5</v>
      </c>
      <c r="AS19" s="22">
        <v>6331</v>
      </c>
      <c r="AT19" s="22">
        <v>2250.5</v>
      </c>
      <c r="AU19" s="22">
        <v>253.5</v>
      </c>
      <c r="AV19" s="22">
        <v>267</v>
      </c>
      <c r="AW19" s="22">
        <v>193</v>
      </c>
      <c r="AX19" s="22">
        <v>15</v>
      </c>
      <c r="AY19" s="22">
        <v>425.5</v>
      </c>
      <c r="AZ19" s="22">
        <v>11127.5</v>
      </c>
      <c r="BA19" s="22">
        <v>8663.5</v>
      </c>
      <c r="BB19" s="22">
        <v>7357</v>
      </c>
      <c r="BC19" s="22">
        <v>25696</v>
      </c>
      <c r="BD19" s="22">
        <v>4805</v>
      </c>
      <c r="BE19" s="22">
        <v>1412.5</v>
      </c>
      <c r="BF19" s="22">
        <v>22898</v>
      </c>
      <c r="BG19" s="22">
        <v>919.5</v>
      </c>
      <c r="BH19" s="22">
        <v>628</v>
      </c>
      <c r="BI19" s="22">
        <v>234</v>
      </c>
      <c r="BJ19" s="22">
        <v>5892</v>
      </c>
      <c r="BK19" s="22">
        <v>14763</v>
      </c>
      <c r="BL19" s="22">
        <v>164</v>
      </c>
      <c r="BM19" s="22">
        <v>260.5</v>
      </c>
      <c r="BN19" s="22">
        <v>3559</v>
      </c>
      <c r="BO19" s="22">
        <v>1266</v>
      </c>
      <c r="BP19" s="22">
        <v>184</v>
      </c>
      <c r="BQ19" s="22">
        <v>5288</v>
      </c>
      <c r="BR19" s="22">
        <v>4604.5</v>
      </c>
      <c r="BS19" s="22">
        <v>1003</v>
      </c>
      <c r="BT19" s="22">
        <v>402.5</v>
      </c>
      <c r="BU19" s="22">
        <v>434</v>
      </c>
      <c r="BV19" s="22">
        <v>1196.5</v>
      </c>
      <c r="BW19" s="22">
        <v>1833</v>
      </c>
      <c r="BX19" s="22">
        <v>91.5</v>
      </c>
      <c r="BY19" s="22">
        <v>488.5</v>
      </c>
      <c r="BZ19" s="22">
        <v>204.5</v>
      </c>
      <c r="CA19" s="22">
        <v>170.5</v>
      </c>
      <c r="CB19" s="22">
        <v>79757</v>
      </c>
      <c r="CC19" s="22">
        <v>145.5</v>
      </c>
      <c r="CD19" s="22">
        <v>56</v>
      </c>
      <c r="CE19" s="22">
        <v>157</v>
      </c>
      <c r="CF19" s="22">
        <v>105.5</v>
      </c>
      <c r="CG19" s="22">
        <v>172</v>
      </c>
      <c r="CH19" s="22">
        <v>102</v>
      </c>
      <c r="CI19" s="22">
        <v>687.5</v>
      </c>
      <c r="CJ19" s="22">
        <v>930</v>
      </c>
      <c r="CK19" s="22">
        <v>4249</v>
      </c>
      <c r="CL19" s="22">
        <v>1273.5</v>
      </c>
      <c r="CM19" s="22">
        <v>797.5</v>
      </c>
      <c r="CN19" s="22">
        <v>27359</v>
      </c>
      <c r="CO19" s="22">
        <v>14741.5</v>
      </c>
      <c r="CP19" s="22">
        <v>1044.5</v>
      </c>
      <c r="CQ19" s="22">
        <v>1006.5</v>
      </c>
      <c r="CR19" s="22">
        <v>177</v>
      </c>
      <c r="CS19" s="22">
        <v>343.5</v>
      </c>
      <c r="CT19" s="22">
        <v>103.5</v>
      </c>
      <c r="CU19" s="22">
        <v>54.5</v>
      </c>
      <c r="CV19" s="22">
        <v>42.5</v>
      </c>
      <c r="CW19" s="22">
        <v>152.5</v>
      </c>
      <c r="CX19" s="22">
        <v>481</v>
      </c>
      <c r="CY19" s="22">
        <v>39.5</v>
      </c>
      <c r="CZ19" s="22">
        <v>2057</v>
      </c>
      <c r="DA19" s="22">
        <v>180.5</v>
      </c>
      <c r="DB19" s="22">
        <v>300</v>
      </c>
      <c r="DC19" s="22">
        <v>157</v>
      </c>
      <c r="DD19" s="22">
        <v>134</v>
      </c>
      <c r="DE19" s="22">
        <v>424</v>
      </c>
      <c r="DF19" s="22">
        <v>20447.5</v>
      </c>
      <c r="DG19" s="22">
        <v>79.5</v>
      </c>
      <c r="DH19" s="22">
        <v>1967</v>
      </c>
      <c r="DI19" s="22">
        <v>2535</v>
      </c>
      <c r="DJ19" s="22">
        <v>695.5</v>
      </c>
      <c r="DK19" s="22">
        <v>436.5</v>
      </c>
      <c r="DL19" s="22">
        <v>5682</v>
      </c>
      <c r="DM19" s="22">
        <v>248.5</v>
      </c>
      <c r="DN19" s="22">
        <v>1398</v>
      </c>
      <c r="DO19" s="22">
        <v>2827</v>
      </c>
      <c r="DP19" s="22">
        <v>211.5</v>
      </c>
      <c r="DQ19" s="22">
        <v>504</v>
      </c>
      <c r="DR19" s="22">
        <v>1240</v>
      </c>
      <c r="DS19" s="22">
        <v>765.5</v>
      </c>
      <c r="DT19" s="22">
        <v>128.5</v>
      </c>
      <c r="DU19" s="22">
        <v>374</v>
      </c>
      <c r="DV19" s="22">
        <v>182</v>
      </c>
      <c r="DW19" s="22">
        <v>366</v>
      </c>
      <c r="DX19" s="22">
        <v>163.5</v>
      </c>
      <c r="DY19" s="22">
        <v>322</v>
      </c>
      <c r="DZ19" s="22">
        <v>949.5</v>
      </c>
      <c r="EA19" s="22">
        <v>525.5</v>
      </c>
      <c r="EB19" s="22">
        <v>577.5</v>
      </c>
      <c r="EC19" s="22">
        <v>288.5</v>
      </c>
      <c r="ED19" s="22">
        <v>1628</v>
      </c>
      <c r="EE19" s="22">
        <v>186</v>
      </c>
      <c r="EF19" s="22">
        <v>1401.5</v>
      </c>
      <c r="EG19" s="22">
        <v>261</v>
      </c>
      <c r="EH19" s="22">
        <v>235</v>
      </c>
      <c r="EI19" s="22">
        <v>16045.5</v>
      </c>
      <c r="EJ19" s="22">
        <v>9005</v>
      </c>
      <c r="EK19" s="22">
        <v>619.5</v>
      </c>
      <c r="EL19" s="22">
        <v>480.5</v>
      </c>
      <c r="EM19" s="22">
        <v>408.5</v>
      </c>
      <c r="EN19" s="22">
        <v>997.5</v>
      </c>
      <c r="EO19" s="22">
        <v>394.5</v>
      </c>
      <c r="EP19" s="22">
        <v>353.5</v>
      </c>
      <c r="EQ19" s="22">
        <v>2428.5</v>
      </c>
      <c r="ER19" s="22">
        <v>312.5</v>
      </c>
      <c r="ES19" s="22">
        <v>118</v>
      </c>
      <c r="ET19" s="22">
        <v>186</v>
      </c>
      <c r="EU19" s="22">
        <v>589</v>
      </c>
      <c r="EV19" s="22">
        <v>63</v>
      </c>
      <c r="EW19" s="22">
        <v>873</v>
      </c>
      <c r="EX19" s="22">
        <v>243.5</v>
      </c>
      <c r="EY19" s="22">
        <v>242.5</v>
      </c>
      <c r="EZ19" s="22">
        <v>129.5</v>
      </c>
      <c r="FA19" s="22">
        <v>3211</v>
      </c>
      <c r="FB19" s="22">
        <v>321</v>
      </c>
      <c r="FC19" s="22">
        <v>2280</v>
      </c>
      <c r="FD19" s="22">
        <v>322</v>
      </c>
      <c r="FE19" s="22">
        <v>96</v>
      </c>
      <c r="FF19" s="22">
        <v>210</v>
      </c>
      <c r="FG19" s="22">
        <v>100</v>
      </c>
      <c r="FH19" s="22">
        <v>91.5</v>
      </c>
      <c r="FI19" s="22">
        <v>1812</v>
      </c>
      <c r="FJ19" s="22">
        <v>1853.5</v>
      </c>
      <c r="FK19" s="22">
        <v>2153</v>
      </c>
      <c r="FL19" s="22">
        <v>5172.5</v>
      </c>
      <c r="FM19" s="22">
        <v>3522.5</v>
      </c>
      <c r="FN19" s="22">
        <v>20460.5</v>
      </c>
      <c r="FO19" s="22">
        <v>1092.5</v>
      </c>
      <c r="FP19" s="22">
        <v>2100.5</v>
      </c>
      <c r="FQ19" s="22">
        <v>800.5</v>
      </c>
      <c r="FR19" s="22">
        <v>158</v>
      </c>
      <c r="FS19" s="22">
        <v>185.5</v>
      </c>
      <c r="FT19" s="22">
        <v>81</v>
      </c>
      <c r="FU19" s="22">
        <v>757</v>
      </c>
      <c r="FV19" s="22">
        <v>620.5</v>
      </c>
      <c r="FW19" s="22">
        <v>185</v>
      </c>
      <c r="FX19" s="22">
        <v>63</v>
      </c>
      <c r="FY19" s="21">
        <v>0</v>
      </c>
      <c r="FZ19" s="21">
        <f t="shared" si="7"/>
        <v>799802.5</v>
      </c>
      <c r="GA19" s="21"/>
      <c r="GB19" s="21"/>
      <c r="GC19" s="21"/>
      <c r="GD19" s="21"/>
      <c r="GE19" s="46"/>
      <c r="GF19" s="44"/>
      <c r="GG19" s="7"/>
      <c r="GH19" s="7"/>
      <c r="GI19" s="7"/>
      <c r="GJ19" s="7"/>
      <c r="GK19" s="7"/>
      <c r="GL19" s="7"/>
      <c r="GM19" s="7"/>
    </row>
    <row r="20" spans="1:195" x14ac:dyDescent="0.2">
      <c r="A20" s="4" t="s">
        <v>277</v>
      </c>
      <c r="B20" s="2" t="s">
        <v>278</v>
      </c>
      <c r="C20" s="22">
        <v>5666</v>
      </c>
      <c r="D20" s="22">
        <v>36309</v>
      </c>
      <c r="E20" s="22">
        <v>6685</v>
      </c>
      <c r="F20" s="22">
        <v>15947</v>
      </c>
      <c r="G20" s="22">
        <v>975.5</v>
      </c>
      <c r="H20" s="22">
        <v>955.5</v>
      </c>
      <c r="I20" s="22">
        <v>9225.5</v>
      </c>
      <c r="J20" s="22">
        <v>2040</v>
      </c>
      <c r="K20" s="22">
        <v>313</v>
      </c>
      <c r="L20" s="22">
        <v>2543</v>
      </c>
      <c r="M20" s="22">
        <v>1333.5</v>
      </c>
      <c r="N20" s="22">
        <v>50914.5</v>
      </c>
      <c r="O20" s="22">
        <v>14482</v>
      </c>
      <c r="P20" s="22">
        <v>160.5</v>
      </c>
      <c r="Q20" s="22">
        <v>37707</v>
      </c>
      <c r="R20" s="22">
        <v>434</v>
      </c>
      <c r="S20" s="22">
        <v>1277</v>
      </c>
      <c r="T20" s="22">
        <v>129.5</v>
      </c>
      <c r="U20" s="22">
        <v>35.5</v>
      </c>
      <c r="V20" s="22">
        <v>257</v>
      </c>
      <c r="W20" s="22">
        <v>44.5</v>
      </c>
      <c r="X20" s="22">
        <v>39.5</v>
      </c>
      <c r="Y20" s="22">
        <v>440</v>
      </c>
      <c r="Z20" s="22">
        <v>250</v>
      </c>
      <c r="AA20" s="22">
        <v>28329.5</v>
      </c>
      <c r="AB20" s="22">
        <v>28860</v>
      </c>
      <c r="AC20" s="22">
        <v>855.5</v>
      </c>
      <c r="AD20" s="22">
        <v>1080</v>
      </c>
      <c r="AE20" s="22">
        <v>102</v>
      </c>
      <c r="AF20" s="22">
        <v>164.5</v>
      </c>
      <c r="AG20" s="22">
        <v>790</v>
      </c>
      <c r="AH20" s="22">
        <v>934</v>
      </c>
      <c r="AI20" s="22">
        <v>349</v>
      </c>
      <c r="AJ20" s="22">
        <v>214</v>
      </c>
      <c r="AK20" s="22">
        <v>192.5</v>
      </c>
      <c r="AL20" s="22">
        <v>245</v>
      </c>
      <c r="AM20" s="22">
        <v>419.5</v>
      </c>
      <c r="AN20" s="22">
        <v>343</v>
      </c>
      <c r="AO20" s="22">
        <v>4609</v>
      </c>
      <c r="AP20" s="22">
        <v>80029</v>
      </c>
      <c r="AQ20" s="22">
        <v>238.5</v>
      </c>
      <c r="AR20" s="22">
        <v>59780</v>
      </c>
      <c r="AS20" s="22">
        <v>6239</v>
      </c>
      <c r="AT20" s="22">
        <v>2333.5</v>
      </c>
      <c r="AU20" s="22">
        <v>247</v>
      </c>
      <c r="AV20" s="22">
        <v>261</v>
      </c>
      <c r="AW20" s="22">
        <v>205</v>
      </c>
      <c r="AX20" s="22">
        <v>11.5</v>
      </c>
      <c r="AY20" s="22">
        <v>429.5</v>
      </c>
      <c r="AZ20" s="22">
        <v>10812</v>
      </c>
      <c r="BA20" s="22">
        <v>8533.5</v>
      </c>
      <c r="BB20" s="22">
        <v>7442.5</v>
      </c>
      <c r="BC20" s="22">
        <v>26169</v>
      </c>
      <c r="BD20" s="22">
        <v>4842.5</v>
      </c>
      <c r="BE20" s="22">
        <v>1384.5</v>
      </c>
      <c r="BF20" s="22">
        <v>22731.5</v>
      </c>
      <c r="BG20" s="22">
        <v>955.5</v>
      </c>
      <c r="BH20" s="22">
        <v>588</v>
      </c>
      <c r="BI20" s="22">
        <v>230</v>
      </c>
      <c r="BJ20" s="22">
        <v>5782</v>
      </c>
      <c r="BK20" s="22">
        <v>14654</v>
      </c>
      <c r="BL20" s="22">
        <v>188</v>
      </c>
      <c r="BM20" s="22">
        <v>248</v>
      </c>
      <c r="BN20" s="22">
        <v>3492.5</v>
      </c>
      <c r="BO20" s="22">
        <v>1332</v>
      </c>
      <c r="BP20" s="22">
        <v>199.5</v>
      </c>
      <c r="BQ20" s="22">
        <v>5271</v>
      </c>
      <c r="BR20" s="22">
        <v>4565.5</v>
      </c>
      <c r="BS20" s="22">
        <v>924</v>
      </c>
      <c r="BT20" s="22">
        <v>387.5</v>
      </c>
      <c r="BU20" s="22">
        <v>409</v>
      </c>
      <c r="BV20" s="22">
        <v>1196.5</v>
      </c>
      <c r="BW20" s="22">
        <v>1773.5</v>
      </c>
      <c r="BX20" s="22">
        <v>83.5</v>
      </c>
      <c r="BY20" s="22">
        <v>479.5</v>
      </c>
      <c r="BZ20" s="22">
        <v>193</v>
      </c>
      <c r="CA20" s="22">
        <v>163</v>
      </c>
      <c r="CB20" s="22">
        <v>79455</v>
      </c>
      <c r="CC20" s="22">
        <v>148.5</v>
      </c>
      <c r="CD20" s="22">
        <v>59.5</v>
      </c>
      <c r="CE20" s="22">
        <v>165</v>
      </c>
      <c r="CF20" s="22">
        <v>95</v>
      </c>
      <c r="CG20" s="22">
        <v>166</v>
      </c>
      <c r="CH20" s="22">
        <v>105</v>
      </c>
      <c r="CI20" s="22">
        <v>679</v>
      </c>
      <c r="CJ20" s="22">
        <v>944</v>
      </c>
      <c r="CK20" s="22">
        <v>4148.5</v>
      </c>
      <c r="CL20" s="22">
        <v>1232</v>
      </c>
      <c r="CM20" s="22">
        <v>741</v>
      </c>
      <c r="CN20" s="22">
        <v>26904.5</v>
      </c>
      <c r="CO20" s="22">
        <v>14863.5</v>
      </c>
      <c r="CP20" s="22">
        <v>1031</v>
      </c>
      <c r="CQ20" s="22">
        <v>977.5</v>
      </c>
      <c r="CR20" s="22">
        <v>179</v>
      </c>
      <c r="CS20" s="22">
        <v>350.5</v>
      </c>
      <c r="CT20" s="22">
        <v>109.5</v>
      </c>
      <c r="CU20" s="22">
        <v>50</v>
      </c>
      <c r="CV20" s="22">
        <v>40</v>
      </c>
      <c r="CW20" s="22">
        <v>150</v>
      </c>
      <c r="CX20" s="22">
        <v>464</v>
      </c>
      <c r="CY20" s="22">
        <v>37</v>
      </c>
      <c r="CZ20" s="22">
        <v>2045.5</v>
      </c>
      <c r="DA20" s="22">
        <v>179</v>
      </c>
      <c r="DB20" s="22">
        <v>306.5</v>
      </c>
      <c r="DC20" s="22">
        <v>162</v>
      </c>
      <c r="DD20" s="22">
        <v>132</v>
      </c>
      <c r="DE20" s="22">
        <v>432.5</v>
      </c>
      <c r="DF20" s="22">
        <v>20425.5</v>
      </c>
      <c r="DG20" s="22">
        <v>73</v>
      </c>
      <c r="DH20" s="22">
        <v>1923</v>
      </c>
      <c r="DI20" s="22">
        <v>2544.5</v>
      </c>
      <c r="DJ20" s="22">
        <v>704.5</v>
      </c>
      <c r="DK20" s="22">
        <v>405.5</v>
      </c>
      <c r="DL20" s="22">
        <v>5630.5</v>
      </c>
      <c r="DM20" s="22">
        <v>232.5</v>
      </c>
      <c r="DN20" s="22">
        <v>1394</v>
      </c>
      <c r="DO20" s="22">
        <v>2842</v>
      </c>
      <c r="DP20" s="22">
        <v>211</v>
      </c>
      <c r="DQ20" s="22">
        <v>497.5</v>
      </c>
      <c r="DR20" s="22">
        <v>1267.5</v>
      </c>
      <c r="DS20" s="22">
        <v>753.5</v>
      </c>
      <c r="DT20" s="22">
        <v>136.5</v>
      </c>
      <c r="DU20" s="22">
        <v>388</v>
      </c>
      <c r="DV20" s="22">
        <v>197</v>
      </c>
      <c r="DW20" s="22">
        <v>337</v>
      </c>
      <c r="DX20" s="22">
        <v>170.5</v>
      </c>
      <c r="DY20" s="22">
        <v>332.5</v>
      </c>
      <c r="DZ20" s="22">
        <v>914</v>
      </c>
      <c r="EA20" s="22">
        <v>547</v>
      </c>
      <c r="EB20" s="22">
        <v>571.5</v>
      </c>
      <c r="EC20" s="22">
        <v>293</v>
      </c>
      <c r="ED20" s="22">
        <v>1646</v>
      </c>
      <c r="EE20" s="22">
        <v>184</v>
      </c>
      <c r="EF20" s="22">
        <v>1426</v>
      </c>
      <c r="EG20" s="22">
        <v>267</v>
      </c>
      <c r="EH20" s="22">
        <v>219</v>
      </c>
      <c r="EI20" s="22">
        <v>16230.5</v>
      </c>
      <c r="EJ20" s="22">
        <v>8761.5</v>
      </c>
      <c r="EK20" s="22">
        <v>617.5</v>
      </c>
      <c r="EL20" s="22">
        <v>479.5</v>
      </c>
      <c r="EM20" s="22">
        <v>411</v>
      </c>
      <c r="EN20" s="22">
        <v>952.5</v>
      </c>
      <c r="EO20" s="22">
        <v>410.5</v>
      </c>
      <c r="EP20" s="22">
        <v>369.5</v>
      </c>
      <c r="EQ20" s="22">
        <v>2374</v>
      </c>
      <c r="ER20" s="22">
        <v>353.5</v>
      </c>
      <c r="ES20" s="22">
        <v>122</v>
      </c>
      <c r="ET20" s="22">
        <v>173</v>
      </c>
      <c r="EU20" s="22">
        <v>599</v>
      </c>
      <c r="EV20" s="22">
        <v>60.5</v>
      </c>
      <c r="EW20" s="22">
        <v>844.5</v>
      </c>
      <c r="EX20" s="22">
        <v>251.5</v>
      </c>
      <c r="EY20" s="22">
        <v>235.5</v>
      </c>
      <c r="EZ20" s="22">
        <v>103.5</v>
      </c>
      <c r="FA20" s="22">
        <v>3061.5</v>
      </c>
      <c r="FB20" s="22">
        <v>310.5</v>
      </c>
      <c r="FC20" s="22">
        <v>2288.5</v>
      </c>
      <c r="FD20" s="22">
        <v>328.5</v>
      </c>
      <c r="FE20" s="22">
        <v>102</v>
      </c>
      <c r="FF20" s="22">
        <v>200.5</v>
      </c>
      <c r="FG20" s="22">
        <v>96.5</v>
      </c>
      <c r="FH20" s="22">
        <v>87</v>
      </c>
      <c r="FI20" s="22">
        <v>1810</v>
      </c>
      <c r="FJ20" s="22">
        <v>1840</v>
      </c>
      <c r="FK20" s="22">
        <v>2195.5</v>
      </c>
      <c r="FL20" s="22">
        <v>4799.5</v>
      </c>
      <c r="FM20" s="22">
        <v>3443</v>
      </c>
      <c r="FN20" s="22">
        <v>20014.5</v>
      </c>
      <c r="FO20" s="22">
        <v>1105</v>
      </c>
      <c r="FP20" s="22">
        <v>2078.5</v>
      </c>
      <c r="FQ20" s="22">
        <v>736.5</v>
      </c>
      <c r="FR20" s="22">
        <v>160</v>
      </c>
      <c r="FS20" s="22">
        <v>178</v>
      </c>
      <c r="FT20" s="22">
        <v>71</v>
      </c>
      <c r="FU20" s="22">
        <v>754</v>
      </c>
      <c r="FV20" s="22">
        <v>618.5</v>
      </c>
      <c r="FW20" s="22">
        <v>166</v>
      </c>
      <c r="FX20" s="22">
        <v>67.5</v>
      </c>
      <c r="FY20" s="21">
        <v>0</v>
      </c>
      <c r="FZ20" s="21">
        <f t="shared" si="7"/>
        <v>793204.5</v>
      </c>
      <c r="GA20" s="21"/>
      <c r="GB20" s="21"/>
      <c r="GC20" s="21"/>
      <c r="GD20" s="21"/>
      <c r="GE20" s="46"/>
      <c r="GF20" s="44"/>
      <c r="GG20" s="7"/>
      <c r="GH20" s="7"/>
      <c r="GI20" s="7"/>
      <c r="GJ20" s="7"/>
      <c r="GK20" s="7"/>
      <c r="GL20" s="7"/>
      <c r="GM20" s="7"/>
    </row>
    <row r="21" spans="1:195" ht="14.25" customHeight="1" x14ac:dyDescent="0.2">
      <c r="A21" s="35" t="s">
        <v>279</v>
      </c>
      <c r="B21" s="2" t="s">
        <v>280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55</v>
      </c>
      <c r="P21" s="22">
        <v>0</v>
      </c>
      <c r="Q21" s="22">
        <v>193.5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103.5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2</v>
      </c>
      <c r="AH21" s="22">
        <v>38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34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64.5</v>
      </c>
      <c r="BB21" s="22">
        <v>0</v>
      </c>
      <c r="BC21" s="22">
        <v>24</v>
      </c>
      <c r="BD21" s="22">
        <v>0</v>
      </c>
      <c r="BE21" s="22">
        <v>1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41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233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132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1.5</v>
      </c>
      <c r="EA21" s="22">
        <v>11</v>
      </c>
      <c r="EB21" s="22">
        <v>16</v>
      </c>
      <c r="EC21" s="22">
        <v>0</v>
      </c>
      <c r="ED21" s="22">
        <v>0</v>
      </c>
      <c r="EE21" s="22">
        <v>0</v>
      </c>
      <c r="EF21" s="22">
        <v>0</v>
      </c>
      <c r="EG21" s="22">
        <v>0</v>
      </c>
      <c r="EH21" s="22">
        <v>0</v>
      </c>
      <c r="EI21" s="22">
        <v>43</v>
      </c>
      <c r="EJ21" s="22">
        <v>163</v>
      </c>
      <c r="EK21" s="22">
        <v>0</v>
      </c>
      <c r="EL21" s="22">
        <v>0</v>
      </c>
      <c r="EM21" s="22">
        <v>20</v>
      </c>
      <c r="EN21" s="22">
        <v>0</v>
      </c>
      <c r="EO21" s="22">
        <v>1</v>
      </c>
      <c r="EP21" s="22">
        <v>0</v>
      </c>
      <c r="EQ21" s="22">
        <v>0</v>
      </c>
      <c r="ER21" s="22">
        <v>0</v>
      </c>
      <c r="ES21" s="22">
        <v>0</v>
      </c>
      <c r="ET21" s="22">
        <v>0</v>
      </c>
      <c r="EU21" s="22">
        <v>12</v>
      </c>
      <c r="EV21" s="22">
        <v>0</v>
      </c>
      <c r="EW21" s="22">
        <v>0</v>
      </c>
      <c r="EX21" s="22">
        <v>0</v>
      </c>
      <c r="EY21" s="22">
        <v>0</v>
      </c>
      <c r="EZ21" s="22">
        <v>0</v>
      </c>
      <c r="FA21" s="22">
        <v>0</v>
      </c>
      <c r="FB21" s="22">
        <v>0</v>
      </c>
      <c r="FC21" s="22">
        <v>62</v>
      </c>
      <c r="FD21" s="22">
        <v>0</v>
      </c>
      <c r="FE21" s="22">
        <v>0</v>
      </c>
      <c r="FF21" s="22">
        <v>0</v>
      </c>
      <c r="FG21" s="22">
        <v>0</v>
      </c>
      <c r="FH21" s="22">
        <v>0</v>
      </c>
      <c r="FI21" s="22">
        <v>0</v>
      </c>
      <c r="FJ21" s="22">
        <v>0</v>
      </c>
      <c r="FK21" s="22">
        <v>22</v>
      </c>
      <c r="FL21" s="22">
        <v>0</v>
      </c>
      <c r="FM21" s="22">
        <v>31.5</v>
      </c>
      <c r="FN21" s="22">
        <v>0</v>
      </c>
      <c r="FO21" s="22">
        <v>0</v>
      </c>
      <c r="FP21" s="22">
        <v>0</v>
      </c>
      <c r="FQ21" s="22">
        <v>0</v>
      </c>
      <c r="FR21" s="22">
        <v>0</v>
      </c>
      <c r="FS21" s="22">
        <v>0</v>
      </c>
      <c r="FT21" s="22">
        <v>0</v>
      </c>
      <c r="FU21" s="22">
        <v>0</v>
      </c>
      <c r="FV21" s="22">
        <v>0</v>
      </c>
      <c r="FW21" s="22">
        <v>0</v>
      </c>
      <c r="FX21" s="22">
        <v>0</v>
      </c>
      <c r="FY21" s="21"/>
      <c r="FZ21" s="21">
        <f t="shared" si="7"/>
        <v>1304.5</v>
      </c>
      <c r="GA21" s="21"/>
      <c r="GB21" s="21"/>
      <c r="GC21" s="21"/>
      <c r="GD21" s="21"/>
      <c r="GE21" s="21"/>
      <c r="GF21" s="22"/>
      <c r="GG21" s="7"/>
      <c r="GH21" s="7"/>
      <c r="GI21" s="7"/>
      <c r="GJ21" s="7"/>
      <c r="GK21" s="7"/>
      <c r="GL21" s="7"/>
      <c r="GM21" s="7"/>
    </row>
    <row r="22" spans="1:195" ht="14.25" customHeight="1" x14ac:dyDescent="0.2">
      <c r="A22" s="4" t="s">
        <v>281</v>
      </c>
      <c r="B22" s="2" t="s">
        <v>282</v>
      </c>
      <c r="C22" s="22">
        <v>176.5</v>
      </c>
      <c r="D22" s="22">
        <v>361</v>
      </c>
      <c r="E22" s="22">
        <v>521.5</v>
      </c>
      <c r="F22" s="22">
        <v>428</v>
      </c>
      <c r="G22" s="22">
        <v>11</v>
      </c>
      <c r="H22" s="22">
        <v>11.5</v>
      </c>
      <c r="I22" s="22">
        <v>609.5</v>
      </c>
      <c r="J22" s="22">
        <v>97</v>
      </c>
      <c r="K22" s="22">
        <v>5.5</v>
      </c>
      <c r="L22" s="22">
        <v>119.5</v>
      </c>
      <c r="M22" s="22">
        <v>40</v>
      </c>
      <c r="N22" s="22">
        <v>278</v>
      </c>
      <c r="O22" s="22">
        <v>122</v>
      </c>
      <c r="P22" s="22">
        <v>4</v>
      </c>
      <c r="Q22" s="22">
        <v>962</v>
      </c>
      <c r="R22" s="22">
        <v>7</v>
      </c>
      <c r="S22" s="22">
        <v>37.5</v>
      </c>
      <c r="T22" s="22">
        <v>7</v>
      </c>
      <c r="U22" s="22">
        <v>2</v>
      </c>
      <c r="V22" s="22">
        <v>10</v>
      </c>
      <c r="W22" s="22">
        <v>0</v>
      </c>
      <c r="X22" s="22">
        <v>1</v>
      </c>
      <c r="Y22" s="22">
        <v>18.5</v>
      </c>
      <c r="Z22" s="22">
        <v>5.5</v>
      </c>
      <c r="AA22" s="22">
        <v>254</v>
      </c>
      <c r="AB22" s="22">
        <v>249.5</v>
      </c>
      <c r="AC22" s="22">
        <v>20</v>
      </c>
      <c r="AD22" s="22">
        <v>26.5</v>
      </c>
      <c r="AE22" s="22">
        <v>3</v>
      </c>
      <c r="AF22" s="22">
        <v>4</v>
      </c>
      <c r="AG22" s="22">
        <v>22.5</v>
      </c>
      <c r="AH22" s="22">
        <v>37</v>
      </c>
      <c r="AI22" s="22">
        <v>15.5</v>
      </c>
      <c r="AJ22" s="22">
        <v>4</v>
      </c>
      <c r="AK22" s="22">
        <v>21.5</v>
      </c>
      <c r="AL22" s="22">
        <v>14.5</v>
      </c>
      <c r="AM22" s="22">
        <v>22</v>
      </c>
      <c r="AN22" s="22">
        <v>12</v>
      </c>
      <c r="AO22" s="22">
        <v>128.5</v>
      </c>
      <c r="AP22" s="22">
        <v>3250.5</v>
      </c>
      <c r="AQ22" s="22">
        <v>7</v>
      </c>
      <c r="AR22" s="22">
        <v>183.5</v>
      </c>
      <c r="AS22" s="22">
        <v>122</v>
      </c>
      <c r="AT22" s="22">
        <v>20.5</v>
      </c>
      <c r="AU22" s="22">
        <v>4.5</v>
      </c>
      <c r="AV22" s="22">
        <v>10</v>
      </c>
      <c r="AW22" s="22">
        <v>5</v>
      </c>
      <c r="AX22" s="22">
        <v>0</v>
      </c>
      <c r="AY22" s="22">
        <v>11</v>
      </c>
      <c r="AZ22" s="22">
        <v>242</v>
      </c>
      <c r="BA22" s="22">
        <v>95</v>
      </c>
      <c r="BB22" s="22">
        <v>131</v>
      </c>
      <c r="BC22" s="22">
        <v>413.5</v>
      </c>
      <c r="BD22" s="22">
        <v>10</v>
      </c>
      <c r="BE22" s="22">
        <v>16</v>
      </c>
      <c r="BF22" s="22">
        <v>48</v>
      </c>
      <c r="BG22" s="22">
        <v>41.5</v>
      </c>
      <c r="BH22" s="22">
        <v>9</v>
      </c>
      <c r="BI22" s="22">
        <v>6</v>
      </c>
      <c r="BJ22" s="22">
        <v>34.5</v>
      </c>
      <c r="BK22" s="22">
        <v>66.5</v>
      </c>
      <c r="BL22" s="22">
        <v>2.5</v>
      </c>
      <c r="BM22" s="22">
        <v>7</v>
      </c>
      <c r="BN22" s="22">
        <v>138.5</v>
      </c>
      <c r="BO22" s="22">
        <v>33</v>
      </c>
      <c r="BP22" s="22">
        <v>7</v>
      </c>
      <c r="BQ22" s="22">
        <v>139.5</v>
      </c>
      <c r="BR22" s="22">
        <v>67</v>
      </c>
      <c r="BS22" s="22">
        <v>50.5</v>
      </c>
      <c r="BT22" s="22">
        <v>4.5</v>
      </c>
      <c r="BU22" s="22">
        <v>10</v>
      </c>
      <c r="BV22" s="22">
        <v>20</v>
      </c>
      <c r="BW22" s="22">
        <v>31.5</v>
      </c>
      <c r="BX22" s="22">
        <v>4</v>
      </c>
      <c r="BY22" s="22">
        <v>20</v>
      </c>
      <c r="BZ22" s="22">
        <v>8.5</v>
      </c>
      <c r="CA22" s="22">
        <v>5</v>
      </c>
      <c r="CB22" s="22">
        <v>883.5</v>
      </c>
      <c r="CC22" s="22">
        <v>5.5</v>
      </c>
      <c r="CD22" s="22">
        <v>3</v>
      </c>
      <c r="CE22" s="22">
        <v>3</v>
      </c>
      <c r="CF22" s="22">
        <v>3</v>
      </c>
      <c r="CG22" s="22">
        <v>8</v>
      </c>
      <c r="CH22" s="22">
        <v>4</v>
      </c>
      <c r="CI22" s="22">
        <v>12.5</v>
      </c>
      <c r="CJ22" s="22">
        <v>38.5</v>
      </c>
      <c r="CK22" s="22">
        <v>123</v>
      </c>
      <c r="CL22" s="22">
        <v>14</v>
      </c>
      <c r="CM22" s="22">
        <v>21</v>
      </c>
      <c r="CN22" s="22">
        <v>204.5</v>
      </c>
      <c r="CO22" s="22">
        <v>143.5</v>
      </c>
      <c r="CP22" s="22">
        <v>15</v>
      </c>
      <c r="CQ22" s="22">
        <v>52.5</v>
      </c>
      <c r="CR22" s="22">
        <v>3.5</v>
      </c>
      <c r="CS22" s="22">
        <v>5</v>
      </c>
      <c r="CT22" s="22">
        <v>4.5</v>
      </c>
      <c r="CU22" s="22">
        <v>0</v>
      </c>
      <c r="CV22" s="22">
        <v>1.5</v>
      </c>
      <c r="CW22" s="22">
        <v>3.5</v>
      </c>
      <c r="CX22" s="22">
        <v>10</v>
      </c>
      <c r="CY22" s="22">
        <v>0.5</v>
      </c>
      <c r="CZ22" s="22">
        <v>61.5</v>
      </c>
      <c r="DA22" s="22">
        <v>5.5</v>
      </c>
      <c r="DB22" s="22">
        <v>4</v>
      </c>
      <c r="DC22" s="22">
        <v>2</v>
      </c>
      <c r="DD22" s="22">
        <v>5.5</v>
      </c>
      <c r="DE22" s="22">
        <v>13</v>
      </c>
      <c r="DF22" s="22">
        <v>425.5</v>
      </c>
      <c r="DG22" s="22">
        <v>3</v>
      </c>
      <c r="DH22" s="22">
        <v>85.5</v>
      </c>
      <c r="DI22" s="22">
        <v>94.5</v>
      </c>
      <c r="DJ22" s="22">
        <v>12.5</v>
      </c>
      <c r="DK22" s="22">
        <v>19</v>
      </c>
      <c r="DL22" s="22">
        <v>119.5</v>
      </c>
      <c r="DM22" s="22">
        <v>11.5</v>
      </c>
      <c r="DN22" s="22">
        <v>31</v>
      </c>
      <c r="DO22" s="22">
        <v>112.5</v>
      </c>
      <c r="DP22" s="22">
        <v>8</v>
      </c>
      <c r="DQ22" s="22">
        <v>26</v>
      </c>
      <c r="DR22" s="22">
        <v>45.5</v>
      </c>
      <c r="DS22" s="22">
        <v>26.5</v>
      </c>
      <c r="DT22" s="22">
        <v>0</v>
      </c>
      <c r="DU22" s="22">
        <v>9.5</v>
      </c>
      <c r="DV22" s="22">
        <v>5.5</v>
      </c>
      <c r="DW22" s="22">
        <v>0</v>
      </c>
      <c r="DX22" s="22">
        <v>4</v>
      </c>
      <c r="DY22" s="22">
        <v>7</v>
      </c>
      <c r="DZ22" s="22">
        <v>23.5</v>
      </c>
      <c r="EA22" s="22">
        <v>31.5</v>
      </c>
      <c r="EB22" s="22">
        <v>12.5</v>
      </c>
      <c r="EC22" s="22">
        <v>8.5</v>
      </c>
      <c r="ED22" s="22">
        <v>22.5</v>
      </c>
      <c r="EE22" s="22">
        <v>2.5</v>
      </c>
      <c r="EF22" s="22">
        <v>52</v>
      </c>
      <c r="EG22" s="22">
        <v>9.5</v>
      </c>
      <c r="EH22" s="22">
        <v>7</v>
      </c>
      <c r="EI22" s="22">
        <v>722.5</v>
      </c>
      <c r="EJ22" s="22">
        <v>92.5</v>
      </c>
      <c r="EK22" s="22">
        <v>17</v>
      </c>
      <c r="EL22" s="22">
        <v>10.5</v>
      </c>
      <c r="EM22" s="22">
        <v>20.5</v>
      </c>
      <c r="EN22" s="22">
        <v>23</v>
      </c>
      <c r="EO22" s="22">
        <v>12.5</v>
      </c>
      <c r="EP22" s="22">
        <v>8.5</v>
      </c>
      <c r="EQ22" s="22">
        <v>25.5</v>
      </c>
      <c r="ER22" s="22">
        <v>10</v>
      </c>
      <c r="ES22" s="22">
        <v>5.5</v>
      </c>
      <c r="ET22" s="22">
        <v>8.5</v>
      </c>
      <c r="EU22" s="22">
        <v>52</v>
      </c>
      <c r="EV22" s="22">
        <v>3</v>
      </c>
      <c r="EW22" s="22">
        <v>19.5</v>
      </c>
      <c r="EX22" s="22">
        <v>10</v>
      </c>
      <c r="EY22" s="22">
        <v>7.5</v>
      </c>
      <c r="EZ22" s="22">
        <v>6</v>
      </c>
      <c r="FA22" s="22">
        <v>59.5</v>
      </c>
      <c r="FB22" s="22">
        <v>18.5</v>
      </c>
      <c r="FC22" s="22">
        <v>35</v>
      </c>
      <c r="FD22" s="22">
        <v>5</v>
      </c>
      <c r="FE22" s="22">
        <v>4</v>
      </c>
      <c r="FF22" s="22">
        <v>9</v>
      </c>
      <c r="FG22" s="22">
        <v>0</v>
      </c>
      <c r="FH22" s="22">
        <v>4</v>
      </c>
      <c r="FI22" s="22">
        <v>40.5</v>
      </c>
      <c r="FJ22" s="22">
        <v>32.5</v>
      </c>
      <c r="FK22" s="22">
        <v>46.5</v>
      </c>
      <c r="FL22" s="22">
        <v>26</v>
      </c>
      <c r="FM22" s="22">
        <v>46.5</v>
      </c>
      <c r="FN22" s="22">
        <v>307.5</v>
      </c>
      <c r="FO22" s="22">
        <v>27</v>
      </c>
      <c r="FP22" s="22">
        <v>88</v>
      </c>
      <c r="FQ22" s="22">
        <v>13</v>
      </c>
      <c r="FR22" s="22">
        <v>3.5</v>
      </c>
      <c r="FS22" s="22">
        <v>4.5</v>
      </c>
      <c r="FT22" s="22">
        <v>3</v>
      </c>
      <c r="FU22" s="22">
        <v>16</v>
      </c>
      <c r="FV22" s="22">
        <v>12</v>
      </c>
      <c r="FW22" s="22">
        <v>5.5</v>
      </c>
      <c r="FX22" s="22">
        <v>2.5</v>
      </c>
      <c r="FY22" s="21">
        <v>0</v>
      </c>
      <c r="FZ22" s="21">
        <f>SUM(C22:FX22)+FY27</f>
        <v>14680</v>
      </c>
      <c r="GA22" s="21"/>
      <c r="GB22" s="21"/>
      <c r="GC22" s="21"/>
      <c r="GD22" s="21"/>
      <c r="GE22" s="46"/>
      <c r="GF22" s="44"/>
      <c r="GG22" s="7"/>
      <c r="GH22" s="7"/>
      <c r="GI22" s="7"/>
      <c r="GJ22" s="7"/>
      <c r="GK22" s="7"/>
      <c r="GL22" s="7"/>
      <c r="GM22" s="7"/>
    </row>
    <row r="23" spans="1:195" ht="14.25" customHeight="1" x14ac:dyDescent="0.2">
      <c r="A23" s="4" t="s">
        <v>283</v>
      </c>
      <c r="B23" s="2" t="s">
        <v>284</v>
      </c>
      <c r="C23" s="47">
        <v>27</v>
      </c>
      <c r="D23" s="47">
        <v>200</v>
      </c>
      <c r="E23" s="47">
        <v>31</v>
      </c>
      <c r="F23" s="47">
        <v>35</v>
      </c>
      <c r="G23" s="47">
        <v>4</v>
      </c>
      <c r="H23" s="47">
        <v>0</v>
      </c>
      <c r="I23" s="47">
        <v>428</v>
      </c>
      <c r="J23" s="47">
        <v>4</v>
      </c>
      <c r="K23" s="22">
        <v>0</v>
      </c>
      <c r="L23" s="47">
        <v>6</v>
      </c>
      <c r="M23" s="47">
        <v>3</v>
      </c>
      <c r="N23" s="47">
        <v>236</v>
      </c>
      <c r="O23" s="47">
        <v>26</v>
      </c>
      <c r="P23" s="22">
        <v>0</v>
      </c>
      <c r="Q23" s="47">
        <v>318</v>
      </c>
      <c r="R23" s="22">
        <v>4</v>
      </c>
      <c r="S23" s="47">
        <v>4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47">
        <v>103</v>
      </c>
      <c r="AB23" s="47">
        <v>81</v>
      </c>
      <c r="AC23" s="47">
        <v>0</v>
      </c>
      <c r="AD23" s="47">
        <v>1</v>
      </c>
      <c r="AE23" s="22">
        <v>0</v>
      </c>
      <c r="AF23" s="47">
        <v>0</v>
      </c>
      <c r="AG23" s="47">
        <v>1</v>
      </c>
      <c r="AH23" s="22">
        <v>0</v>
      </c>
      <c r="AI23" s="22">
        <v>0</v>
      </c>
      <c r="AJ23" s="47">
        <v>0</v>
      </c>
      <c r="AK23" s="47">
        <v>0</v>
      </c>
      <c r="AL23" s="22">
        <v>0</v>
      </c>
      <c r="AM23" s="22">
        <v>0</v>
      </c>
      <c r="AN23" s="22">
        <v>0</v>
      </c>
      <c r="AO23" s="47">
        <v>4</v>
      </c>
      <c r="AP23" s="47">
        <v>259</v>
      </c>
      <c r="AQ23" s="22">
        <v>0</v>
      </c>
      <c r="AR23" s="47">
        <v>189</v>
      </c>
      <c r="AS23" s="47">
        <v>69</v>
      </c>
      <c r="AT23" s="47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47">
        <v>42</v>
      </c>
      <c r="BA23" s="47">
        <v>13</v>
      </c>
      <c r="BB23" s="47">
        <v>42</v>
      </c>
      <c r="BC23" s="47">
        <v>54</v>
      </c>
      <c r="BD23" s="47">
        <v>6</v>
      </c>
      <c r="BE23" s="47">
        <v>1</v>
      </c>
      <c r="BF23" s="47">
        <v>60</v>
      </c>
      <c r="BG23" s="47">
        <v>1</v>
      </c>
      <c r="BH23" s="22">
        <v>0</v>
      </c>
      <c r="BI23" s="47">
        <v>2</v>
      </c>
      <c r="BJ23" s="47">
        <v>22</v>
      </c>
      <c r="BK23" s="47">
        <v>61</v>
      </c>
      <c r="BL23" s="22">
        <v>0</v>
      </c>
      <c r="BM23" s="22">
        <v>0</v>
      </c>
      <c r="BN23" s="47">
        <v>0</v>
      </c>
      <c r="BO23" s="47">
        <v>1</v>
      </c>
      <c r="BP23" s="22">
        <v>0</v>
      </c>
      <c r="BQ23" s="47">
        <v>45</v>
      </c>
      <c r="BR23" s="47">
        <v>25</v>
      </c>
      <c r="BS23" s="47">
        <v>4</v>
      </c>
      <c r="BT23" s="22">
        <v>0</v>
      </c>
      <c r="BU23" s="22">
        <v>0</v>
      </c>
      <c r="BV23" s="47">
        <v>3</v>
      </c>
      <c r="BW23" s="47">
        <v>2</v>
      </c>
      <c r="BX23" s="22">
        <v>0</v>
      </c>
      <c r="BY23" s="22">
        <v>2</v>
      </c>
      <c r="BZ23" s="22">
        <v>0</v>
      </c>
      <c r="CA23" s="47">
        <v>0</v>
      </c>
      <c r="CB23" s="47">
        <v>174</v>
      </c>
      <c r="CC23" s="22">
        <v>0</v>
      </c>
      <c r="CD23" s="22">
        <v>0</v>
      </c>
      <c r="CE23" s="22">
        <v>0</v>
      </c>
      <c r="CF23" s="22">
        <v>0</v>
      </c>
      <c r="CG23" s="22">
        <v>1</v>
      </c>
      <c r="CH23" s="47">
        <v>0</v>
      </c>
      <c r="CI23" s="47">
        <v>0</v>
      </c>
      <c r="CJ23" s="47">
        <v>6</v>
      </c>
      <c r="CK23" s="47">
        <v>5</v>
      </c>
      <c r="CL23" s="22">
        <v>5</v>
      </c>
      <c r="CM23" s="47">
        <v>1</v>
      </c>
      <c r="CN23" s="47">
        <v>56</v>
      </c>
      <c r="CO23" s="47">
        <v>15</v>
      </c>
      <c r="CP23" s="47">
        <v>1</v>
      </c>
      <c r="CQ23" s="47">
        <v>3</v>
      </c>
      <c r="CR23" s="47">
        <v>0</v>
      </c>
      <c r="CS23" s="22">
        <v>0</v>
      </c>
      <c r="CT23" s="47">
        <v>0</v>
      </c>
      <c r="CU23" s="22">
        <v>0</v>
      </c>
      <c r="CV23" s="22">
        <v>0</v>
      </c>
      <c r="CW23" s="22">
        <v>0</v>
      </c>
      <c r="CX23" s="47">
        <v>1</v>
      </c>
      <c r="CY23" s="22">
        <v>0</v>
      </c>
      <c r="CZ23" s="47">
        <v>1</v>
      </c>
      <c r="DA23" s="22">
        <v>0</v>
      </c>
      <c r="DB23" s="22">
        <v>0</v>
      </c>
      <c r="DC23" s="22">
        <v>0</v>
      </c>
      <c r="DD23" s="22">
        <v>0</v>
      </c>
      <c r="DE23" s="22">
        <v>1</v>
      </c>
      <c r="DF23" s="47">
        <v>19</v>
      </c>
      <c r="DG23" s="22">
        <v>0</v>
      </c>
      <c r="DH23" s="47">
        <v>7</v>
      </c>
      <c r="DI23" s="47">
        <v>8</v>
      </c>
      <c r="DJ23" s="47">
        <v>0</v>
      </c>
      <c r="DK23" s="22">
        <v>0</v>
      </c>
      <c r="DL23" s="47">
        <v>14</v>
      </c>
      <c r="DM23" s="22">
        <v>0</v>
      </c>
      <c r="DN23" s="47">
        <v>4</v>
      </c>
      <c r="DO23" s="47">
        <v>7</v>
      </c>
      <c r="DP23" s="22">
        <v>0</v>
      </c>
      <c r="DQ23" s="47">
        <v>0</v>
      </c>
      <c r="DR23" s="47">
        <v>0</v>
      </c>
      <c r="DS23" s="47">
        <v>0</v>
      </c>
      <c r="DT23" s="22">
        <v>0</v>
      </c>
      <c r="DU23" s="22">
        <v>1</v>
      </c>
      <c r="DV23" s="22">
        <v>0</v>
      </c>
      <c r="DW23" s="47">
        <v>0</v>
      </c>
      <c r="DX23" s="22">
        <v>0</v>
      </c>
      <c r="DY23" s="47">
        <v>1</v>
      </c>
      <c r="DZ23" s="22">
        <v>0</v>
      </c>
      <c r="EA23" s="22">
        <v>0</v>
      </c>
      <c r="EB23" s="47">
        <v>1</v>
      </c>
      <c r="EC23" s="22">
        <v>0</v>
      </c>
      <c r="ED23" s="47">
        <v>8</v>
      </c>
      <c r="EE23" s="22">
        <v>0</v>
      </c>
      <c r="EF23" s="47">
        <v>0</v>
      </c>
      <c r="EG23" s="47">
        <v>0</v>
      </c>
      <c r="EH23" s="22">
        <v>0</v>
      </c>
      <c r="EI23" s="47">
        <v>12</v>
      </c>
      <c r="EJ23" s="47">
        <v>12</v>
      </c>
      <c r="EK23" s="47">
        <v>0</v>
      </c>
      <c r="EL23" s="47">
        <v>0</v>
      </c>
      <c r="EM23" s="22">
        <v>0</v>
      </c>
      <c r="EN23" s="47">
        <v>0</v>
      </c>
      <c r="EO23" s="47">
        <v>0</v>
      </c>
      <c r="EP23" s="47">
        <v>1</v>
      </c>
      <c r="EQ23" s="47">
        <v>3</v>
      </c>
      <c r="ER23" s="47">
        <v>0</v>
      </c>
      <c r="ES23" s="22">
        <v>0</v>
      </c>
      <c r="ET23" s="22">
        <v>1</v>
      </c>
      <c r="EU23" s="22">
        <v>0</v>
      </c>
      <c r="EV23" s="22">
        <v>0</v>
      </c>
      <c r="EW23" s="47">
        <v>7</v>
      </c>
      <c r="EX23" s="22">
        <v>0</v>
      </c>
      <c r="EY23" s="22">
        <v>0</v>
      </c>
      <c r="EZ23" s="22">
        <v>0</v>
      </c>
      <c r="FA23" s="47">
        <v>28</v>
      </c>
      <c r="FB23" s="22">
        <v>2</v>
      </c>
      <c r="FC23" s="47">
        <v>6</v>
      </c>
      <c r="FD23" s="22">
        <v>1</v>
      </c>
      <c r="FE23" s="22">
        <v>0</v>
      </c>
      <c r="FF23" s="22">
        <v>0</v>
      </c>
      <c r="FG23" s="47">
        <v>0</v>
      </c>
      <c r="FH23" s="22">
        <v>0</v>
      </c>
      <c r="FI23" s="47">
        <v>4</v>
      </c>
      <c r="FJ23" s="47">
        <v>2</v>
      </c>
      <c r="FK23" s="47">
        <v>9</v>
      </c>
      <c r="FL23" s="47">
        <v>6</v>
      </c>
      <c r="FM23" s="47">
        <v>5</v>
      </c>
      <c r="FN23" s="47">
        <v>64</v>
      </c>
      <c r="FO23" s="47">
        <v>1</v>
      </c>
      <c r="FP23" s="47">
        <v>10</v>
      </c>
      <c r="FQ23" s="47">
        <v>0</v>
      </c>
      <c r="FR23" s="22">
        <v>0</v>
      </c>
      <c r="FS23" s="22">
        <v>0</v>
      </c>
      <c r="FT23" s="22">
        <v>0</v>
      </c>
      <c r="FU23" s="47">
        <v>3</v>
      </c>
      <c r="FV23" s="47">
        <v>0</v>
      </c>
      <c r="FW23" s="47">
        <v>0</v>
      </c>
      <c r="FX23" s="22">
        <v>0</v>
      </c>
      <c r="FY23" s="21">
        <v>0</v>
      </c>
      <c r="FZ23" s="21">
        <f t="shared" ref="FZ23:FZ28" si="8">SUM(C23:FX23)</f>
        <v>2936</v>
      </c>
      <c r="GA23" s="21"/>
      <c r="GB23" s="21"/>
      <c r="GC23" s="21"/>
      <c r="GD23" s="21"/>
      <c r="GE23" s="46"/>
      <c r="GF23" s="44"/>
      <c r="GG23" s="7"/>
      <c r="GH23" s="7"/>
      <c r="GI23" s="7"/>
      <c r="GJ23" s="7"/>
      <c r="GK23" s="7"/>
      <c r="GL23" s="7"/>
      <c r="GM23" s="7"/>
    </row>
    <row r="24" spans="1:195" ht="14.25" customHeight="1" x14ac:dyDescent="0.2">
      <c r="A24" s="4" t="s">
        <v>285</v>
      </c>
      <c r="B24" s="2" t="s">
        <v>286</v>
      </c>
      <c r="C24" s="48">
        <v>0</v>
      </c>
      <c r="D24" s="48">
        <v>5012.5</v>
      </c>
      <c r="E24" s="48">
        <v>866.42699999999991</v>
      </c>
      <c r="F24" s="48">
        <v>651.62999999999988</v>
      </c>
      <c r="G24" s="48">
        <v>0</v>
      </c>
      <c r="H24" s="48">
        <v>0</v>
      </c>
      <c r="I24" s="48">
        <v>1066.0994999999998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1008.5999999999999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86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544.92750000000001</v>
      </c>
      <c r="AS24" s="49">
        <v>305.91000000000003</v>
      </c>
      <c r="AT24" s="48">
        <v>0</v>
      </c>
      <c r="AU24" s="48">
        <v>0</v>
      </c>
      <c r="AV24" s="48">
        <v>0</v>
      </c>
      <c r="AW24" s="48">
        <v>0</v>
      </c>
      <c r="AX24" s="48">
        <v>0</v>
      </c>
      <c r="AY24" s="48">
        <v>50</v>
      </c>
      <c r="AZ24" s="48">
        <v>0</v>
      </c>
      <c r="BA24" s="48">
        <v>0</v>
      </c>
      <c r="BB24" s="48">
        <v>0</v>
      </c>
      <c r="BC24" s="48">
        <v>3887.1259999999997</v>
      </c>
      <c r="BD24" s="48">
        <v>0</v>
      </c>
      <c r="BE24" s="48">
        <v>0</v>
      </c>
      <c r="BF24" s="48">
        <v>0</v>
      </c>
      <c r="BG24" s="48">
        <v>0</v>
      </c>
      <c r="BH24" s="48">
        <v>0</v>
      </c>
      <c r="BI24" s="48">
        <v>0</v>
      </c>
      <c r="BJ24" s="48">
        <v>0</v>
      </c>
      <c r="BK24" s="48">
        <v>0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  <c r="BQ24" s="48">
        <v>581.4</v>
      </c>
      <c r="BR24" s="48">
        <v>0</v>
      </c>
      <c r="BS24" s="48">
        <v>0</v>
      </c>
      <c r="BT24" s="48">
        <v>0</v>
      </c>
      <c r="BU24" s="48">
        <v>0</v>
      </c>
      <c r="BV24" s="48">
        <v>31</v>
      </c>
      <c r="BW24" s="48">
        <v>0</v>
      </c>
      <c r="BX24" s="48">
        <v>0</v>
      </c>
      <c r="BY24" s="48">
        <v>0</v>
      </c>
      <c r="BZ24" s="48">
        <v>0</v>
      </c>
      <c r="CA24" s="48">
        <v>0</v>
      </c>
      <c r="CB24" s="48">
        <v>0</v>
      </c>
      <c r="CC24" s="48">
        <v>0</v>
      </c>
      <c r="CD24" s="48">
        <v>0</v>
      </c>
      <c r="CE24" s="48">
        <v>0</v>
      </c>
      <c r="CF24" s="48">
        <v>0</v>
      </c>
      <c r="CG24" s="48">
        <v>0</v>
      </c>
      <c r="CH24" s="48">
        <v>0</v>
      </c>
      <c r="CI24" s="48">
        <v>0</v>
      </c>
      <c r="CJ24" s="48">
        <v>0</v>
      </c>
      <c r="CK24" s="48">
        <v>524.16</v>
      </c>
      <c r="CL24" s="48">
        <v>0</v>
      </c>
      <c r="CM24" s="48">
        <v>0</v>
      </c>
      <c r="CN24" s="48">
        <v>1567.2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48">
        <v>0</v>
      </c>
      <c r="CU24" s="48">
        <v>0</v>
      </c>
      <c r="CV24" s="48">
        <v>0</v>
      </c>
      <c r="CW24" s="48">
        <v>0</v>
      </c>
      <c r="CX24" s="48">
        <v>0</v>
      </c>
      <c r="CY24" s="48">
        <v>0</v>
      </c>
      <c r="CZ24" s="48">
        <v>0</v>
      </c>
      <c r="DA24" s="48">
        <v>0</v>
      </c>
      <c r="DB24" s="48">
        <v>0</v>
      </c>
      <c r="DC24" s="48">
        <v>0</v>
      </c>
      <c r="DD24" s="48">
        <v>0</v>
      </c>
      <c r="DE24" s="48">
        <v>0</v>
      </c>
      <c r="DF24" s="48">
        <v>854.88</v>
      </c>
      <c r="DG24" s="48">
        <v>0</v>
      </c>
      <c r="DH24" s="48">
        <v>0</v>
      </c>
      <c r="DI24" s="48">
        <v>0</v>
      </c>
      <c r="DJ24" s="48">
        <v>0</v>
      </c>
      <c r="DK24" s="48">
        <v>0</v>
      </c>
      <c r="DL24" s="48">
        <v>0</v>
      </c>
      <c r="DM24" s="48">
        <v>0</v>
      </c>
      <c r="DN24" s="48">
        <v>0</v>
      </c>
      <c r="DO24" s="48">
        <v>0</v>
      </c>
      <c r="DP24" s="48">
        <v>0</v>
      </c>
      <c r="DQ24" s="48">
        <v>0</v>
      </c>
      <c r="DR24" s="48">
        <v>0</v>
      </c>
      <c r="DS24" s="48">
        <v>0</v>
      </c>
      <c r="DT24" s="48">
        <v>0</v>
      </c>
      <c r="DU24" s="48">
        <v>0</v>
      </c>
      <c r="DV24" s="48">
        <v>0</v>
      </c>
      <c r="DW24" s="48">
        <v>0</v>
      </c>
      <c r="DX24" s="48">
        <v>0</v>
      </c>
      <c r="DY24" s="48">
        <v>0</v>
      </c>
      <c r="DZ24" s="48">
        <v>0</v>
      </c>
      <c r="EA24" s="48">
        <v>0</v>
      </c>
      <c r="EB24" s="48">
        <v>0</v>
      </c>
      <c r="EC24" s="48">
        <v>0</v>
      </c>
      <c r="ED24" s="48">
        <v>0</v>
      </c>
      <c r="EE24" s="48">
        <v>0</v>
      </c>
      <c r="EF24" s="48">
        <v>0</v>
      </c>
      <c r="EG24" s="48">
        <v>0</v>
      </c>
      <c r="EH24" s="48">
        <v>0</v>
      </c>
      <c r="EI24" s="48">
        <v>0</v>
      </c>
      <c r="EJ24" s="48">
        <v>0</v>
      </c>
      <c r="EK24" s="48">
        <v>0</v>
      </c>
      <c r="EL24" s="48">
        <v>0</v>
      </c>
      <c r="EM24" s="48">
        <v>0</v>
      </c>
      <c r="EN24" s="48">
        <v>0</v>
      </c>
      <c r="EO24" s="48">
        <v>0</v>
      </c>
      <c r="EP24" s="48">
        <v>0</v>
      </c>
      <c r="EQ24" s="48">
        <v>143.38</v>
      </c>
      <c r="ER24" s="48">
        <v>0</v>
      </c>
      <c r="ES24" s="48">
        <v>0</v>
      </c>
      <c r="ET24" s="48">
        <v>0</v>
      </c>
      <c r="EU24" s="48">
        <v>0</v>
      </c>
      <c r="EV24" s="48">
        <v>0</v>
      </c>
      <c r="EW24" s="48">
        <v>0</v>
      </c>
      <c r="EX24" s="48">
        <v>0</v>
      </c>
      <c r="EY24" s="48">
        <v>0</v>
      </c>
      <c r="EZ24" s="48">
        <v>0</v>
      </c>
      <c r="FA24" s="48">
        <v>0</v>
      </c>
      <c r="FB24" s="48">
        <v>0</v>
      </c>
      <c r="FC24" s="48">
        <v>0</v>
      </c>
      <c r="FD24" s="48">
        <v>0</v>
      </c>
      <c r="FE24" s="48">
        <v>0</v>
      </c>
      <c r="FF24" s="48">
        <v>0</v>
      </c>
      <c r="FG24" s="48">
        <v>0</v>
      </c>
      <c r="FH24" s="48">
        <v>0</v>
      </c>
      <c r="FI24" s="48">
        <v>0</v>
      </c>
      <c r="FJ24" s="48">
        <v>0</v>
      </c>
      <c r="FK24" s="48">
        <v>0</v>
      </c>
      <c r="FL24" s="48">
        <v>0</v>
      </c>
      <c r="FM24" s="48">
        <v>0</v>
      </c>
      <c r="FN24" s="48">
        <v>0</v>
      </c>
      <c r="FO24" s="48">
        <v>0</v>
      </c>
      <c r="FP24" s="48">
        <v>0</v>
      </c>
      <c r="FQ24" s="48">
        <v>0</v>
      </c>
      <c r="FR24" s="48">
        <v>0</v>
      </c>
      <c r="FS24" s="48">
        <v>0</v>
      </c>
      <c r="FT24" s="48">
        <v>0</v>
      </c>
      <c r="FU24" s="48">
        <v>0</v>
      </c>
      <c r="FV24" s="48">
        <v>0</v>
      </c>
      <c r="FW24" s="48">
        <v>0</v>
      </c>
      <c r="FX24" s="48">
        <v>0</v>
      </c>
      <c r="FY24" s="21">
        <v>0</v>
      </c>
      <c r="FZ24" s="21">
        <f t="shared" si="8"/>
        <v>17181.240000000002</v>
      </c>
      <c r="GA24" s="21"/>
      <c r="GB24" s="21"/>
      <c r="GC24" s="21"/>
      <c r="GD24" s="21"/>
      <c r="GE24" s="46"/>
      <c r="GF24" s="44"/>
      <c r="GG24" s="7"/>
      <c r="GH24" s="7"/>
      <c r="GI24" s="7"/>
      <c r="GJ24" s="7"/>
      <c r="GK24" s="7"/>
      <c r="GL24" s="7"/>
      <c r="GM24" s="7"/>
    </row>
    <row r="25" spans="1:195" ht="14.25" customHeight="1" x14ac:dyDescent="0.2">
      <c r="A25" s="4" t="s">
        <v>287</v>
      </c>
      <c r="B25" s="2" t="s">
        <v>288</v>
      </c>
      <c r="C25" s="50">
        <v>0</v>
      </c>
      <c r="D25" s="50">
        <v>225</v>
      </c>
      <c r="E25" s="50">
        <v>46</v>
      </c>
      <c r="F25" s="50">
        <v>42</v>
      </c>
      <c r="G25" s="50">
        <v>0</v>
      </c>
      <c r="H25" s="50">
        <v>0</v>
      </c>
      <c r="I25" s="50">
        <v>42.5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31.5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6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16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4</v>
      </c>
      <c r="AZ25" s="50">
        <v>0</v>
      </c>
      <c r="BA25" s="50">
        <v>0</v>
      </c>
      <c r="BB25" s="50">
        <v>0</v>
      </c>
      <c r="BC25" s="50">
        <v>184.5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33</v>
      </c>
      <c r="BR25" s="50">
        <v>0</v>
      </c>
      <c r="BS25" s="50">
        <v>0</v>
      </c>
      <c r="BT25" s="50">
        <v>0</v>
      </c>
      <c r="BU25" s="50">
        <v>0</v>
      </c>
      <c r="BV25" s="50">
        <v>0</v>
      </c>
      <c r="BW25" s="50">
        <v>0</v>
      </c>
      <c r="BX25" s="50">
        <v>0</v>
      </c>
      <c r="BY25" s="50">
        <v>0</v>
      </c>
      <c r="BZ25" s="50">
        <v>0</v>
      </c>
      <c r="CA25" s="50">
        <v>0</v>
      </c>
      <c r="CB25" s="50">
        <v>0</v>
      </c>
      <c r="CC25" s="50">
        <v>0</v>
      </c>
      <c r="CD25" s="50">
        <v>0</v>
      </c>
      <c r="CE25" s="50">
        <v>0</v>
      </c>
      <c r="CF25" s="50">
        <v>0</v>
      </c>
      <c r="CG25" s="50">
        <v>0</v>
      </c>
      <c r="CH25" s="50">
        <v>0</v>
      </c>
      <c r="CI25" s="50">
        <v>0</v>
      </c>
      <c r="CJ25" s="50">
        <v>0</v>
      </c>
      <c r="CK25" s="50">
        <v>0</v>
      </c>
      <c r="CL25" s="50">
        <v>0</v>
      </c>
      <c r="CM25" s="50">
        <v>0</v>
      </c>
      <c r="CN25" s="50">
        <v>50</v>
      </c>
      <c r="CO25" s="50">
        <v>0</v>
      </c>
      <c r="CP25" s="50">
        <v>0</v>
      </c>
      <c r="CQ25" s="50">
        <v>0</v>
      </c>
      <c r="CR25" s="50">
        <v>0</v>
      </c>
      <c r="CS25" s="50">
        <v>0</v>
      </c>
      <c r="CT25" s="50">
        <v>0</v>
      </c>
      <c r="CU25" s="50">
        <v>0</v>
      </c>
      <c r="CV25" s="50">
        <v>0</v>
      </c>
      <c r="CW25" s="50">
        <v>0</v>
      </c>
      <c r="CX25" s="50">
        <v>0</v>
      </c>
      <c r="CY25" s="50">
        <v>0</v>
      </c>
      <c r="CZ25" s="50">
        <v>0</v>
      </c>
      <c r="DA25" s="50">
        <v>0</v>
      </c>
      <c r="DB25" s="50">
        <v>0</v>
      </c>
      <c r="DC25" s="50">
        <v>0</v>
      </c>
      <c r="DD25" s="50">
        <v>0</v>
      </c>
      <c r="DE25" s="50">
        <v>0</v>
      </c>
      <c r="DF25" s="50">
        <v>41.5</v>
      </c>
      <c r="DG25" s="50">
        <v>0</v>
      </c>
      <c r="DH25" s="50">
        <v>0</v>
      </c>
      <c r="DI25" s="50">
        <v>0</v>
      </c>
      <c r="DJ25" s="50">
        <v>0</v>
      </c>
      <c r="DK25" s="50">
        <v>0</v>
      </c>
      <c r="DL25" s="50">
        <v>0</v>
      </c>
      <c r="DM25" s="50">
        <v>0</v>
      </c>
      <c r="DN25" s="50">
        <v>0</v>
      </c>
      <c r="DO25" s="50">
        <v>0</v>
      </c>
      <c r="DP25" s="50">
        <v>0</v>
      </c>
      <c r="DQ25" s="50">
        <v>0</v>
      </c>
      <c r="DR25" s="50">
        <v>0</v>
      </c>
      <c r="DS25" s="50">
        <v>0</v>
      </c>
      <c r="DT25" s="50">
        <v>0</v>
      </c>
      <c r="DU25" s="50">
        <v>0</v>
      </c>
      <c r="DV25" s="50">
        <v>0</v>
      </c>
      <c r="DW25" s="50">
        <v>0</v>
      </c>
      <c r="DX25" s="50">
        <v>0</v>
      </c>
      <c r="DY25" s="50">
        <v>0</v>
      </c>
      <c r="DZ25" s="50">
        <v>0</v>
      </c>
      <c r="EA25" s="50">
        <v>0</v>
      </c>
      <c r="EB25" s="50">
        <v>0</v>
      </c>
      <c r="EC25" s="50">
        <v>0</v>
      </c>
      <c r="ED25" s="50">
        <v>0</v>
      </c>
      <c r="EE25" s="50">
        <v>0</v>
      </c>
      <c r="EF25" s="50">
        <v>0</v>
      </c>
      <c r="EG25" s="50">
        <v>0</v>
      </c>
      <c r="EH25" s="50">
        <v>0</v>
      </c>
      <c r="EI25" s="50">
        <v>0</v>
      </c>
      <c r="EJ25" s="50">
        <v>0</v>
      </c>
      <c r="EK25" s="50">
        <v>0</v>
      </c>
      <c r="EL25" s="50">
        <v>0</v>
      </c>
      <c r="EM25" s="50">
        <v>0</v>
      </c>
      <c r="EN25" s="50">
        <v>0</v>
      </c>
      <c r="EO25" s="50">
        <v>0</v>
      </c>
      <c r="EP25" s="50">
        <v>0</v>
      </c>
      <c r="EQ25" s="50">
        <v>10</v>
      </c>
      <c r="ER25" s="50">
        <v>0</v>
      </c>
      <c r="ES25" s="50">
        <v>0</v>
      </c>
      <c r="ET25" s="50">
        <v>0</v>
      </c>
      <c r="EU25" s="50">
        <v>0</v>
      </c>
      <c r="EV25" s="50">
        <v>0</v>
      </c>
      <c r="EW25" s="50">
        <v>0</v>
      </c>
      <c r="EX25" s="50">
        <v>0</v>
      </c>
      <c r="EY25" s="50">
        <v>0</v>
      </c>
      <c r="EZ25" s="50">
        <v>0</v>
      </c>
      <c r="FA25" s="50">
        <v>0</v>
      </c>
      <c r="FB25" s="50">
        <v>0</v>
      </c>
      <c r="FC25" s="50">
        <v>0</v>
      </c>
      <c r="FD25" s="50">
        <v>0</v>
      </c>
      <c r="FE25" s="50">
        <v>0</v>
      </c>
      <c r="FF25" s="50">
        <v>0</v>
      </c>
      <c r="FG25" s="50">
        <v>0</v>
      </c>
      <c r="FH25" s="50">
        <v>0</v>
      </c>
      <c r="FI25" s="50">
        <v>0</v>
      </c>
      <c r="FJ25" s="50">
        <v>0</v>
      </c>
      <c r="FK25" s="50">
        <v>0</v>
      </c>
      <c r="FL25" s="50">
        <v>0</v>
      </c>
      <c r="FM25" s="50">
        <v>0</v>
      </c>
      <c r="FN25" s="50">
        <v>0</v>
      </c>
      <c r="FO25" s="50">
        <v>0</v>
      </c>
      <c r="FP25" s="50">
        <v>0</v>
      </c>
      <c r="FQ25" s="50">
        <v>0</v>
      </c>
      <c r="FR25" s="50">
        <v>0</v>
      </c>
      <c r="FS25" s="50">
        <v>0</v>
      </c>
      <c r="FT25" s="50">
        <v>0</v>
      </c>
      <c r="FU25" s="50">
        <v>0</v>
      </c>
      <c r="FV25" s="50">
        <v>0</v>
      </c>
      <c r="FW25" s="50">
        <v>0</v>
      </c>
      <c r="FX25" s="50">
        <v>0</v>
      </c>
      <c r="FY25" s="21">
        <v>0</v>
      </c>
      <c r="FZ25" s="21">
        <f>SUM(C25:FY25)</f>
        <v>732</v>
      </c>
      <c r="GA25" s="21"/>
      <c r="GB25" s="21"/>
      <c r="GC25" s="21"/>
      <c r="GD25" s="21"/>
      <c r="GE25" s="46"/>
      <c r="GF25" s="44"/>
      <c r="GG25" s="7"/>
      <c r="GH25" s="7"/>
      <c r="GI25" s="7"/>
      <c r="GJ25" s="7"/>
      <c r="GK25" s="7"/>
      <c r="GL25" s="7"/>
      <c r="GM25" s="7"/>
    </row>
    <row r="26" spans="1:195" ht="14.25" customHeight="1" x14ac:dyDescent="0.2">
      <c r="A26" s="4" t="s">
        <v>289</v>
      </c>
      <c r="B26" s="2" t="s">
        <v>290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25">
        <v>0</v>
      </c>
      <c r="EJ26" s="25">
        <v>0</v>
      </c>
      <c r="EK26" s="25">
        <v>0</v>
      </c>
      <c r="EL26" s="25">
        <v>0</v>
      </c>
      <c r="EM26" s="25">
        <v>0</v>
      </c>
      <c r="EN26" s="25">
        <v>0</v>
      </c>
      <c r="EO26" s="25">
        <v>0</v>
      </c>
      <c r="EP26" s="25">
        <v>0</v>
      </c>
      <c r="EQ26" s="25">
        <v>0</v>
      </c>
      <c r="ER26" s="25">
        <v>0</v>
      </c>
      <c r="ES26" s="25">
        <v>0</v>
      </c>
      <c r="ET26" s="25">
        <v>0</v>
      </c>
      <c r="EU26" s="25">
        <v>0</v>
      </c>
      <c r="EV26" s="25">
        <v>0</v>
      </c>
      <c r="EW26" s="25">
        <v>0</v>
      </c>
      <c r="EX26" s="25">
        <v>0</v>
      </c>
      <c r="EY26" s="25">
        <v>0</v>
      </c>
      <c r="EZ26" s="25">
        <v>0</v>
      </c>
      <c r="FA26" s="25">
        <v>0</v>
      </c>
      <c r="FB26" s="25">
        <v>0</v>
      </c>
      <c r="FC26" s="25">
        <v>0</v>
      </c>
      <c r="FD26" s="25">
        <v>0</v>
      </c>
      <c r="FE26" s="25">
        <v>0</v>
      </c>
      <c r="FF26" s="25">
        <v>0</v>
      </c>
      <c r="FG26" s="25">
        <v>0</v>
      </c>
      <c r="FH26" s="25">
        <v>0</v>
      </c>
      <c r="FI26" s="25">
        <v>0</v>
      </c>
      <c r="FJ26" s="25">
        <v>0</v>
      </c>
      <c r="FK26" s="25">
        <v>0</v>
      </c>
      <c r="FL26" s="25">
        <v>0</v>
      </c>
      <c r="FM26" s="25">
        <v>0</v>
      </c>
      <c r="FN26" s="25">
        <v>0</v>
      </c>
      <c r="FO26" s="25">
        <v>0</v>
      </c>
      <c r="FP26" s="25">
        <v>0</v>
      </c>
      <c r="FQ26" s="25">
        <v>0</v>
      </c>
      <c r="FR26" s="25">
        <v>0</v>
      </c>
      <c r="FS26" s="25">
        <v>0</v>
      </c>
      <c r="FT26" s="25">
        <v>0</v>
      </c>
      <c r="FU26" s="25">
        <v>0</v>
      </c>
      <c r="FV26" s="25">
        <v>0</v>
      </c>
      <c r="FW26" s="25">
        <v>0</v>
      </c>
      <c r="FX26" s="25">
        <v>0</v>
      </c>
      <c r="FY26" s="45">
        <f>SUM(C26:FX26)</f>
        <v>0</v>
      </c>
      <c r="FZ26" s="45">
        <f t="shared" si="8"/>
        <v>0</v>
      </c>
      <c r="GA26" s="45"/>
      <c r="GB26" s="21"/>
      <c r="GC26" s="21"/>
      <c r="GD26" s="21"/>
      <c r="GE26" s="46"/>
      <c r="GF26" s="44"/>
      <c r="GG26" s="7"/>
      <c r="GH26" s="7"/>
      <c r="GI26" s="7"/>
      <c r="GJ26" s="7"/>
      <c r="GK26" s="7"/>
      <c r="GL26" s="7"/>
      <c r="GM26" s="7"/>
    </row>
    <row r="27" spans="1:195" ht="14.25" customHeight="1" x14ac:dyDescent="0.2">
      <c r="A27" s="4" t="s">
        <v>291</v>
      </c>
      <c r="B27" s="2" t="s">
        <v>292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0</v>
      </c>
      <c r="CI27" s="22">
        <v>0</v>
      </c>
      <c r="CJ27" s="22">
        <v>0</v>
      </c>
      <c r="CK27" s="22">
        <v>0</v>
      </c>
      <c r="CL27" s="22">
        <v>0</v>
      </c>
      <c r="CM27" s="22">
        <v>0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0</v>
      </c>
      <c r="CV27" s="22">
        <v>0</v>
      </c>
      <c r="CW27" s="22">
        <v>0</v>
      </c>
      <c r="CX27" s="22">
        <v>0</v>
      </c>
      <c r="CY27" s="22">
        <v>0</v>
      </c>
      <c r="CZ27" s="22">
        <v>0</v>
      </c>
      <c r="DA27" s="22">
        <v>0</v>
      </c>
      <c r="DB27" s="22">
        <v>0</v>
      </c>
      <c r="DC27" s="22">
        <v>0</v>
      </c>
      <c r="DD27" s="22">
        <v>0</v>
      </c>
      <c r="DE27" s="22">
        <v>0</v>
      </c>
      <c r="DF27" s="22">
        <v>0</v>
      </c>
      <c r="DG27" s="22">
        <v>0</v>
      </c>
      <c r="DH27" s="22">
        <v>0</v>
      </c>
      <c r="DI27" s="22">
        <v>0</v>
      </c>
      <c r="DJ27" s="22">
        <v>0</v>
      </c>
      <c r="DK27" s="22">
        <v>0</v>
      </c>
      <c r="DL27" s="22">
        <v>0</v>
      </c>
      <c r="DM27" s="22">
        <v>0</v>
      </c>
      <c r="DN27" s="22">
        <v>0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0</v>
      </c>
      <c r="DV27" s="22">
        <v>0</v>
      </c>
      <c r="DW27" s="22">
        <v>0</v>
      </c>
      <c r="DX27" s="22">
        <v>0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22">
        <v>0</v>
      </c>
      <c r="EI27" s="22">
        <v>0</v>
      </c>
      <c r="EJ27" s="22">
        <v>0</v>
      </c>
      <c r="EK27" s="22">
        <v>0</v>
      </c>
      <c r="EL27" s="22">
        <v>0</v>
      </c>
      <c r="EM27" s="22">
        <v>0</v>
      </c>
      <c r="EN27" s="22">
        <v>0</v>
      </c>
      <c r="EO27" s="22">
        <v>0</v>
      </c>
      <c r="EP27" s="22">
        <v>0</v>
      </c>
      <c r="EQ27" s="22">
        <v>0</v>
      </c>
      <c r="ER27" s="22">
        <v>0</v>
      </c>
      <c r="ES27" s="22">
        <v>0</v>
      </c>
      <c r="ET27" s="22">
        <v>0</v>
      </c>
      <c r="EU27" s="22">
        <v>0</v>
      </c>
      <c r="EV27" s="22">
        <v>0</v>
      </c>
      <c r="EW27" s="22">
        <v>0</v>
      </c>
      <c r="EX27" s="22">
        <v>0</v>
      </c>
      <c r="EY27" s="22">
        <v>0</v>
      </c>
      <c r="EZ27" s="22">
        <v>0</v>
      </c>
      <c r="FA27" s="22">
        <v>0</v>
      </c>
      <c r="FB27" s="22">
        <v>0</v>
      </c>
      <c r="FC27" s="22">
        <v>0</v>
      </c>
      <c r="FD27" s="22">
        <v>0</v>
      </c>
      <c r="FE27" s="22">
        <v>0</v>
      </c>
      <c r="FF27" s="22">
        <v>0</v>
      </c>
      <c r="FG27" s="22">
        <v>0</v>
      </c>
      <c r="FH27" s="22">
        <v>0</v>
      </c>
      <c r="FI27" s="22">
        <v>0</v>
      </c>
      <c r="FJ27" s="22">
        <v>0</v>
      </c>
      <c r="FK27" s="22">
        <v>0</v>
      </c>
      <c r="FL27" s="22">
        <v>0</v>
      </c>
      <c r="FM27" s="22">
        <v>0</v>
      </c>
      <c r="FN27" s="22">
        <v>0</v>
      </c>
      <c r="FO27" s="22">
        <v>0</v>
      </c>
      <c r="FP27" s="22">
        <v>0</v>
      </c>
      <c r="FQ27" s="22">
        <v>0</v>
      </c>
      <c r="FR27" s="22">
        <v>0</v>
      </c>
      <c r="FS27" s="22">
        <v>0</v>
      </c>
      <c r="FT27" s="22">
        <v>0</v>
      </c>
      <c r="FU27" s="22">
        <v>0</v>
      </c>
      <c r="FV27" s="22">
        <v>0</v>
      </c>
      <c r="FW27" s="22">
        <v>0</v>
      </c>
      <c r="FX27" s="22">
        <v>0</v>
      </c>
      <c r="FY27" s="21">
        <f>SUM(C27:FX27)</f>
        <v>0</v>
      </c>
      <c r="FZ27" s="21">
        <f t="shared" si="8"/>
        <v>0</v>
      </c>
      <c r="GA27" s="21"/>
      <c r="GB27" s="21"/>
      <c r="GC27" s="21"/>
      <c r="GD27" s="21"/>
      <c r="GE27" s="46"/>
      <c r="GF27" s="44"/>
      <c r="GG27" s="7"/>
      <c r="GH27" s="7"/>
      <c r="GI27" s="7"/>
      <c r="GJ27" s="7"/>
      <c r="GK27" s="7"/>
      <c r="GL27" s="7"/>
      <c r="GM27" s="7"/>
    </row>
    <row r="28" spans="1:195" ht="14.25" customHeight="1" x14ac:dyDescent="0.2">
      <c r="A28" s="4" t="s">
        <v>293</v>
      </c>
      <c r="B28" s="2" t="s">
        <v>294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v>0</v>
      </c>
      <c r="CH28" s="22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0</v>
      </c>
      <c r="CN28" s="22">
        <v>0</v>
      </c>
      <c r="CO28" s="22">
        <v>0</v>
      </c>
      <c r="CP28" s="22">
        <v>0</v>
      </c>
      <c r="CQ28" s="22">
        <v>0</v>
      </c>
      <c r="CR28" s="22">
        <v>0</v>
      </c>
      <c r="CS28" s="22">
        <v>0</v>
      </c>
      <c r="CT28" s="22">
        <v>0</v>
      </c>
      <c r="CU28" s="22">
        <v>0</v>
      </c>
      <c r="CV28" s="22">
        <v>0</v>
      </c>
      <c r="CW28" s="22">
        <v>0</v>
      </c>
      <c r="CX28" s="22">
        <v>0</v>
      </c>
      <c r="CY28" s="22">
        <v>0</v>
      </c>
      <c r="CZ28" s="22">
        <v>0</v>
      </c>
      <c r="DA28" s="22">
        <v>0</v>
      </c>
      <c r="DB28" s="22">
        <v>0</v>
      </c>
      <c r="DC28" s="22">
        <v>0</v>
      </c>
      <c r="DD28" s="22">
        <v>0</v>
      </c>
      <c r="DE28" s="22">
        <v>0</v>
      </c>
      <c r="DF28" s="22">
        <v>0</v>
      </c>
      <c r="DG28" s="22">
        <v>0</v>
      </c>
      <c r="DH28" s="22">
        <v>0</v>
      </c>
      <c r="DI28" s="22">
        <v>0</v>
      </c>
      <c r="DJ28" s="22">
        <v>0</v>
      </c>
      <c r="DK28" s="22">
        <v>0</v>
      </c>
      <c r="DL28" s="22">
        <v>0</v>
      </c>
      <c r="DM28" s="22">
        <v>0</v>
      </c>
      <c r="DN28" s="22">
        <v>0</v>
      </c>
      <c r="DO28" s="22">
        <v>0</v>
      </c>
      <c r="DP28" s="22">
        <v>0</v>
      </c>
      <c r="DQ28" s="22">
        <v>0</v>
      </c>
      <c r="DR28" s="22">
        <v>0</v>
      </c>
      <c r="DS28" s="22">
        <v>0</v>
      </c>
      <c r="DT28" s="22">
        <v>0</v>
      </c>
      <c r="DU28" s="22">
        <v>0</v>
      </c>
      <c r="DV28" s="22">
        <v>0</v>
      </c>
      <c r="DW28" s="22">
        <v>0</v>
      </c>
      <c r="DX28" s="22">
        <v>0</v>
      </c>
      <c r="DY28" s="22">
        <v>0</v>
      </c>
      <c r="DZ28" s="22">
        <v>0</v>
      </c>
      <c r="EA28" s="22">
        <v>0</v>
      </c>
      <c r="EB28" s="22">
        <v>0</v>
      </c>
      <c r="EC28" s="22">
        <v>0</v>
      </c>
      <c r="ED28" s="22">
        <v>0</v>
      </c>
      <c r="EE28" s="22">
        <v>0</v>
      </c>
      <c r="EF28" s="22">
        <v>0</v>
      </c>
      <c r="EG28" s="22">
        <v>0</v>
      </c>
      <c r="EH28" s="22">
        <v>0</v>
      </c>
      <c r="EI28" s="22">
        <v>0</v>
      </c>
      <c r="EJ28" s="22">
        <v>0</v>
      </c>
      <c r="EK28" s="22">
        <v>0</v>
      </c>
      <c r="EL28" s="22">
        <v>0</v>
      </c>
      <c r="EM28" s="22">
        <v>0</v>
      </c>
      <c r="EN28" s="22">
        <v>0</v>
      </c>
      <c r="EO28" s="22">
        <v>0</v>
      </c>
      <c r="EP28" s="22">
        <v>0</v>
      </c>
      <c r="EQ28" s="22">
        <v>0</v>
      </c>
      <c r="ER28" s="22">
        <v>0</v>
      </c>
      <c r="ES28" s="22">
        <v>0</v>
      </c>
      <c r="ET28" s="22">
        <v>0</v>
      </c>
      <c r="EU28" s="22">
        <v>0</v>
      </c>
      <c r="EV28" s="22">
        <v>0</v>
      </c>
      <c r="EW28" s="22">
        <v>0</v>
      </c>
      <c r="EX28" s="22">
        <v>0</v>
      </c>
      <c r="EY28" s="22">
        <v>0</v>
      </c>
      <c r="EZ28" s="22">
        <v>0</v>
      </c>
      <c r="FA28" s="22">
        <v>0</v>
      </c>
      <c r="FB28" s="22">
        <v>0</v>
      </c>
      <c r="FC28" s="22">
        <v>0</v>
      </c>
      <c r="FD28" s="22">
        <v>0</v>
      </c>
      <c r="FE28" s="22">
        <v>0</v>
      </c>
      <c r="FF28" s="22">
        <v>0</v>
      </c>
      <c r="FG28" s="22">
        <v>0</v>
      </c>
      <c r="FH28" s="22">
        <v>0</v>
      </c>
      <c r="FI28" s="22">
        <v>0</v>
      </c>
      <c r="FJ28" s="22">
        <v>0</v>
      </c>
      <c r="FK28" s="22">
        <v>0</v>
      </c>
      <c r="FL28" s="22">
        <v>0</v>
      </c>
      <c r="FM28" s="22">
        <v>0</v>
      </c>
      <c r="FN28" s="22">
        <v>0</v>
      </c>
      <c r="FO28" s="22">
        <v>0</v>
      </c>
      <c r="FP28" s="22">
        <v>0</v>
      </c>
      <c r="FQ28" s="22">
        <v>0</v>
      </c>
      <c r="FR28" s="22">
        <v>0</v>
      </c>
      <c r="FS28" s="22">
        <v>0</v>
      </c>
      <c r="FT28" s="22">
        <v>0</v>
      </c>
      <c r="FU28" s="22">
        <v>0</v>
      </c>
      <c r="FV28" s="22">
        <v>0</v>
      </c>
      <c r="FW28" s="22">
        <v>0</v>
      </c>
      <c r="FX28" s="22">
        <v>0</v>
      </c>
      <c r="FY28" s="21">
        <f>SUM(C28:FX28)</f>
        <v>0</v>
      </c>
      <c r="FZ28" s="22">
        <f t="shared" si="8"/>
        <v>0</v>
      </c>
      <c r="GA28" s="21"/>
      <c r="GB28" s="21"/>
      <c r="GC28" s="21"/>
      <c r="GD28" s="21"/>
      <c r="GE28" s="46"/>
      <c r="GF28" s="44"/>
      <c r="GG28" s="7"/>
      <c r="GH28" s="7"/>
      <c r="GI28" s="7"/>
      <c r="GJ28" s="7"/>
      <c r="GK28" s="7"/>
      <c r="GL28" s="7"/>
      <c r="GM28" s="7"/>
    </row>
    <row r="29" spans="1:195" x14ac:dyDescent="0.2">
      <c r="A29" s="4"/>
      <c r="B29" s="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21"/>
      <c r="FZ29" s="22"/>
      <c r="GA29" s="21"/>
      <c r="GB29" s="21"/>
      <c r="GC29" s="21"/>
      <c r="GD29" s="21"/>
      <c r="GE29" s="46"/>
      <c r="GF29" s="44"/>
      <c r="GG29" s="7"/>
      <c r="GH29" s="7"/>
      <c r="GI29" s="7"/>
      <c r="GJ29" s="7"/>
      <c r="GK29" s="7"/>
      <c r="GL29" s="7"/>
      <c r="GM29" s="7"/>
    </row>
    <row r="30" spans="1:195" ht="15.75" x14ac:dyDescent="0.25">
      <c r="A30" s="51"/>
      <c r="B30" s="52" t="s">
        <v>295</v>
      </c>
      <c r="C30" s="53">
        <f>GA324</f>
        <v>8463.56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4"/>
      <c r="FZ30" s="21"/>
      <c r="GA30" s="21"/>
      <c r="GB30" s="21"/>
      <c r="GC30" s="21"/>
      <c r="GD30" s="21"/>
      <c r="GE30" s="46"/>
      <c r="GF30" s="44"/>
      <c r="GG30" s="7"/>
      <c r="GH30" s="7"/>
      <c r="GI30" s="7"/>
      <c r="GJ30" s="7"/>
      <c r="GK30" s="7"/>
      <c r="GL30" s="7"/>
      <c r="GM30" s="7"/>
    </row>
    <row r="31" spans="1:195" x14ac:dyDescent="0.2">
      <c r="A31" s="4" t="s">
        <v>296</v>
      </c>
      <c r="B31" s="2" t="s">
        <v>297</v>
      </c>
      <c r="C31" s="2">
        <v>6768.77</v>
      </c>
      <c r="D31" s="2">
        <f t="shared" ref="D31:BO31" si="9">$C$31</f>
        <v>6768.77</v>
      </c>
      <c r="E31" s="2">
        <f t="shared" si="9"/>
        <v>6768.77</v>
      </c>
      <c r="F31" s="2">
        <f t="shared" si="9"/>
        <v>6768.77</v>
      </c>
      <c r="G31" s="2">
        <f t="shared" si="9"/>
        <v>6768.77</v>
      </c>
      <c r="H31" s="2">
        <f t="shared" si="9"/>
        <v>6768.77</v>
      </c>
      <c r="I31" s="2">
        <f t="shared" si="9"/>
        <v>6768.77</v>
      </c>
      <c r="J31" s="2">
        <f t="shared" si="9"/>
        <v>6768.77</v>
      </c>
      <c r="K31" s="2">
        <f t="shared" si="9"/>
        <v>6768.77</v>
      </c>
      <c r="L31" s="2">
        <f t="shared" si="9"/>
        <v>6768.77</v>
      </c>
      <c r="M31" s="2">
        <f t="shared" si="9"/>
        <v>6768.77</v>
      </c>
      <c r="N31" s="2">
        <f t="shared" si="9"/>
        <v>6768.77</v>
      </c>
      <c r="O31" s="2">
        <f t="shared" si="9"/>
        <v>6768.77</v>
      </c>
      <c r="P31" s="2">
        <f t="shared" si="9"/>
        <v>6768.77</v>
      </c>
      <c r="Q31" s="2">
        <f t="shared" si="9"/>
        <v>6768.77</v>
      </c>
      <c r="R31" s="2">
        <f t="shared" si="9"/>
        <v>6768.77</v>
      </c>
      <c r="S31" s="2">
        <f t="shared" si="9"/>
        <v>6768.77</v>
      </c>
      <c r="T31" s="2">
        <f t="shared" si="9"/>
        <v>6768.77</v>
      </c>
      <c r="U31" s="2">
        <f t="shared" si="9"/>
        <v>6768.77</v>
      </c>
      <c r="V31" s="2">
        <f t="shared" si="9"/>
        <v>6768.77</v>
      </c>
      <c r="W31" s="2">
        <f t="shared" si="9"/>
        <v>6768.77</v>
      </c>
      <c r="X31" s="2">
        <f t="shared" si="9"/>
        <v>6768.77</v>
      </c>
      <c r="Y31" s="2">
        <f t="shared" si="9"/>
        <v>6768.77</v>
      </c>
      <c r="Z31" s="2">
        <f t="shared" si="9"/>
        <v>6768.77</v>
      </c>
      <c r="AA31" s="2">
        <f t="shared" si="9"/>
        <v>6768.77</v>
      </c>
      <c r="AB31" s="2">
        <f t="shared" si="9"/>
        <v>6768.77</v>
      </c>
      <c r="AC31" s="2">
        <f t="shared" si="9"/>
        <v>6768.77</v>
      </c>
      <c r="AD31" s="2">
        <f t="shared" si="9"/>
        <v>6768.77</v>
      </c>
      <c r="AE31" s="2">
        <f t="shared" si="9"/>
        <v>6768.77</v>
      </c>
      <c r="AF31" s="2">
        <f t="shared" si="9"/>
        <v>6768.77</v>
      </c>
      <c r="AG31" s="2">
        <f t="shared" si="9"/>
        <v>6768.77</v>
      </c>
      <c r="AH31" s="2">
        <f t="shared" si="9"/>
        <v>6768.77</v>
      </c>
      <c r="AI31" s="2">
        <f t="shared" si="9"/>
        <v>6768.77</v>
      </c>
      <c r="AJ31" s="2">
        <f t="shared" si="9"/>
        <v>6768.77</v>
      </c>
      <c r="AK31" s="2">
        <f t="shared" si="9"/>
        <v>6768.77</v>
      </c>
      <c r="AL31" s="2">
        <f t="shared" si="9"/>
        <v>6768.77</v>
      </c>
      <c r="AM31" s="2">
        <f t="shared" si="9"/>
        <v>6768.77</v>
      </c>
      <c r="AN31" s="2">
        <f t="shared" si="9"/>
        <v>6768.77</v>
      </c>
      <c r="AO31" s="2">
        <f t="shared" si="9"/>
        <v>6768.77</v>
      </c>
      <c r="AP31" s="2">
        <f t="shared" si="9"/>
        <v>6768.77</v>
      </c>
      <c r="AQ31" s="2">
        <f t="shared" si="9"/>
        <v>6768.77</v>
      </c>
      <c r="AR31" s="2">
        <f t="shared" si="9"/>
        <v>6768.77</v>
      </c>
      <c r="AS31" s="2">
        <f t="shared" si="9"/>
        <v>6768.77</v>
      </c>
      <c r="AT31" s="2">
        <f t="shared" si="9"/>
        <v>6768.77</v>
      </c>
      <c r="AU31" s="2">
        <f t="shared" si="9"/>
        <v>6768.77</v>
      </c>
      <c r="AV31" s="2">
        <f t="shared" si="9"/>
        <v>6768.77</v>
      </c>
      <c r="AW31" s="2">
        <f t="shared" si="9"/>
        <v>6768.77</v>
      </c>
      <c r="AX31" s="2">
        <f t="shared" si="9"/>
        <v>6768.77</v>
      </c>
      <c r="AY31" s="2">
        <f t="shared" si="9"/>
        <v>6768.77</v>
      </c>
      <c r="AZ31" s="2">
        <f t="shared" si="9"/>
        <v>6768.77</v>
      </c>
      <c r="BA31" s="2">
        <f t="shared" si="9"/>
        <v>6768.77</v>
      </c>
      <c r="BB31" s="2">
        <f t="shared" si="9"/>
        <v>6768.77</v>
      </c>
      <c r="BC31" s="2">
        <f t="shared" si="9"/>
        <v>6768.77</v>
      </c>
      <c r="BD31" s="2">
        <f t="shared" si="9"/>
        <v>6768.77</v>
      </c>
      <c r="BE31" s="2">
        <f t="shared" si="9"/>
        <v>6768.77</v>
      </c>
      <c r="BF31" s="2">
        <f t="shared" si="9"/>
        <v>6768.77</v>
      </c>
      <c r="BG31" s="2">
        <f t="shared" si="9"/>
        <v>6768.77</v>
      </c>
      <c r="BH31" s="2">
        <f t="shared" si="9"/>
        <v>6768.77</v>
      </c>
      <c r="BI31" s="2">
        <f t="shared" si="9"/>
        <v>6768.77</v>
      </c>
      <c r="BJ31" s="2">
        <f t="shared" si="9"/>
        <v>6768.77</v>
      </c>
      <c r="BK31" s="2">
        <f t="shared" si="9"/>
        <v>6768.77</v>
      </c>
      <c r="BL31" s="2">
        <f t="shared" si="9"/>
        <v>6768.77</v>
      </c>
      <c r="BM31" s="2">
        <f t="shared" si="9"/>
        <v>6768.77</v>
      </c>
      <c r="BN31" s="2">
        <f t="shared" si="9"/>
        <v>6768.77</v>
      </c>
      <c r="BO31" s="2">
        <f t="shared" si="9"/>
        <v>6768.77</v>
      </c>
      <c r="BP31" s="2">
        <f t="shared" ref="BP31:EA31" si="10">$C$31</f>
        <v>6768.77</v>
      </c>
      <c r="BQ31" s="2">
        <f t="shared" si="10"/>
        <v>6768.77</v>
      </c>
      <c r="BR31" s="2">
        <f t="shared" si="10"/>
        <v>6768.77</v>
      </c>
      <c r="BS31" s="2">
        <f t="shared" si="10"/>
        <v>6768.77</v>
      </c>
      <c r="BT31" s="2">
        <f t="shared" si="10"/>
        <v>6768.77</v>
      </c>
      <c r="BU31" s="2">
        <f t="shared" si="10"/>
        <v>6768.77</v>
      </c>
      <c r="BV31" s="2">
        <f t="shared" si="10"/>
        <v>6768.77</v>
      </c>
      <c r="BW31" s="2">
        <f t="shared" si="10"/>
        <v>6768.77</v>
      </c>
      <c r="BX31" s="2">
        <f t="shared" si="10"/>
        <v>6768.77</v>
      </c>
      <c r="BY31" s="2">
        <f t="shared" si="10"/>
        <v>6768.77</v>
      </c>
      <c r="BZ31" s="2">
        <f t="shared" si="10"/>
        <v>6768.77</v>
      </c>
      <c r="CA31" s="2">
        <f t="shared" si="10"/>
        <v>6768.77</v>
      </c>
      <c r="CB31" s="2">
        <f t="shared" si="10"/>
        <v>6768.77</v>
      </c>
      <c r="CC31" s="2">
        <f t="shared" si="10"/>
        <v>6768.77</v>
      </c>
      <c r="CD31" s="2">
        <f t="shared" si="10"/>
        <v>6768.77</v>
      </c>
      <c r="CE31" s="2">
        <f t="shared" si="10"/>
        <v>6768.77</v>
      </c>
      <c r="CF31" s="2">
        <f t="shared" si="10"/>
        <v>6768.77</v>
      </c>
      <c r="CG31" s="2">
        <f t="shared" si="10"/>
        <v>6768.77</v>
      </c>
      <c r="CH31" s="2">
        <f t="shared" si="10"/>
        <v>6768.77</v>
      </c>
      <c r="CI31" s="2">
        <f t="shared" si="10"/>
        <v>6768.77</v>
      </c>
      <c r="CJ31" s="2">
        <f t="shared" si="10"/>
        <v>6768.77</v>
      </c>
      <c r="CK31" s="2">
        <f t="shared" si="10"/>
        <v>6768.77</v>
      </c>
      <c r="CL31" s="2">
        <f t="shared" si="10"/>
        <v>6768.77</v>
      </c>
      <c r="CM31" s="2">
        <f t="shared" si="10"/>
        <v>6768.77</v>
      </c>
      <c r="CN31" s="2">
        <f t="shared" si="10"/>
        <v>6768.77</v>
      </c>
      <c r="CO31" s="2">
        <f t="shared" si="10"/>
        <v>6768.77</v>
      </c>
      <c r="CP31" s="2">
        <f t="shared" si="10"/>
        <v>6768.77</v>
      </c>
      <c r="CQ31" s="2">
        <f t="shared" si="10"/>
        <v>6768.77</v>
      </c>
      <c r="CR31" s="2">
        <f t="shared" si="10"/>
        <v>6768.77</v>
      </c>
      <c r="CS31" s="2">
        <f t="shared" si="10"/>
        <v>6768.77</v>
      </c>
      <c r="CT31" s="2">
        <f t="shared" si="10"/>
        <v>6768.77</v>
      </c>
      <c r="CU31" s="2">
        <f t="shared" si="10"/>
        <v>6768.77</v>
      </c>
      <c r="CV31" s="2">
        <f t="shared" si="10"/>
        <v>6768.77</v>
      </c>
      <c r="CW31" s="2">
        <f t="shared" si="10"/>
        <v>6768.77</v>
      </c>
      <c r="CX31" s="2">
        <f t="shared" si="10"/>
        <v>6768.77</v>
      </c>
      <c r="CY31" s="2">
        <f t="shared" si="10"/>
        <v>6768.77</v>
      </c>
      <c r="CZ31" s="2">
        <f t="shared" si="10"/>
        <v>6768.77</v>
      </c>
      <c r="DA31" s="2">
        <f t="shared" si="10"/>
        <v>6768.77</v>
      </c>
      <c r="DB31" s="2">
        <f t="shared" si="10"/>
        <v>6768.77</v>
      </c>
      <c r="DC31" s="2">
        <f t="shared" si="10"/>
        <v>6768.77</v>
      </c>
      <c r="DD31" s="2">
        <f t="shared" si="10"/>
        <v>6768.77</v>
      </c>
      <c r="DE31" s="2">
        <f t="shared" si="10"/>
        <v>6768.77</v>
      </c>
      <c r="DF31" s="2">
        <f t="shared" si="10"/>
        <v>6768.77</v>
      </c>
      <c r="DG31" s="2">
        <f t="shared" si="10"/>
        <v>6768.77</v>
      </c>
      <c r="DH31" s="2">
        <f t="shared" si="10"/>
        <v>6768.77</v>
      </c>
      <c r="DI31" s="2">
        <f t="shared" si="10"/>
        <v>6768.77</v>
      </c>
      <c r="DJ31" s="2">
        <f t="shared" si="10"/>
        <v>6768.77</v>
      </c>
      <c r="DK31" s="2">
        <f t="shared" si="10"/>
        <v>6768.77</v>
      </c>
      <c r="DL31" s="2">
        <f t="shared" si="10"/>
        <v>6768.77</v>
      </c>
      <c r="DM31" s="2">
        <f t="shared" si="10"/>
        <v>6768.77</v>
      </c>
      <c r="DN31" s="2">
        <f t="shared" si="10"/>
        <v>6768.77</v>
      </c>
      <c r="DO31" s="2">
        <f t="shared" si="10"/>
        <v>6768.77</v>
      </c>
      <c r="DP31" s="2">
        <f t="shared" si="10"/>
        <v>6768.77</v>
      </c>
      <c r="DQ31" s="2">
        <f t="shared" si="10"/>
        <v>6768.77</v>
      </c>
      <c r="DR31" s="2">
        <f t="shared" si="10"/>
        <v>6768.77</v>
      </c>
      <c r="DS31" s="2">
        <f t="shared" si="10"/>
        <v>6768.77</v>
      </c>
      <c r="DT31" s="2">
        <f t="shared" si="10"/>
        <v>6768.77</v>
      </c>
      <c r="DU31" s="2">
        <f t="shared" si="10"/>
        <v>6768.77</v>
      </c>
      <c r="DV31" s="2">
        <f t="shared" si="10"/>
        <v>6768.77</v>
      </c>
      <c r="DW31" s="2">
        <f t="shared" si="10"/>
        <v>6768.77</v>
      </c>
      <c r="DX31" s="2">
        <f t="shared" si="10"/>
        <v>6768.77</v>
      </c>
      <c r="DY31" s="2">
        <f t="shared" si="10"/>
        <v>6768.77</v>
      </c>
      <c r="DZ31" s="2">
        <f t="shared" si="10"/>
        <v>6768.77</v>
      </c>
      <c r="EA31" s="2">
        <f t="shared" si="10"/>
        <v>6768.77</v>
      </c>
      <c r="EB31" s="2">
        <f t="shared" ref="EB31:FX31" si="11">$C$31</f>
        <v>6768.77</v>
      </c>
      <c r="EC31" s="2">
        <f t="shared" si="11"/>
        <v>6768.77</v>
      </c>
      <c r="ED31" s="2">
        <f t="shared" si="11"/>
        <v>6768.77</v>
      </c>
      <c r="EE31" s="2">
        <f t="shared" si="11"/>
        <v>6768.77</v>
      </c>
      <c r="EF31" s="2">
        <f t="shared" si="11"/>
        <v>6768.77</v>
      </c>
      <c r="EG31" s="2">
        <f t="shared" si="11"/>
        <v>6768.77</v>
      </c>
      <c r="EH31" s="2">
        <f t="shared" si="11"/>
        <v>6768.77</v>
      </c>
      <c r="EI31" s="2">
        <f t="shared" si="11"/>
        <v>6768.77</v>
      </c>
      <c r="EJ31" s="2">
        <f t="shared" si="11"/>
        <v>6768.77</v>
      </c>
      <c r="EK31" s="2">
        <f t="shared" si="11"/>
        <v>6768.77</v>
      </c>
      <c r="EL31" s="2">
        <f t="shared" si="11"/>
        <v>6768.77</v>
      </c>
      <c r="EM31" s="2">
        <f t="shared" si="11"/>
        <v>6768.77</v>
      </c>
      <c r="EN31" s="2">
        <f t="shared" si="11"/>
        <v>6768.77</v>
      </c>
      <c r="EO31" s="2">
        <f t="shared" si="11"/>
        <v>6768.77</v>
      </c>
      <c r="EP31" s="2">
        <f t="shared" si="11"/>
        <v>6768.77</v>
      </c>
      <c r="EQ31" s="2">
        <f t="shared" si="11"/>
        <v>6768.77</v>
      </c>
      <c r="ER31" s="2">
        <f t="shared" si="11"/>
        <v>6768.77</v>
      </c>
      <c r="ES31" s="2">
        <f t="shared" si="11"/>
        <v>6768.77</v>
      </c>
      <c r="ET31" s="2">
        <f t="shared" si="11"/>
        <v>6768.77</v>
      </c>
      <c r="EU31" s="2">
        <f t="shared" si="11"/>
        <v>6768.77</v>
      </c>
      <c r="EV31" s="2">
        <f t="shared" si="11"/>
        <v>6768.77</v>
      </c>
      <c r="EW31" s="2">
        <f t="shared" si="11"/>
        <v>6768.77</v>
      </c>
      <c r="EX31" s="2">
        <f t="shared" si="11"/>
        <v>6768.77</v>
      </c>
      <c r="EY31" s="2">
        <f t="shared" si="11"/>
        <v>6768.77</v>
      </c>
      <c r="EZ31" s="2">
        <f t="shared" si="11"/>
        <v>6768.77</v>
      </c>
      <c r="FA31" s="2">
        <f t="shared" si="11"/>
        <v>6768.77</v>
      </c>
      <c r="FB31" s="2">
        <f t="shared" si="11"/>
        <v>6768.77</v>
      </c>
      <c r="FC31" s="2">
        <f t="shared" si="11"/>
        <v>6768.77</v>
      </c>
      <c r="FD31" s="2">
        <f t="shared" si="11"/>
        <v>6768.77</v>
      </c>
      <c r="FE31" s="2">
        <f t="shared" si="11"/>
        <v>6768.77</v>
      </c>
      <c r="FF31" s="2">
        <f t="shared" si="11"/>
        <v>6768.77</v>
      </c>
      <c r="FG31" s="2">
        <f t="shared" si="11"/>
        <v>6768.77</v>
      </c>
      <c r="FH31" s="2">
        <f t="shared" si="11"/>
        <v>6768.77</v>
      </c>
      <c r="FI31" s="2">
        <f t="shared" si="11"/>
        <v>6768.77</v>
      </c>
      <c r="FJ31" s="2">
        <f t="shared" si="11"/>
        <v>6768.77</v>
      </c>
      <c r="FK31" s="2">
        <f t="shared" si="11"/>
        <v>6768.77</v>
      </c>
      <c r="FL31" s="2">
        <f t="shared" si="11"/>
        <v>6768.77</v>
      </c>
      <c r="FM31" s="2">
        <f t="shared" si="11"/>
        <v>6768.77</v>
      </c>
      <c r="FN31" s="2">
        <f t="shared" si="11"/>
        <v>6768.77</v>
      </c>
      <c r="FO31" s="2">
        <f t="shared" si="11"/>
        <v>6768.77</v>
      </c>
      <c r="FP31" s="2">
        <f t="shared" si="11"/>
        <v>6768.77</v>
      </c>
      <c r="FQ31" s="2">
        <f t="shared" si="11"/>
        <v>6768.77</v>
      </c>
      <c r="FR31" s="2">
        <f t="shared" si="11"/>
        <v>6768.77</v>
      </c>
      <c r="FS31" s="2">
        <f t="shared" si="11"/>
        <v>6768.77</v>
      </c>
      <c r="FT31" s="2">
        <f t="shared" si="11"/>
        <v>6768.77</v>
      </c>
      <c r="FU31" s="2">
        <f t="shared" si="11"/>
        <v>6768.77</v>
      </c>
      <c r="FV31" s="2">
        <f t="shared" si="11"/>
        <v>6768.77</v>
      </c>
      <c r="FW31" s="2">
        <f t="shared" si="11"/>
        <v>6768.77</v>
      </c>
      <c r="FX31" s="2">
        <f t="shared" si="11"/>
        <v>6768.77</v>
      </c>
      <c r="FY31" s="54"/>
      <c r="FZ31" s="21"/>
      <c r="GA31" s="21"/>
      <c r="GB31" s="21"/>
      <c r="GC31" s="21"/>
      <c r="GD31" s="21"/>
      <c r="GE31" s="46"/>
      <c r="GF31" s="44"/>
      <c r="GG31" s="7"/>
      <c r="GH31" s="7"/>
      <c r="GI31" s="7"/>
      <c r="GJ31" s="7"/>
      <c r="GK31" s="7"/>
      <c r="GL31" s="7"/>
      <c r="GM31" s="7"/>
    </row>
    <row r="32" spans="1:195" x14ac:dyDescent="0.2">
      <c r="A32" s="4" t="s">
        <v>298</v>
      </c>
      <c r="B32" s="2" t="s">
        <v>299</v>
      </c>
      <c r="C32" s="53">
        <v>8463.56</v>
      </c>
      <c r="D32" s="53">
        <f t="shared" ref="D32:BO32" si="12">$C$32</f>
        <v>8463.56</v>
      </c>
      <c r="E32" s="53">
        <f t="shared" si="12"/>
        <v>8463.56</v>
      </c>
      <c r="F32" s="53">
        <f t="shared" si="12"/>
        <v>8463.56</v>
      </c>
      <c r="G32" s="53">
        <f t="shared" si="12"/>
        <v>8463.56</v>
      </c>
      <c r="H32" s="53">
        <f t="shared" si="12"/>
        <v>8463.56</v>
      </c>
      <c r="I32" s="53">
        <f t="shared" si="12"/>
        <v>8463.56</v>
      </c>
      <c r="J32" s="53">
        <f t="shared" si="12"/>
        <v>8463.56</v>
      </c>
      <c r="K32" s="53">
        <f t="shared" si="12"/>
        <v>8463.56</v>
      </c>
      <c r="L32" s="53">
        <f t="shared" si="12"/>
        <v>8463.56</v>
      </c>
      <c r="M32" s="53">
        <f t="shared" si="12"/>
        <v>8463.56</v>
      </c>
      <c r="N32" s="53">
        <f t="shared" si="12"/>
        <v>8463.56</v>
      </c>
      <c r="O32" s="53">
        <f t="shared" si="12"/>
        <v>8463.56</v>
      </c>
      <c r="P32" s="53">
        <f t="shared" si="12"/>
        <v>8463.56</v>
      </c>
      <c r="Q32" s="53">
        <f t="shared" si="12"/>
        <v>8463.56</v>
      </c>
      <c r="R32" s="53">
        <f t="shared" si="12"/>
        <v>8463.56</v>
      </c>
      <c r="S32" s="53">
        <f t="shared" si="12"/>
        <v>8463.56</v>
      </c>
      <c r="T32" s="53">
        <f t="shared" si="12"/>
        <v>8463.56</v>
      </c>
      <c r="U32" s="53">
        <f t="shared" si="12"/>
        <v>8463.56</v>
      </c>
      <c r="V32" s="53">
        <f t="shared" si="12"/>
        <v>8463.56</v>
      </c>
      <c r="W32" s="53">
        <f t="shared" si="12"/>
        <v>8463.56</v>
      </c>
      <c r="X32" s="53">
        <f t="shared" si="12"/>
        <v>8463.56</v>
      </c>
      <c r="Y32" s="53">
        <f t="shared" si="12"/>
        <v>8463.56</v>
      </c>
      <c r="Z32" s="53">
        <f t="shared" si="12"/>
        <v>8463.56</v>
      </c>
      <c r="AA32" s="53">
        <f t="shared" si="12"/>
        <v>8463.56</v>
      </c>
      <c r="AB32" s="53">
        <f t="shared" si="12"/>
        <v>8463.56</v>
      </c>
      <c r="AC32" s="53">
        <f t="shared" si="12"/>
        <v>8463.56</v>
      </c>
      <c r="AD32" s="53">
        <f t="shared" si="12"/>
        <v>8463.56</v>
      </c>
      <c r="AE32" s="53">
        <f t="shared" si="12"/>
        <v>8463.56</v>
      </c>
      <c r="AF32" s="53">
        <f t="shared" si="12"/>
        <v>8463.56</v>
      </c>
      <c r="AG32" s="53">
        <f t="shared" si="12"/>
        <v>8463.56</v>
      </c>
      <c r="AH32" s="53">
        <f t="shared" si="12"/>
        <v>8463.56</v>
      </c>
      <c r="AI32" s="53">
        <f t="shared" si="12"/>
        <v>8463.56</v>
      </c>
      <c r="AJ32" s="53">
        <f t="shared" si="12"/>
        <v>8463.56</v>
      </c>
      <c r="AK32" s="53">
        <f t="shared" si="12"/>
        <v>8463.56</v>
      </c>
      <c r="AL32" s="53">
        <f t="shared" si="12"/>
        <v>8463.56</v>
      </c>
      <c r="AM32" s="53">
        <f t="shared" si="12"/>
        <v>8463.56</v>
      </c>
      <c r="AN32" s="53">
        <f t="shared" si="12"/>
        <v>8463.56</v>
      </c>
      <c r="AO32" s="53">
        <f t="shared" si="12"/>
        <v>8463.56</v>
      </c>
      <c r="AP32" s="53">
        <f t="shared" si="12"/>
        <v>8463.56</v>
      </c>
      <c r="AQ32" s="53">
        <f t="shared" si="12"/>
        <v>8463.56</v>
      </c>
      <c r="AR32" s="53">
        <f t="shared" si="12"/>
        <v>8463.56</v>
      </c>
      <c r="AS32" s="53">
        <f t="shared" si="12"/>
        <v>8463.56</v>
      </c>
      <c r="AT32" s="53">
        <f t="shared" si="12"/>
        <v>8463.56</v>
      </c>
      <c r="AU32" s="53">
        <f t="shared" si="12"/>
        <v>8463.56</v>
      </c>
      <c r="AV32" s="53">
        <f t="shared" si="12"/>
        <v>8463.56</v>
      </c>
      <c r="AW32" s="53">
        <f t="shared" si="12"/>
        <v>8463.56</v>
      </c>
      <c r="AX32" s="53">
        <f t="shared" si="12"/>
        <v>8463.56</v>
      </c>
      <c r="AY32" s="53">
        <f t="shared" si="12"/>
        <v>8463.56</v>
      </c>
      <c r="AZ32" s="53">
        <f t="shared" si="12"/>
        <v>8463.56</v>
      </c>
      <c r="BA32" s="53">
        <f t="shared" si="12"/>
        <v>8463.56</v>
      </c>
      <c r="BB32" s="53">
        <f t="shared" si="12"/>
        <v>8463.56</v>
      </c>
      <c r="BC32" s="53">
        <f t="shared" si="12"/>
        <v>8463.56</v>
      </c>
      <c r="BD32" s="53">
        <f t="shared" si="12"/>
        <v>8463.56</v>
      </c>
      <c r="BE32" s="53">
        <f t="shared" si="12"/>
        <v>8463.56</v>
      </c>
      <c r="BF32" s="53">
        <f t="shared" si="12"/>
        <v>8463.56</v>
      </c>
      <c r="BG32" s="53">
        <f t="shared" si="12"/>
        <v>8463.56</v>
      </c>
      <c r="BH32" s="53">
        <f t="shared" si="12"/>
        <v>8463.56</v>
      </c>
      <c r="BI32" s="53">
        <f t="shared" si="12"/>
        <v>8463.56</v>
      </c>
      <c r="BJ32" s="53">
        <f t="shared" si="12"/>
        <v>8463.56</v>
      </c>
      <c r="BK32" s="53">
        <f t="shared" si="12"/>
        <v>8463.56</v>
      </c>
      <c r="BL32" s="53">
        <f t="shared" si="12"/>
        <v>8463.56</v>
      </c>
      <c r="BM32" s="53">
        <f t="shared" si="12"/>
        <v>8463.56</v>
      </c>
      <c r="BN32" s="53">
        <f t="shared" si="12"/>
        <v>8463.56</v>
      </c>
      <c r="BO32" s="53">
        <f t="shared" si="12"/>
        <v>8463.56</v>
      </c>
      <c r="BP32" s="53">
        <f t="shared" ref="BP32:EA32" si="13">$C$32</f>
        <v>8463.56</v>
      </c>
      <c r="BQ32" s="53">
        <f t="shared" si="13"/>
        <v>8463.56</v>
      </c>
      <c r="BR32" s="53">
        <f t="shared" si="13"/>
        <v>8463.56</v>
      </c>
      <c r="BS32" s="53">
        <f t="shared" si="13"/>
        <v>8463.56</v>
      </c>
      <c r="BT32" s="53">
        <f t="shared" si="13"/>
        <v>8463.56</v>
      </c>
      <c r="BU32" s="53">
        <f t="shared" si="13"/>
        <v>8463.56</v>
      </c>
      <c r="BV32" s="53">
        <f t="shared" si="13"/>
        <v>8463.56</v>
      </c>
      <c r="BW32" s="53">
        <f t="shared" si="13"/>
        <v>8463.56</v>
      </c>
      <c r="BX32" s="53">
        <f t="shared" si="13"/>
        <v>8463.56</v>
      </c>
      <c r="BY32" s="53">
        <f t="shared" si="13"/>
        <v>8463.56</v>
      </c>
      <c r="BZ32" s="53">
        <f t="shared" si="13"/>
        <v>8463.56</v>
      </c>
      <c r="CA32" s="53">
        <f t="shared" si="13"/>
        <v>8463.56</v>
      </c>
      <c r="CB32" s="53">
        <f t="shared" si="13"/>
        <v>8463.56</v>
      </c>
      <c r="CC32" s="53">
        <f t="shared" si="13"/>
        <v>8463.56</v>
      </c>
      <c r="CD32" s="53">
        <f t="shared" si="13"/>
        <v>8463.56</v>
      </c>
      <c r="CE32" s="53">
        <f t="shared" si="13"/>
        <v>8463.56</v>
      </c>
      <c r="CF32" s="53">
        <f t="shared" si="13"/>
        <v>8463.56</v>
      </c>
      <c r="CG32" s="53">
        <f t="shared" si="13"/>
        <v>8463.56</v>
      </c>
      <c r="CH32" s="53">
        <f t="shared" si="13"/>
        <v>8463.56</v>
      </c>
      <c r="CI32" s="53">
        <f t="shared" si="13"/>
        <v>8463.56</v>
      </c>
      <c r="CJ32" s="53">
        <f t="shared" si="13"/>
        <v>8463.56</v>
      </c>
      <c r="CK32" s="53">
        <f t="shared" si="13"/>
        <v>8463.56</v>
      </c>
      <c r="CL32" s="53">
        <f t="shared" si="13"/>
        <v>8463.56</v>
      </c>
      <c r="CM32" s="53">
        <f t="shared" si="13"/>
        <v>8463.56</v>
      </c>
      <c r="CN32" s="53">
        <f t="shared" si="13"/>
        <v>8463.56</v>
      </c>
      <c r="CO32" s="53">
        <f t="shared" si="13"/>
        <v>8463.56</v>
      </c>
      <c r="CP32" s="53">
        <f t="shared" si="13"/>
        <v>8463.56</v>
      </c>
      <c r="CQ32" s="53">
        <f t="shared" si="13"/>
        <v>8463.56</v>
      </c>
      <c r="CR32" s="53">
        <f t="shared" si="13"/>
        <v>8463.56</v>
      </c>
      <c r="CS32" s="53">
        <f t="shared" si="13"/>
        <v>8463.56</v>
      </c>
      <c r="CT32" s="53">
        <f t="shared" si="13"/>
        <v>8463.56</v>
      </c>
      <c r="CU32" s="53">
        <f t="shared" si="13"/>
        <v>8463.56</v>
      </c>
      <c r="CV32" s="53">
        <f t="shared" si="13"/>
        <v>8463.56</v>
      </c>
      <c r="CW32" s="53">
        <f t="shared" si="13"/>
        <v>8463.56</v>
      </c>
      <c r="CX32" s="53">
        <f t="shared" si="13"/>
        <v>8463.56</v>
      </c>
      <c r="CY32" s="53">
        <f t="shared" si="13"/>
        <v>8463.56</v>
      </c>
      <c r="CZ32" s="53">
        <f t="shared" si="13"/>
        <v>8463.56</v>
      </c>
      <c r="DA32" s="53">
        <f t="shared" si="13"/>
        <v>8463.56</v>
      </c>
      <c r="DB32" s="53">
        <f t="shared" si="13"/>
        <v>8463.56</v>
      </c>
      <c r="DC32" s="53">
        <f t="shared" si="13"/>
        <v>8463.56</v>
      </c>
      <c r="DD32" s="53">
        <f t="shared" si="13"/>
        <v>8463.56</v>
      </c>
      <c r="DE32" s="53">
        <f t="shared" si="13"/>
        <v>8463.56</v>
      </c>
      <c r="DF32" s="53">
        <f t="shared" si="13"/>
        <v>8463.56</v>
      </c>
      <c r="DG32" s="53">
        <f t="shared" si="13"/>
        <v>8463.56</v>
      </c>
      <c r="DH32" s="53">
        <f t="shared" si="13"/>
        <v>8463.56</v>
      </c>
      <c r="DI32" s="53">
        <f t="shared" si="13"/>
        <v>8463.56</v>
      </c>
      <c r="DJ32" s="53">
        <f t="shared" si="13"/>
        <v>8463.56</v>
      </c>
      <c r="DK32" s="53">
        <f t="shared" si="13"/>
        <v>8463.56</v>
      </c>
      <c r="DL32" s="53">
        <f t="shared" si="13"/>
        <v>8463.56</v>
      </c>
      <c r="DM32" s="53">
        <f t="shared" si="13"/>
        <v>8463.56</v>
      </c>
      <c r="DN32" s="53">
        <f t="shared" si="13"/>
        <v>8463.56</v>
      </c>
      <c r="DO32" s="53">
        <f t="shared" si="13"/>
        <v>8463.56</v>
      </c>
      <c r="DP32" s="53">
        <f t="shared" si="13"/>
        <v>8463.56</v>
      </c>
      <c r="DQ32" s="53">
        <f t="shared" si="13"/>
        <v>8463.56</v>
      </c>
      <c r="DR32" s="53">
        <f t="shared" si="13"/>
        <v>8463.56</v>
      </c>
      <c r="DS32" s="53">
        <f t="shared" si="13"/>
        <v>8463.56</v>
      </c>
      <c r="DT32" s="53">
        <f t="shared" si="13"/>
        <v>8463.56</v>
      </c>
      <c r="DU32" s="53">
        <f t="shared" si="13"/>
        <v>8463.56</v>
      </c>
      <c r="DV32" s="53">
        <f t="shared" si="13"/>
        <v>8463.56</v>
      </c>
      <c r="DW32" s="53">
        <f t="shared" si="13"/>
        <v>8463.56</v>
      </c>
      <c r="DX32" s="53">
        <f t="shared" si="13"/>
        <v>8463.56</v>
      </c>
      <c r="DY32" s="53">
        <f t="shared" si="13"/>
        <v>8463.56</v>
      </c>
      <c r="DZ32" s="53">
        <f t="shared" si="13"/>
        <v>8463.56</v>
      </c>
      <c r="EA32" s="53">
        <f t="shared" si="13"/>
        <v>8463.56</v>
      </c>
      <c r="EB32" s="53">
        <f t="shared" ref="EB32:FX32" si="14">$C$32</f>
        <v>8463.56</v>
      </c>
      <c r="EC32" s="53">
        <f t="shared" si="14"/>
        <v>8463.56</v>
      </c>
      <c r="ED32" s="53">
        <f t="shared" si="14"/>
        <v>8463.56</v>
      </c>
      <c r="EE32" s="53">
        <f t="shared" si="14"/>
        <v>8463.56</v>
      </c>
      <c r="EF32" s="53">
        <f t="shared" si="14"/>
        <v>8463.56</v>
      </c>
      <c r="EG32" s="53">
        <f t="shared" si="14"/>
        <v>8463.56</v>
      </c>
      <c r="EH32" s="53">
        <f t="shared" si="14"/>
        <v>8463.56</v>
      </c>
      <c r="EI32" s="53">
        <f t="shared" si="14"/>
        <v>8463.56</v>
      </c>
      <c r="EJ32" s="53">
        <f t="shared" si="14"/>
        <v>8463.56</v>
      </c>
      <c r="EK32" s="53">
        <f t="shared" si="14"/>
        <v>8463.56</v>
      </c>
      <c r="EL32" s="53">
        <f t="shared" si="14"/>
        <v>8463.56</v>
      </c>
      <c r="EM32" s="53">
        <f t="shared" si="14"/>
        <v>8463.56</v>
      </c>
      <c r="EN32" s="53">
        <f t="shared" si="14"/>
        <v>8463.56</v>
      </c>
      <c r="EO32" s="53">
        <f t="shared" si="14"/>
        <v>8463.56</v>
      </c>
      <c r="EP32" s="53">
        <f t="shared" si="14"/>
        <v>8463.56</v>
      </c>
      <c r="EQ32" s="53">
        <f t="shared" si="14"/>
        <v>8463.56</v>
      </c>
      <c r="ER32" s="53">
        <f t="shared" si="14"/>
        <v>8463.56</v>
      </c>
      <c r="ES32" s="53">
        <f t="shared" si="14"/>
        <v>8463.56</v>
      </c>
      <c r="ET32" s="53">
        <f t="shared" si="14"/>
        <v>8463.56</v>
      </c>
      <c r="EU32" s="53">
        <f t="shared" si="14"/>
        <v>8463.56</v>
      </c>
      <c r="EV32" s="53">
        <f t="shared" si="14"/>
        <v>8463.56</v>
      </c>
      <c r="EW32" s="53">
        <f t="shared" si="14"/>
        <v>8463.56</v>
      </c>
      <c r="EX32" s="53">
        <f t="shared" si="14"/>
        <v>8463.56</v>
      </c>
      <c r="EY32" s="53">
        <f t="shared" si="14"/>
        <v>8463.56</v>
      </c>
      <c r="EZ32" s="53">
        <f t="shared" si="14"/>
        <v>8463.56</v>
      </c>
      <c r="FA32" s="53">
        <f t="shared" si="14"/>
        <v>8463.56</v>
      </c>
      <c r="FB32" s="53">
        <f t="shared" si="14"/>
        <v>8463.56</v>
      </c>
      <c r="FC32" s="53">
        <f t="shared" si="14"/>
        <v>8463.56</v>
      </c>
      <c r="FD32" s="53">
        <f t="shared" si="14"/>
        <v>8463.56</v>
      </c>
      <c r="FE32" s="53">
        <f t="shared" si="14"/>
        <v>8463.56</v>
      </c>
      <c r="FF32" s="53">
        <f t="shared" si="14"/>
        <v>8463.56</v>
      </c>
      <c r="FG32" s="53">
        <f t="shared" si="14"/>
        <v>8463.56</v>
      </c>
      <c r="FH32" s="53">
        <f t="shared" si="14"/>
        <v>8463.56</v>
      </c>
      <c r="FI32" s="53">
        <f t="shared" si="14"/>
        <v>8463.56</v>
      </c>
      <c r="FJ32" s="53">
        <f t="shared" si="14"/>
        <v>8463.56</v>
      </c>
      <c r="FK32" s="53">
        <f t="shared" si="14"/>
        <v>8463.56</v>
      </c>
      <c r="FL32" s="53">
        <f t="shared" si="14"/>
        <v>8463.56</v>
      </c>
      <c r="FM32" s="53">
        <f t="shared" si="14"/>
        <v>8463.56</v>
      </c>
      <c r="FN32" s="53">
        <f t="shared" si="14"/>
        <v>8463.56</v>
      </c>
      <c r="FO32" s="53">
        <f t="shared" si="14"/>
        <v>8463.56</v>
      </c>
      <c r="FP32" s="53">
        <f t="shared" si="14"/>
        <v>8463.56</v>
      </c>
      <c r="FQ32" s="53">
        <f t="shared" si="14"/>
        <v>8463.56</v>
      </c>
      <c r="FR32" s="53">
        <f t="shared" si="14"/>
        <v>8463.56</v>
      </c>
      <c r="FS32" s="53">
        <f t="shared" si="14"/>
        <v>8463.56</v>
      </c>
      <c r="FT32" s="53">
        <f t="shared" si="14"/>
        <v>8463.56</v>
      </c>
      <c r="FU32" s="53">
        <f t="shared" si="14"/>
        <v>8463.56</v>
      </c>
      <c r="FV32" s="53">
        <f t="shared" si="14"/>
        <v>8463.56</v>
      </c>
      <c r="FW32" s="53">
        <f t="shared" si="14"/>
        <v>8463.56</v>
      </c>
      <c r="FX32" s="53">
        <f t="shared" si="14"/>
        <v>8463.56</v>
      </c>
      <c r="FY32" s="54"/>
      <c r="FZ32" s="21"/>
      <c r="GA32" s="21"/>
      <c r="GB32" s="21"/>
      <c r="GC32" s="21"/>
      <c r="GD32" s="21"/>
      <c r="GE32" s="46"/>
      <c r="GF32" s="44"/>
      <c r="GG32" s="7"/>
      <c r="GH32" s="7"/>
      <c r="GI32" s="7"/>
      <c r="GJ32" s="7"/>
      <c r="GK32" s="7"/>
      <c r="GL32" s="7"/>
      <c r="GM32" s="7"/>
    </row>
    <row r="33" spans="1:256" x14ac:dyDescent="0.2">
      <c r="A33" s="4" t="s">
        <v>300</v>
      </c>
      <c r="B33" s="2" t="s">
        <v>301</v>
      </c>
      <c r="C33" s="2">
        <v>8162</v>
      </c>
      <c r="D33" s="2">
        <f t="shared" ref="D33:BO33" si="15">$C$33</f>
        <v>8162</v>
      </c>
      <c r="E33" s="2">
        <f t="shared" si="15"/>
        <v>8162</v>
      </c>
      <c r="F33" s="2">
        <f t="shared" si="15"/>
        <v>8162</v>
      </c>
      <c r="G33" s="2">
        <f t="shared" si="15"/>
        <v>8162</v>
      </c>
      <c r="H33" s="2">
        <f t="shared" si="15"/>
        <v>8162</v>
      </c>
      <c r="I33" s="2">
        <f t="shared" si="15"/>
        <v>8162</v>
      </c>
      <c r="J33" s="2">
        <f t="shared" si="15"/>
        <v>8162</v>
      </c>
      <c r="K33" s="2">
        <f t="shared" si="15"/>
        <v>8162</v>
      </c>
      <c r="L33" s="2">
        <f t="shared" si="15"/>
        <v>8162</v>
      </c>
      <c r="M33" s="2">
        <f t="shared" si="15"/>
        <v>8162</v>
      </c>
      <c r="N33" s="2">
        <f t="shared" si="15"/>
        <v>8162</v>
      </c>
      <c r="O33" s="2">
        <f t="shared" si="15"/>
        <v>8162</v>
      </c>
      <c r="P33" s="2">
        <f t="shared" si="15"/>
        <v>8162</v>
      </c>
      <c r="Q33" s="2">
        <f t="shared" si="15"/>
        <v>8162</v>
      </c>
      <c r="R33" s="2">
        <f t="shared" si="15"/>
        <v>8162</v>
      </c>
      <c r="S33" s="2">
        <f t="shared" si="15"/>
        <v>8162</v>
      </c>
      <c r="T33" s="2">
        <f t="shared" si="15"/>
        <v>8162</v>
      </c>
      <c r="U33" s="2">
        <f t="shared" si="15"/>
        <v>8162</v>
      </c>
      <c r="V33" s="2">
        <f t="shared" si="15"/>
        <v>8162</v>
      </c>
      <c r="W33" s="2">
        <f t="shared" si="15"/>
        <v>8162</v>
      </c>
      <c r="X33" s="2">
        <f t="shared" si="15"/>
        <v>8162</v>
      </c>
      <c r="Y33" s="2">
        <f t="shared" si="15"/>
        <v>8162</v>
      </c>
      <c r="Z33" s="2">
        <f t="shared" si="15"/>
        <v>8162</v>
      </c>
      <c r="AA33" s="2">
        <f t="shared" si="15"/>
        <v>8162</v>
      </c>
      <c r="AB33" s="2">
        <f t="shared" si="15"/>
        <v>8162</v>
      </c>
      <c r="AC33" s="2">
        <f t="shared" si="15"/>
        <v>8162</v>
      </c>
      <c r="AD33" s="2">
        <f t="shared" si="15"/>
        <v>8162</v>
      </c>
      <c r="AE33" s="2">
        <f t="shared" si="15"/>
        <v>8162</v>
      </c>
      <c r="AF33" s="2">
        <f t="shared" si="15"/>
        <v>8162</v>
      </c>
      <c r="AG33" s="2">
        <f t="shared" si="15"/>
        <v>8162</v>
      </c>
      <c r="AH33" s="2">
        <f t="shared" si="15"/>
        <v>8162</v>
      </c>
      <c r="AI33" s="2">
        <f t="shared" si="15"/>
        <v>8162</v>
      </c>
      <c r="AJ33" s="2">
        <f t="shared" si="15"/>
        <v>8162</v>
      </c>
      <c r="AK33" s="2">
        <f t="shared" si="15"/>
        <v>8162</v>
      </c>
      <c r="AL33" s="2">
        <f t="shared" si="15"/>
        <v>8162</v>
      </c>
      <c r="AM33" s="2">
        <f t="shared" si="15"/>
        <v>8162</v>
      </c>
      <c r="AN33" s="2">
        <f t="shared" si="15"/>
        <v>8162</v>
      </c>
      <c r="AO33" s="2">
        <f t="shared" si="15"/>
        <v>8162</v>
      </c>
      <c r="AP33" s="2">
        <f t="shared" si="15"/>
        <v>8162</v>
      </c>
      <c r="AQ33" s="2">
        <f t="shared" si="15"/>
        <v>8162</v>
      </c>
      <c r="AR33" s="2">
        <f t="shared" si="15"/>
        <v>8162</v>
      </c>
      <c r="AS33" s="2">
        <f t="shared" si="15"/>
        <v>8162</v>
      </c>
      <c r="AT33" s="2">
        <f t="shared" si="15"/>
        <v>8162</v>
      </c>
      <c r="AU33" s="2">
        <f t="shared" si="15"/>
        <v>8162</v>
      </c>
      <c r="AV33" s="2">
        <f t="shared" si="15"/>
        <v>8162</v>
      </c>
      <c r="AW33" s="2">
        <f t="shared" si="15"/>
        <v>8162</v>
      </c>
      <c r="AX33" s="2">
        <f t="shared" si="15"/>
        <v>8162</v>
      </c>
      <c r="AY33" s="2">
        <f t="shared" si="15"/>
        <v>8162</v>
      </c>
      <c r="AZ33" s="2">
        <f t="shared" si="15"/>
        <v>8162</v>
      </c>
      <c r="BA33" s="2">
        <f t="shared" si="15"/>
        <v>8162</v>
      </c>
      <c r="BB33" s="2">
        <f t="shared" si="15"/>
        <v>8162</v>
      </c>
      <c r="BC33" s="2">
        <f t="shared" si="15"/>
        <v>8162</v>
      </c>
      <c r="BD33" s="2">
        <f t="shared" si="15"/>
        <v>8162</v>
      </c>
      <c r="BE33" s="2">
        <f t="shared" si="15"/>
        <v>8162</v>
      </c>
      <c r="BF33" s="2">
        <f t="shared" si="15"/>
        <v>8162</v>
      </c>
      <c r="BG33" s="2">
        <f t="shared" si="15"/>
        <v>8162</v>
      </c>
      <c r="BH33" s="2">
        <f t="shared" si="15"/>
        <v>8162</v>
      </c>
      <c r="BI33" s="2">
        <f t="shared" si="15"/>
        <v>8162</v>
      </c>
      <c r="BJ33" s="2">
        <f t="shared" si="15"/>
        <v>8162</v>
      </c>
      <c r="BK33" s="2">
        <f t="shared" si="15"/>
        <v>8162</v>
      </c>
      <c r="BL33" s="2">
        <f t="shared" si="15"/>
        <v>8162</v>
      </c>
      <c r="BM33" s="2">
        <f t="shared" si="15"/>
        <v>8162</v>
      </c>
      <c r="BN33" s="2">
        <f t="shared" si="15"/>
        <v>8162</v>
      </c>
      <c r="BO33" s="2">
        <f t="shared" si="15"/>
        <v>8162</v>
      </c>
      <c r="BP33" s="2">
        <f t="shared" ref="BP33:EA33" si="16">$C$33</f>
        <v>8162</v>
      </c>
      <c r="BQ33" s="2">
        <f t="shared" si="16"/>
        <v>8162</v>
      </c>
      <c r="BR33" s="2">
        <f t="shared" si="16"/>
        <v>8162</v>
      </c>
      <c r="BS33" s="2">
        <f t="shared" si="16"/>
        <v>8162</v>
      </c>
      <c r="BT33" s="2">
        <f t="shared" si="16"/>
        <v>8162</v>
      </c>
      <c r="BU33" s="2">
        <f t="shared" si="16"/>
        <v>8162</v>
      </c>
      <c r="BV33" s="2">
        <f t="shared" si="16"/>
        <v>8162</v>
      </c>
      <c r="BW33" s="2">
        <f t="shared" si="16"/>
        <v>8162</v>
      </c>
      <c r="BX33" s="2">
        <f t="shared" si="16"/>
        <v>8162</v>
      </c>
      <c r="BY33" s="2">
        <f t="shared" si="16"/>
        <v>8162</v>
      </c>
      <c r="BZ33" s="2">
        <f t="shared" si="16"/>
        <v>8162</v>
      </c>
      <c r="CA33" s="2">
        <f t="shared" si="16"/>
        <v>8162</v>
      </c>
      <c r="CB33" s="2">
        <f t="shared" si="16"/>
        <v>8162</v>
      </c>
      <c r="CC33" s="2">
        <f t="shared" si="16"/>
        <v>8162</v>
      </c>
      <c r="CD33" s="2">
        <f t="shared" si="16"/>
        <v>8162</v>
      </c>
      <c r="CE33" s="2">
        <f t="shared" si="16"/>
        <v>8162</v>
      </c>
      <c r="CF33" s="2">
        <f t="shared" si="16"/>
        <v>8162</v>
      </c>
      <c r="CG33" s="2">
        <f t="shared" si="16"/>
        <v>8162</v>
      </c>
      <c r="CH33" s="2">
        <f t="shared" si="16"/>
        <v>8162</v>
      </c>
      <c r="CI33" s="2">
        <f t="shared" si="16"/>
        <v>8162</v>
      </c>
      <c r="CJ33" s="2">
        <f t="shared" si="16"/>
        <v>8162</v>
      </c>
      <c r="CK33" s="2">
        <f t="shared" si="16"/>
        <v>8162</v>
      </c>
      <c r="CL33" s="2">
        <f t="shared" si="16"/>
        <v>8162</v>
      </c>
      <c r="CM33" s="2">
        <f t="shared" si="16"/>
        <v>8162</v>
      </c>
      <c r="CN33" s="2">
        <f t="shared" si="16"/>
        <v>8162</v>
      </c>
      <c r="CO33" s="2">
        <f t="shared" si="16"/>
        <v>8162</v>
      </c>
      <c r="CP33" s="2">
        <f t="shared" si="16"/>
        <v>8162</v>
      </c>
      <c r="CQ33" s="2">
        <f t="shared" si="16"/>
        <v>8162</v>
      </c>
      <c r="CR33" s="2">
        <f t="shared" si="16"/>
        <v>8162</v>
      </c>
      <c r="CS33" s="2">
        <f t="shared" si="16"/>
        <v>8162</v>
      </c>
      <c r="CT33" s="2">
        <f t="shared" si="16"/>
        <v>8162</v>
      </c>
      <c r="CU33" s="2">
        <f t="shared" si="16"/>
        <v>8162</v>
      </c>
      <c r="CV33" s="2">
        <f t="shared" si="16"/>
        <v>8162</v>
      </c>
      <c r="CW33" s="2">
        <f t="shared" si="16"/>
        <v>8162</v>
      </c>
      <c r="CX33" s="2">
        <f t="shared" si="16"/>
        <v>8162</v>
      </c>
      <c r="CY33" s="2">
        <f t="shared" si="16"/>
        <v>8162</v>
      </c>
      <c r="CZ33" s="2">
        <f t="shared" si="16"/>
        <v>8162</v>
      </c>
      <c r="DA33" s="2">
        <f t="shared" si="16"/>
        <v>8162</v>
      </c>
      <c r="DB33" s="2">
        <f t="shared" si="16"/>
        <v>8162</v>
      </c>
      <c r="DC33" s="2">
        <f t="shared" si="16"/>
        <v>8162</v>
      </c>
      <c r="DD33" s="2">
        <f t="shared" si="16"/>
        <v>8162</v>
      </c>
      <c r="DE33" s="2">
        <f t="shared" si="16"/>
        <v>8162</v>
      </c>
      <c r="DF33" s="2">
        <f t="shared" si="16"/>
        <v>8162</v>
      </c>
      <c r="DG33" s="2">
        <f t="shared" si="16"/>
        <v>8162</v>
      </c>
      <c r="DH33" s="2">
        <f t="shared" si="16"/>
        <v>8162</v>
      </c>
      <c r="DI33" s="2">
        <f t="shared" si="16"/>
        <v>8162</v>
      </c>
      <c r="DJ33" s="2">
        <f t="shared" si="16"/>
        <v>8162</v>
      </c>
      <c r="DK33" s="2">
        <f t="shared" si="16"/>
        <v>8162</v>
      </c>
      <c r="DL33" s="2">
        <f t="shared" si="16"/>
        <v>8162</v>
      </c>
      <c r="DM33" s="2">
        <f t="shared" si="16"/>
        <v>8162</v>
      </c>
      <c r="DN33" s="2">
        <f t="shared" si="16"/>
        <v>8162</v>
      </c>
      <c r="DO33" s="2">
        <f t="shared" si="16"/>
        <v>8162</v>
      </c>
      <c r="DP33" s="2">
        <f t="shared" si="16"/>
        <v>8162</v>
      </c>
      <c r="DQ33" s="2">
        <f t="shared" si="16"/>
        <v>8162</v>
      </c>
      <c r="DR33" s="2">
        <f t="shared" si="16"/>
        <v>8162</v>
      </c>
      <c r="DS33" s="2">
        <f t="shared" si="16"/>
        <v>8162</v>
      </c>
      <c r="DT33" s="2">
        <f t="shared" si="16"/>
        <v>8162</v>
      </c>
      <c r="DU33" s="2">
        <f t="shared" si="16"/>
        <v>8162</v>
      </c>
      <c r="DV33" s="2">
        <f t="shared" si="16"/>
        <v>8162</v>
      </c>
      <c r="DW33" s="2">
        <f t="shared" si="16"/>
        <v>8162</v>
      </c>
      <c r="DX33" s="2">
        <f t="shared" si="16"/>
        <v>8162</v>
      </c>
      <c r="DY33" s="2">
        <f t="shared" si="16"/>
        <v>8162</v>
      </c>
      <c r="DZ33" s="2">
        <f t="shared" si="16"/>
        <v>8162</v>
      </c>
      <c r="EA33" s="2">
        <f t="shared" si="16"/>
        <v>8162</v>
      </c>
      <c r="EB33" s="2">
        <f t="shared" ref="EB33:FX33" si="17">$C$33</f>
        <v>8162</v>
      </c>
      <c r="EC33" s="2">
        <f t="shared" si="17"/>
        <v>8162</v>
      </c>
      <c r="ED33" s="2">
        <f t="shared" si="17"/>
        <v>8162</v>
      </c>
      <c r="EE33" s="2">
        <f t="shared" si="17"/>
        <v>8162</v>
      </c>
      <c r="EF33" s="2">
        <f t="shared" si="17"/>
        <v>8162</v>
      </c>
      <c r="EG33" s="2">
        <f t="shared" si="17"/>
        <v>8162</v>
      </c>
      <c r="EH33" s="2">
        <f t="shared" si="17"/>
        <v>8162</v>
      </c>
      <c r="EI33" s="2">
        <f t="shared" si="17"/>
        <v>8162</v>
      </c>
      <c r="EJ33" s="2">
        <f t="shared" si="17"/>
        <v>8162</v>
      </c>
      <c r="EK33" s="2">
        <f t="shared" si="17"/>
        <v>8162</v>
      </c>
      <c r="EL33" s="2">
        <f t="shared" si="17"/>
        <v>8162</v>
      </c>
      <c r="EM33" s="2">
        <f t="shared" si="17"/>
        <v>8162</v>
      </c>
      <c r="EN33" s="2">
        <f t="shared" si="17"/>
        <v>8162</v>
      </c>
      <c r="EO33" s="2">
        <f t="shared" si="17"/>
        <v>8162</v>
      </c>
      <c r="EP33" s="2">
        <f t="shared" si="17"/>
        <v>8162</v>
      </c>
      <c r="EQ33" s="2">
        <f t="shared" si="17"/>
        <v>8162</v>
      </c>
      <c r="ER33" s="2">
        <f t="shared" si="17"/>
        <v>8162</v>
      </c>
      <c r="ES33" s="2">
        <f t="shared" si="17"/>
        <v>8162</v>
      </c>
      <c r="ET33" s="2">
        <f t="shared" si="17"/>
        <v>8162</v>
      </c>
      <c r="EU33" s="2">
        <f t="shared" si="17"/>
        <v>8162</v>
      </c>
      <c r="EV33" s="2">
        <f t="shared" si="17"/>
        <v>8162</v>
      </c>
      <c r="EW33" s="2">
        <f t="shared" si="17"/>
        <v>8162</v>
      </c>
      <c r="EX33" s="2">
        <f t="shared" si="17"/>
        <v>8162</v>
      </c>
      <c r="EY33" s="2">
        <f t="shared" si="17"/>
        <v>8162</v>
      </c>
      <c r="EZ33" s="2">
        <f t="shared" si="17"/>
        <v>8162</v>
      </c>
      <c r="FA33" s="2">
        <f t="shared" si="17"/>
        <v>8162</v>
      </c>
      <c r="FB33" s="2">
        <f t="shared" si="17"/>
        <v>8162</v>
      </c>
      <c r="FC33" s="2">
        <f t="shared" si="17"/>
        <v>8162</v>
      </c>
      <c r="FD33" s="2">
        <f t="shared" si="17"/>
        <v>8162</v>
      </c>
      <c r="FE33" s="2">
        <f t="shared" si="17"/>
        <v>8162</v>
      </c>
      <c r="FF33" s="2">
        <f t="shared" si="17"/>
        <v>8162</v>
      </c>
      <c r="FG33" s="2">
        <f t="shared" si="17"/>
        <v>8162</v>
      </c>
      <c r="FH33" s="2">
        <f t="shared" si="17"/>
        <v>8162</v>
      </c>
      <c r="FI33" s="2">
        <f t="shared" si="17"/>
        <v>8162</v>
      </c>
      <c r="FJ33" s="2">
        <f t="shared" si="17"/>
        <v>8162</v>
      </c>
      <c r="FK33" s="2">
        <f t="shared" si="17"/>
        <v>8162</v>
      </c>
      <c r="FL33" s="2">
        <f t="shared" si="17"/>
        <v>8162</v>
      </c>
      <c r="FM33" s="2">
        <f t="shared" si="17"/>
        <v>8162</v>
      </c>
      <c r="FN33" s="2">
        <f t="shared" si="17"/>
        <v>8162</v>
      </c>
      <c r="FO33" s="2">
        <f t="shared" si="17"/>
        <v>8162</v>
      </c>
      <c r="FP33" s="2">
        <f t="shared" si="17"/>
        <v>8162</v>
      </c>
      <c r="FQ33" s="2">
        <f t="shared" si="17"/>
        <v>8162</v>
      </c>
      <c r="FR33" s="2">
        <f t="shared" si="17"/>
        <v>8162</v>
      </c>
      <c r="FS33" s="2">
        <f t="shared" si="17"/>
        <v>8162</v>
      </c>
      <c r="FT33" s="2">
        <f t="shared" si="17"/>
        <v>8162</v>
      </c>
      <c r="FU33" s="2">
        <f t="shared" si="17"/>
        <v>8162</v>
      </c>
      <c r="FV33" s="2">
        <f t="shared" si="17"/>
        <v>8162</v>
      </c>
      <c r="FW33" s="2">
        <f t="shared" si="17"/>
        <v>8162</v>
      </c>
      <c r="FX33" s="2">
        <f t="shared" si="17"/>
        <v>8162</v>
      </c>
      <c r="FY33" s="54"/>
      <c r="FZ33" s="21"/>
      <c r="GA33" s="21"/>
      <c r="GB33" s="21"/>
      <c r="GC33" s="21"/>
      <c r="GD33" s="21"/>
      <c r="GE33" s="46"/>
      <c r="GF33" s="44"/>
      <c r="GG33" s="7"/>
      <c r="GH33" s="7"/>
      <c r="GI33" s="7"/>
      <c r="GJ33" s="7"/>
      <c r="GK33" s="7"/>
      <c r="GL33" s="7"/>
      <c r="GM33" s="7"/>
    </row>
    <row r="34" spans="1:256" x14ac:dyDescent="0.2">
      <c r="A34" s="4" t="s">
        <v>302</v>
      </c>
      <c r="B34" s="2" t="s">
        <v>303</v>
      </c>
      <c r="C34" s="55">
        <v>1.2250000000000001</v>
      </c>
      <c r="D34" s="55">
        <v>1.224</v>
      </c>
      <c r="E34" s="55">
        <v>1.214</v>
      </c>
      <c r="F34" s="55">
        <v>1.214</v>
      </c>
      <c r="G34" s="55">
        <v>1.216</v>
      </c>
      <c r="H34" s="55">
        <v>1.2070000000000001</v>
      </c>
      <c r="I34" s="55">
        <v>1.2150000000000001</v>
      </c>
      <c r="J34" s="55">
        <v>1.131</v>
      </c>
      <c r="K34" s="55">
        <v>1.111</v>
      </c>
      <c r="L34" s="55">
        <v>1.2430000000000001</v>
      </c>
      <c r="M34" s="55">
        <v>1.2430000000000001</v>
      </c>
      <c r="N34" s="55">
        <v>1.2629999999999999</v>
      </c>
      <c r="O34" s="55">
        <v>1.234</v>
      </c>
      <c r="P34" s="55">
        <v>1.214</v>
      </c>
      <c r="Q34" s="55">
        <v>1.2430000000000001</v>
      </c>
      <c r="R34" s="55">
        <v>1.2150000000000001</v>
      </c>
      <c r="S34" s="55">
        <v>1.1839999999999999</v>
      </c>
      <c r="T34" s="55">
        <v>1.083</v>
      </c>
      <c r="U34" s="55">
        <v>1.073</v>
      </c>
      <c r="V34" s="55">
        <v>1.081</v>
      </c>
      <c r="W34" s="55">
        <v>1.073</v>
      </c>
      <c r="X34" s="55">
        <v>1.073</v>
      </c>
      <c r="Y34" s="55">
        <v>1.0720000000000001</v>
      </c>
      <c r="Z34" s="55">
        <v>1.0529999999999999</v>
      </c>
      <c r="AA34" s="55">
        <v>1.2350000000000001</v>
      </c>
      <c r="AB34" s="55">
        <v>1.2649999999999999</v>
      </c>
      <c r="AC34" s="55">
        <v>1.1759999999999999</v>
      </c>
      <c r="AD34" s="55">
        <v>1.1559999999999999</v>
      </c>
      <c r="AE34" s="55">
        <v>1.0660000000000001</v>
      </c>
      <c r="AF34" s="55">
        <v>1.1200000000000001</v>
      </c>
      <c r="AG34" s="55">
        <v>1.214</v>
      </c>
      <c r="AH34" s="55">
        <v>1.1100000000000001</v>
      </c>
      <c r="AI34" s="55">
        <v>1.101</v>
      </c>
      <c r="AJ34" s="55">
        <v>1.1140000000000001</v>
      </c>
      <c r="AK34" s="55">
        <v>1.0900000000000001</v>
      </c>
      <c r="AL34" s="55">
        <v>1.1020000000000001</v>
      </c>
      <c r="AM34" s="55">
        <v>1.111</v>
      </c>
      <c r="AN34" s="55">
        <v>1.145</v>
      </c>
      <c r="AO34" s="55">
        <v>1.1930000000000001</v>
      </c>
      <c r="AP34" s="55">
        <v>1.2450000000000001</v>
      </c>
      <c r="AQ34" s="55">
        <v>1.167</v>
      </c>
      <c r="AR34" s="55">
        <v>1.244</v>
      </c>
      <c r="AS34" s="55">
        <v>1.319</v>
      </c>
      <c r="AT34" s="55">
        <v>1.246</v>
      </c>
      <c r="AU34" s="55">
        <v>1.214</v>
      </c>
      <c r="AV34" s="55">
        <v>1.2</v>
      </c>
      <c r="AW34" s="55">
        <v>1.2030000000000001</v>
      </c>
      <c r="AX34" s="55">
        <v>1.171</v>
      </c>
      <c r="AY34" s="55">
        <v>1.202</v>
      </c>
      <c r="AZ34" s="55">
        <v>1.2070000000000001</v>
      </c>
      <c r="BA34" s="55">
        <v>1.177</v>
      </c>
      <c r="BB34" s="55">
        <v>1.1870000000000001</v>
      </c>
      <c r="BC34" s="55">
        <v>1.206</v>
      </c>
      <c r="BD34" s="55">
        <v>1.2090000000000001</v>
      </c>
      <c r="BE34" s="55">
        <v>1.2070000000000001</v>
      </c>
      <c r="BF34" s="55">
        <v>1.216</v>
      </c>
      <c r="BG34" s="55">
        <v>1.1930000000000001</v>
      </c>
      <c r="BH34" s="55">
        <v>1.204</v>
      </c>
      <c r="BI34" s="55">
        <v>1.177</v>
      </c>
      <c r="BJ34" s="55">
        <v>1.228</v>
      </c>
      <c r="BK34" s="55">
        <v>1.2070000000000001</v>
      </c>
      <c r="BL34" s="55">
        <v>1.1619999999999999</v>
      </c>
      <c r="BM34" s="55">
        <v>1.165</v>
      </c>
      <c r="BN34" s="55">
        <v>1.1539999999999999</v>
      </c>
      <c r="BO34" s="55">
        <v>1.1359999999999999</v>
      </c>
      <c r="BP34" s="55">
        <v>1.125</v>
      </c>
      <c r="BQ34" s="55">
        <v>1.3089999999999999</v>
      </c>
      <c r="BR34" s="55">
        <v>1.206</v>
      </c>
      <c r="BS34" s="55">
        <v>1.2130000000000001</v>
      </c>
      <c r="BT34" s="55">
        <v>1.2350000000000001</v>
      </c>
      <c r="BU34" s="55">
        <v>1.2370000000000001</v>
      </c>
      <c r="BV34" s="55">
        <v>1.1890000000000001</v>
      </c>
      <c r="BW34" s="55">
        <v>1.218</v>
      </c>
      <c r="BX34" s="55">
        <v>1.2170000000000001</v>
      </c>
      <c r="BY34" s="55">
        <v>1.0840000000000001</v>
      </c>
      <c r="BZ34" s="55">
        <v>1.0660000000000001</v>
      </c>
      <c r="CA34" s="55">
        <v>1.1639999999999999</v>
      </c>
      <c r="CB34" s="55">
        <v>1.2330000000000001</v>
      </c>
      <c r="CC34" s="55">
        <v>1.0640000000000001</v>
      </c>
      <c r="CD34" s="55">
        <v>1.044</v>
      </c>
      <c r="CE34" s="55">
        <v>1.075</v>
      </c>
      <c r="CF34" s="55">
        <v>1.036</v>
      </c>
      <c r="CG34" s="55">
        <v>1.075</v>
      </c>
      <c r="CH34" s="55">
        <v>1.075</v>
      </c>
      <c r="CI34" s="55">
        <v>1.077</v>
      </c>
      <c r="CJ34" s="55">
        <v>1.1859999999999999</v>
      </c>
      <c r="CK34" s="55">
        <v>1.256</v>
      </c>
      <c r="CL34" s="55">
        <v>1.236</v>
      </c>
      <c r="CM34" s="55">
        <v>1.2250000000000001</v>
      </c>
      <c r="CN34" s="55">
        <v>1.1850000000000001</v>
      </c>
      <c r="CO34" s="55">
        <v>1.1859999999999999</v>
      </c>
      <c r="CP34" s="55">
        <v>1.224</v>
      </c>
      <c r="CQ34" s="55">
        <v>1.1619999999999999</v>
      </c>
      <c r="CR34" s="55">
        <v>1.113</v>
      </c>
      <c r="CS34" s="55">
        <v>1.1220000000000001</v>
      </c>
      <c r="CT34" s="55">
        <v>1.073</v>
      </c>
      <c r="CU34" s="55">
        <v>1.014</v>
      </c>
      <c r="CV34" s="55">
        <v>1.0129999999999999</v>
      </c>
      <c r="CW34" s="55">
        <v>1.113</v>
      </c>
      <c r="CX34" s="55">
        <v>1.143</v>
      </c>
      <c r="CY34" s="55">
        <v>1.083</v>
      </c>
      <c r="CZ34" s="55">
        <v>1.1599999999999999</v>
      </c>
      <c r="DA34" s="55">
        <v>1.121</v>
      </c>
      <c r="DB34" s="55">
        <v>1.151</v>
      </c>
      <c r="DC34" s="55">
        <v>1.1319999999999999</v>
      </c>
      <c r="DD34" s="55">
        <v>1.1259999999999999</v>
      </c>
      <c r="DE34" s="55">
        <v>1.145</v>
      </c>
      <c r="DF34" s="55">
        <v>1.145</v>
      </c>
      <c r="DG34" s="55">
        <v>1.153</v>
      </c>
      <c r="DH34" s="55">
        <v>1.135</v>
      </c>
      <c r="DI34" s="55">
        <v>1.1479999999999999</v>
      </c>
      <c r="DJ34" s="55">
        <v>1.1579999999999999</v>
      </c>
      <c r="DK34" s="55">
        <v>1.147</v>
      </c>
      <c r="DL34" s="55">
        <v>1.226</v>
      </c>
      <c r="DM34" s="55">
        <v>1.202</v>
      </c>
      <c r="DN34" s="55">
        <v>1.1870000000000001</v>
      </c>
      <c r="DO34" s="55">
        <v>1.194</v>
      </c>
      <c r="DP34" s="55">
        <v>1.1739999999999999</v>
      </c>
      <c r="DQ34" s="55">
        <v>1.171</v>
      </c>
      <c r="DR34" s="55">
        <v>1.143</v>
      </c>
      <c r="DS34" s="55">
        <v>1.1319999999999999</v>
      </c>
      <c r="DT34" s="55">
        <v>1.131</v>
      </c>
      <c r="DU34" s="55">
        <v>1.123</v>
      </c>
      <c r="DV34" s="55">
        <v>1.121</v>
      </c>
      <c r="DW34" s="55">
        <v>1.1319999999999999</v>
      </c>
      <c r="DX34" s="55">
        <v>1.3080000000000001</v>
      </c>
      <c r="DY34" s="55">
        <v>1.2849999999999999</v>
      </c>
      <c r="DZ34" s="55">
        <v>1.2370000000000001</v>
      </c>
      <c r="EA34" s="55">
        <v>1.2130000000000001</v>
      </c>
      <c r="EB34" s="55">
        <v>1.117</v>
      </c>
      <c r="EC34" s="55">
        <v>1.0740000000000001</v>
      </c>
      <c r="ED34" s="55">
        <v>1.65</v>
      </c>
      <c r="EE34" s="55">
        <v>1.073</v>
      </c>
      <c r="EF34" s="55">
        <v>1.1319999999999999</v>
      </c>
      <c r="EG34" s="55">
        <v>1.042</v>
      </c>
      <c r="EH34" s="55">
        <v>1.0720000000000001</v>
      </c>
      <c r="EI34" s="55">
        <v>1.175</v>
      </c>
      <c r="EJ34" s="55">
        <v>1.1639999999999999</v>
      </c>
      <c r="EK34" s="55">
        <v>1.1259999999999999</v>
      </c>
      <c r="EL34" s="55">
        <v>1.105</v>
      </c>
      <c r="EM34" s="55">
        <v>1.1220000000000001</v>
      </c>
      <c r="EN34" s="55">
        <v>1.1220000000000001</v>
      </c>
      <c r="EO34" s="55">
        <v>1.113</v>
      </c>
      <c r="EP34" s="55">
        <v>1.248</v>
      </c>
      <c r="EQ34" s="55">
        <v>1.27</v>
      </c>
      <c r="ER34" s="55">
        <v>1.2470000000000001</v>
      </c>
      <c r="ES34" s="55">
        <v>1.081</v>
      </c>
      <c r="ET34" s="55">
        <v>1.105</v>
      </c>
      <c r="EU34" s="55">
        <v>1.091</v>
      </c>
      <c r="EV34" s="55">
        <v>1.179</v>
      </c>
      <c r="EW34" s="55">
        <v>1.5940000000000001</v>
      </c>
      <c r="EX34" s="55">
        <v>1.2310000000000001</v>
      </c>
      <c r="EY34" s="55">
        <v>1.115</v>
      </c>
      <c r="EZ34" s="55">
        <v>1.103</v>
      </c>
      <c r="FA34" s="55">
        <v>1.319</v>
      </c>
      <c r="FB34" s="55">
        <v>1.143</v>
      </c>
      <c r="FC34" s="55">
        <v>1.1930000000000001</v>
      </c>
      <c r="FD34" s="55">
        <v>1.1439999999999999</v>
      </c>
      <c r="FE34" s="55">
        <v>1.115</v>
      </c>
      <c r="FF34" s="55">
        <v>1.133</v>
      </c>
      <c r="FG34" s="55">
        <v>1.143</v>
      </c>
      <c r="FH34" s="55">
        <v>1.1060000000000001</v>
      </c>
      <c r="FI34" s="55">
        <v>1.175</v>
      </c>
      <c r="FJ34" s="55">
        <v>1.1659999999999999</v>
      </c>
      <c r="FK34" s="55">
        <v>1.1850000000000001</v>
      </c>
      <c r="FL34" s="55">
        <v>1.1739999999999999</v>
      </c>
      <c r="FM34" s="55">
        <v>1.1759999999999999</v>
      </c>
      <c r="FN34" s="55">
        <v>1.1839999999999999</v>
      </c>
      <c r="FO34" s="55">
        <v>1.175</v>
      </c>
      <c r="FP34" s="55">
        <v>1.2050000000000001</v>
      </c>
      <c r="FQ34" s="55">
        <v>1.1659999999999999</v>
      </c>
      <c r="FR34" s="55">
        <v>1.147</v>
      </c>
      <c r="FS34" s="55">
        <v>1.1439999999999999</v>
      </c>
      <c r="FT34" s="55">
        <v>1.1439999999999999</v>
      </c>
      <c r="FU34" s="55">
        <v>1.194</v>
      </c>
      <c r="FV34" s="55">
        <v>1.145</v>
      </c>
      <c r="FW34" s="55">
        <v>1.145</v>
      </c>
      <c r="FX34" s="55">
        <v>1.194</v>
      </c>
      <c r="FY34" s="56"/>
      <c r="FZ34" s="21"/>
      <c r="GA34" s="21"/>
      <c r="GB34" s="21"/>
      <c r="GC34" s="21"/>
      <c r="GD34" s="21"/>
      <c r="GE34" s="46"/>
      <c r="GF34" s="44"/>
      <c r="GG34" s="7"/>
      <c r="GH34" s="7"/>
      <c r="GI34" s="7"/>
      <c r="GJ34" s="7"/>
      <c r="GK34" s="7"/>
      <c r="GL34" s="7"/>
      <c r="GM34" s="7"/>
    </row>
    <row r="35" spans="1:256" x14ac:dyDescent="0.2">
      <c r="A35" s="4" t="s">
        <v>304</v>
      </c>
      <c r="B35" s="2" t="s">
        <v>305</v>
      </c>
      <c r="C35" s="57">
        <v>0.12</v>
      </c>
      <c r="D35" s="57">
        <v>0.12</v>
      </c>
      <c r="E35" s="57">
        <v>0.12</v>
      </c>
      <c r="F35" s="57">
        <v>0.12</v>
      </c>
      <c r="G35" s="57">
        <v>0.12</v>
      </c>
      <c r="H35" s="57">
        <v>0.12</v>
      </c>
      <c r="I35" s="57">
        <v>0.12</v>
      </c>
      <c r="J35" s="57">
        <v>0.12</v>
      </c>
      <c r="K35" s="57">
        <v>0.12</v>
      </c>
      <c r="L35" s="57">
        <v>0.12</v>
      </c>
      <c r="M35" s="57">
        <v>0.12</v>
      </c>
      <c r="N35" s="57">
        <v>0.12</v>
      </c>
      <c r="O35" s="57">
        <v>0.12</v>
      </c>
      <c r="P35" s="57">
        <v>0.12</v>
      </c>
      <c r="Q35" s="57">
        <v>0.12</v>
      </c>
      <c r="R35" s="57">
        <v>0.12</v>
      </c>
      <c r="S35" s="57">
        <v>0.12</v>
      </c>
      <c r="T35" s="57">
        <v>0.12</v>
      </c>
      <c r="U35" s="57">
        <v>0.12</v>
      </c>
      <c r="V35" s="57">
        <v>0.12</v>
      </c>
      <c r="W35" s="57">
        <v>0.12</v>
      </c>
      <c r="X35" s="57">
        <v>0.12</v>
      </c>
      <c r="Y35" s="57">
        <v>0.12</v>
      </c>
      <c r="Z35" s="57">
        <v>0.12</v>
      </c>
      <c r="AA35" s="57">
        <v>0.12</v>
      </c>
      <c r="AB35" s="57">
        <v>0.12</v>
      </c>
      <c r="AC35" s="57">
        <v>0.12</v>
      </c>
      <c r="AD35" s="57">
        <v>0.12</v>
      </c>
      <c r="AE35" s="57">
        <v>0.12</v>
      </c>
      <c r="AF35" s="57">
        <v>0.12</v>
      </c>
      <c r="AG35" s="57">
        <v>0.12</v>
      </c>
      <c r="AH35" s="57">
        <v>0.12</v>
      </c>
      <c r="AI35" s="57">
        <v>0.12</v>
      </c>
      <c r="AJ35" s="57">
        <v>0.12</v>
      </c>
      <c r="AK35" s="57">
        <v>0.12</v>
      </c>
      <c r="AL35" s="57">
        <v>0.12</v>
      </c>
      <c r="AM35" s="57">
        <v>0.12</v>
      </c>
      <c r="AN35" s="57">
        <v>0.12</v>
      </c>
      <c r="AO35" s="57">
        <v>0.12</v>
      </c>
      <c r="AP35" s="57">
        <v>0.12</v>
      </c>
      <c r="AQ35" s="57">
        <v>0.12</v>
      </c>
      <c r="AR35" s="57">
        <v>0.12</v>
      </c>
      <c r="AS35" s="57">
        <v>0.12</v>
      </c>
      <c r="AT35" s="57">
        <v>0.12</v>
      </c>
      <c r="AU35" s="57">
        <v>0.12</v>
      </c>
      <c r="AV35" s="57">
        <v>0.12</v>
      </c>
      <c r="AW35" s="57">
        <v>0.12</v>
      </c>
      <c r="AX35" s="57">
        <v>0.12</v>
      </c>
      <c r="AY35" s="57">
        <v>0.12</v>
      </c>
      <c r="AZ35" s="57">
        <v>0.12</v>
      </c>
      <c r="BA35" s="57">
        <v>0.12</v>
      </c>
      <c r="BB35" s="57">
        <v>0.12</v>
      </c>
      <c r="BC35" s="57">
        <v>0.12</v>
      </c>
      <c r="BD35" s="57">
        <v>0.12</v>
      </c>
      <c r="BE35" s="57">
        <v>0.12</v>
      </c>
      <c r="BF35" s="57">
        <v>0.12</v>
      </c>
      <c r="BG35" s="57">
        <v>0.12</v>
      </c>
      <c r="BH35" s="57">
        <v>0.12</v>
      </c>
      <c r="BI35" s="57">
        <v>0.12</v>
      </c>
      <c r="BJ35" s="57">
        <v>0.12</v>
      </c>
      <c r="BK35" s="57">
        <v>0.12</v>
      </c>
      <c r="BL35" s="57">
        <v>0.12</v>
      </c>
      <c r="BM35" s="57">
        <v>0.12</v>
      </c>
      <c r="BN35" s="57">
        <v>0.12</v>
      </c>
      <c r="BO35" s="57">
        <v>0.12</v>
      </c>
      <c r="BP35" s="57">
        <v>0.12</v>
      </c>
      <c r="BQ35" s="57">
        <v>0.12</v>
      </c>
      <c r="BR35" s="57">
        <v>0.12</v>
      </c>
      <c r="BS35" s="57">
        <v>0.12</v>
      </c>
      <c r="BT35" s="57">
        <v>0.12</v>
      </c>
      <c r="BU35" s="57">
        <v>0.12</v>
      </c>
      <c r="BV35" s="57">
        <v>0.12</v>
      </c>
      <c r="BW35" s="57">
        <v>0.12</v>
      </c>
      <c r="BX35" s="57">
        <v>0.12</v>
      </c>
      <c r="BY35" s="57">
        <v>0.12</v>
      </c>
      <c r="BZ35" s="57">
        <v>0.12</v>
      </c>
      <c r="CA35" s="57">
        <v>0.12</v>
      </c>
      <c r="CB35" s="57">
        <v>0.12</v>
      </c>
      <c r="CC35" s="57">
        <v>0.12</v>
      </c>
      <c r="CD35" s="57">
        <v>0.12</v>
      </c>
      <c r="CE35" s="57">
        <v>0.12</v>
      </c>
      <c r="CF35" s="57">
        <v>0.12</v>
      </c>
      <c r="CG35" s="57">
        <v>0.12</v>
      </c>
      <c r="CH35" s="57">
        <v>0.12</v>
      </c>
      <c r="CI35" s="57">
        <v>0.12</v>
      </c>
      <c r="CJ35" s="57">
        <v>0.12</v>
      </c>
      <c r="CK35" s="57">
        <v>0.12</v>
      </c>
      <c r="CL35" s="57">
        <v>0.12</v>
      </c>
      <c r="CM35" s="57">
        <v>0.12</v>
      </c>
      <c r="CN35" s="57">
        <v>0.12</v>
      </c>
      <c r="CO35" s="57">
        <v>0.12</v>
      </c>
      <c r="CP35" s="57">
        <v>0.12</v>
      </c>
      <c r="CQ35" s="57">
        <v>0.12</v>
      </c>
      <c r="CR35" s="57">
        <v>0.12</v>
      </c>
      <c r="CS35" s="57">
        <v>0.12</v>
      </c>
      <c r="CT35" s="57">
        <v>0.12</v>
      </c>
      <c r="CU35" s="57">
        <v>0.12</v>
      </c>
      <c r="CV35" s="57">
        <v>0.12</v>
      </c>
      <c r="CW35" s="57">
        <v>0.12</v>
      </c>
      <c r="CX35" s="57">
        <v>0.12</v>
      </c>
      <c r="CY35" s="57">
        <v>0.12</v>
      </c>
      <c r="CZ35" s="57">
        <v>0.12</v>
      </c>
      <c r="DA35" s="57">
        <v>0.12</v>
      </c>
      <c r="DB35" s="57">
        <v>0.12</v>
      </c>
      <c r="DC35" s="57">
        <v>0.12</v>
      </c>
      <c r="DD35" s="57">
        <v>0.12</v>
      </c>
      <c r="DE35" s="57">
        <v>0.12</v>
      </c>
      <c r="DF35" s="57">
        <v>0.12</v>
      </c>
      <c r="DG35" s="57">
        <v>0.12</v>
      </c>
      <c r="DH35" s="57">
        <v>0.12</v>
      </c>
      <c r="DI35" s="57">
        <v>0.12</v>
      </c>
      <c r="DJ35" s="57">
        <v>0.12</v>
      </c>
      <c r="DK35" s="57">
        <v>0.12</v>
      </c>
      <c r="DL35" s="57">
        <v>0.12</v>
      </c>
      <c r="DM35" s="57">
        <v>0.12</v>
      </c>
      <c r="DN35" s="57">
        <v>0.12</v>
      </c>
      <c r="DO35" s="57">
        <v>0.12</v>
      </c>
      <c r="DP35" s="57">
        <v>0.12</v>
      </c>
      <c r="DQ35" s="57">
        <v>0.12</v>
      </c>
      <c r="DR35" s="57">
        <v>0.12</v>
      </c>
      <c r="DS35" s="57">
        <v>0.12</v>
      </c>
      <c r="DT35" s="57">
        <v>0.12</v>
      </c>
      <c r="DU35" s="57">
        <v>0.12</v>
      </c>
      <c r="DV35" s="57">
        <v>0.12</v>
      </c>
      <c r="DW35" s="57">
        <v>0.12</v>
      </c>
      <c r="DX35" s="57">
        <v>0.12</v>
      </c>
      <c r="DY35" s="57">
        <v>0.12</v>
      </c>
      <c r="DZ35" s="57">
        <v>0.12</v>
      </c>
      <c r="EA35" s="57">
        <v>0.12</v>
      </c>
      <c r="EB35" s="57">
        <v>0.12</v>
      </c>
      <c r="EC35" s="57">
        <v>0.12</v>
      </c>
      <c r="ED35" s="57">
        <v>0.12</v>
      </c>
      <c r="EE35" s="57">
        <v>0.12</v>
      </c>
      <c r="EF35" s="57">
        <v>0.12</v>
      </c>
      <c r="EG35" s="57">
        <v>0.12</v>
      </c>
      <c r="EH35" s="57">
        <v>0.12</v>
      </c>
      <c r="EI35" s="57">
        <v>0.12</v>
      </c>
      <c r="EJ35" s="57">
        <v>0.12</v>
      </c>
      <c r="EK35" s="57">
        <v>0.12</v>
      </c>
      <c r="EL35" s="57">
        <v>0.12</v>
      </c>
      <c r="EM35" s="57">
        <v>0.12</v>
      </c>
      <c r="EN35" s="57">
        <v>0.12</v>
      </c>
      <c r="EO35" s="57">
        <v>0.12</v>
      </c>
      <c r="EP35" s="57">
        <v>0.12</v>
      </c>
      <c r="EQ35" s="57">
        <v>0.12</v>
      </c>
      <c r="ER35" s="57">
        <v>0.12</v>
      </c>
      <c r="ES35" s="57">
        <v>0.12</v>
      </c>
      <c r="ET35" s="57">
        <v>0.12</v>
      </c>
      <c r="EU35" s="57">
        <v>0.12</v>
      </c>
      <c r="EV35" s="57">
        <v>0.12</v>
      </c>
      <c r="EW35" s="57">
        <v>0.12</v>
      </c>
      <c r="EX35" s="57">
        <v>0.12</v>
      </c>
      <c r="EY35" s="57">
        <v>0.12</v>
      </c>
      <c r="EZ35" s="57">
        <v>0.12</v>
      </c>
      <c r="FA35" s="57">
        <v>0.12</v>
      </c>
      <c r="FB35" s="57">
        <v>0.12</v>
      </c>
      <c r="FC35" s="57">
        <v>0.12</v>
      </c>
      <c r="FD35" s="57">
        <v>0.12</v>
      </c>
      <c r="FE35" s="57">
        <v>0.12</v>
      </c>
      <c r="FF35" s="57">
        <v>0.12</v>
      </c>
      <c r="FG35" s="57">
        <v>0.12</v>
      </c>
      <c r="FH35" s="57">
        <v>0.12</v>
      </c>
      <c r="FI35" s="57">
        <v>0.12</v>
      </c>
      <c r="FJ35" s="57">
        <v>0.12</v>
      </c>
      <c r="FK35" s="57">
        <v>0.12</v>
      </c>
      <c r="FL35" s="57">
        <v>0.12</v>
      </c>
      <c r="FM35" s="57">
        <v>0.12</v>
      </c>
      <c r="FN35" s="57">
        <v>0.12</v>
      </c>
      <c r="FO35" s="57">
        <v>0.12</v>
      </c>
      <c r="FP35" s="57">
        <v>0.12</v>
      </c>
      <c r="FQ35" s="57">
        <v>0.12</v>
      </c>
      <c r="FR35" s="57">
        <v>0.12</v>
      </c>
      <c r="FS35" s="57">
        <v>0.12</v>
      </c>
      <c r="FT35" s="57">
        <v>0.12</v>
      </c>
      <c r="FU35" s="57">
        <v>0.12</v>
      </c>
      <c r="FV35" s="57">
        <v>0.12</v>
      </c>
      <c r="FW35" s="57">
        <v>0.12</v>
      </c>
      <c r="FX35" s="57">
        <v>0.12</v>
      </c>
      <c r="FY35" s="58"/>
      <c r="FZ35" s="21"/>
      <c r="GA35" s="21"/>
      <c r="GB35" s="21"/>
      <c r="GC35" s="21"/>
      <c r="GD35" s="21"/>
      <c r="GE35" s="46"/>
      <c r="GF35" s="44"/>
      <c r="GG35" s="7"/>
      <c r="GH35" s="7"/>
      <c r="GI35" s="7"/>
      <c r="GJ35" s="7"/>
      <c r="GK35" s="7"/>
      <c r="GL35" s="7"/>
      <c r="GM35" s="7"/>
    </row>
    <row r="36" spans="1:256" x14ac:dyDescent="0.2">
      <c r="A36" s="4" t="s">
        <v>306</v>
      </c>
      <c r="B36" s="53" t="s">
        <v>307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3">
        <v>0</v>
      </c>
      <c r="CM36" s="53">
        <v>0</v>
      </c>
      <c r="CN36" s="53">
        <v>0</v>
      </c>
      <c r="CO36" s="53">
        <v>0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3">
        <v>0</v>
      </c>
      <c r="CV36" s="53">
        <v>0</v>
      </c>
      <c r="CW36" s="53">
        <v>0</v>
      </c>
      <c r="CX36" s="53">
        <v>0</v>
      </c>
      <c r="CY36" s="53">
        <v>0</v>
      </c>
      <c r="CZ36" s="53">
        <v>0</v>
      </c>
      <c r="DA36" s="53">
        <v>0</v>
      </c>
      <c r="DB36" s="53">
        <v>0</v>
      </c>
      <c r="DC36" s="53">
        <v>0</v>
      </c>
      <c r="DD36" s="53">
        <v>0</v>
      </c>
      <c r="DE36" s="53">
        <v>0</v>
      </c>
      <c r="DF36" s="53">
        <v>0</v>
      </c>
      <c r="DG36" s="53">
        <v>0</v>
      </c>
      <c r="DH36" s="53">
        <v>0</v>
      </c>
      <c r="DI36" s="53">
        <v>0</v>
      </c>
      <c r="DJ36" s="53">
        <v>0</v>
      </c>
      <c r="DK36" s="53">
        <v>0</v>
      </c>
      <c r="DL36" s="53">
        <v>0</v>
      </c>
      <c r="DM36" s="53">
        <v>0</v>
      </c>
      <c r="DN36" s="53">
        <v>0</v>
      </c>
      <c r="DO36" s="53">
        <v>0</v>
      </c>
      <c r="DP36" s="53">
        <v>0</v>
      </c>
      <c r="DQ36" s="53">
        <v>0</v>
      </c>
      <c r="DR36" s="53">
        <v>0</v>
      </c>
      <c r="DS36" s="53">
        <v>0</v>
      </c>
      <c r="DT36" s="53">
        <v>0</v>
      </c>
      <c r="DU36" s="53">
        <v>0</v>
      </c>
      <c r="DV36" s="53">
        <v>0</v>
      </c>
      <c r="DW36" s="53">
        <v>0</v>
      </c>
      <c r="DX36" s="53">
        <v>0</v>
      </c>
      <c r="DY36" s="53">
        <v>0</v>
      </c>
      <c r="DZ36" s="53">
        <v>0</v>
      </c>
      <c r="EA36" s="53">
        <v>0</v>
      </c>
      <c r="EB36" s="53">
        <v>0</v>
      </c>
      <c r="EC36" s="53">
        <v>0</v>
      </c>
      <c r="ED36" s="53">
        <v>0</v>
      </c>
      <c r="EE36" s="53">
        <v>0</v>
      </c>
      <c r="EF36" s="53">
        <v>0</v>
      </c>
      <c r="EG36" s="53">
        <v>0</v>
      </c>
      <c r="EH36" s="53">
        <v>0</v>
      </c>
      <c r="EI36" s="53">
        <v>0</v>
      </c>
      <c r="EJ36" s="53">
        <v>0</v>
      </c>
      <c r="EK36" s="53">
        <v>0</v>
      </c>
      <c r="EL36" s="53">
        <v>0</v>
      </c>
      <c r="EM36" s="53">
        <v>0</v>
      </c>
      <c r="EN36" s="53">
        <v>0</v>
      </c>
      <c r="EO36" s="53">
        <v>0</v>
      </c>
      <c r="EP36" s="53">
        <v>0</v>
      </c>
      <c r="EQ36" s="53">
        <v>0</v>
      </c>
      <c r="ER36" s="53">
        <v>0</v>
      </c>
      <c r="ES36" s="53">
        <v>0</v>
      </c>
      <c r="ET36" s="53">
        <v>0</v>
      </c>
      <c r="EU36" s="53">
        <v>0</v>
      </c>
      <c r="EV36" s="53">
        <v>0</v>
      </c>
      <c r="EW36" s="53">
        <v>0</v>
      </c>
      <c r="EX36" s="53">
        <v>0</v>
      </c>
      <c r="EY36" s="53">
        <v>0</v>
      </c>
      <c r="EZ36" s="53">
        <v>0</v>
      </c>
      <c r="FA36" s="53">
        <v>0</v>
      </c>
      <c r="FB36" s="53">
        <v>0</v>
      </c>
      <c r="FC36" s="53">
        <v>0</v>
      </c>
      <c r="FD36" s="53">
        <v>0</v>
      </c>
      <c r="FE36" s="53">
        <v>0</v>
      </c>
      <c r="FF36" s="53">
        <v>0</v>
      </c>
      <c r="FG36" s="53">
        <v>0</v>
      </c>
      <c r="FH36" s="53">
        <v>0</v>
      </c>
      <c r="FI36" s="53">
        <v>0</v>
      </c>
      <c r="FJ36" s="53">
        <v>0</v>
      </c>
      <c r="FK36" s="53">
        <v>0</v>
      </c>
      <c r="FL36" s="53">
        <v>0</v>
      </c>
      <c r="FM36" s="53">
        <v>0</v>
      </c>
      <c r="FN36" s="53">
        <v>0</v>
      </c>
      <c r="FO36" s="53">
        <v>0</v>
      </c>
      <c r="FP36" s="53">
        <v>0</v>
      </c>
      <c r="FQ36" s="53">
        <v>0</v>
      </c>
      <c r="FR36" s="53">
        <v>0</v>
      </c>
      <c r="FS36" s="53">
        <v>0</v>
      </c>
      <c r="FT36" s="53">
        <v>0</v>
      </c>
      <c r="FU36" s="53">
        <v>0</v>
      </c>
      <c r="FV36" s="53">
        <v>0</v>
      </c>
      <c r="FW36" s="53">
        <v>0</v>
      </c>
      <c r="FX36" s="53">
        <v>0</v>
      </c>
      <c r="FY36" s="54"/>
      <c r="FZ36" s="21"/>
      <c r="GA36" s="21"/>
      <c r="GB36" s="21"/>
      <c r="GC36" s="21"/>
      <c r="GD36" s="21"/>
      <c r="GE36" s="46"/>
      <c r="GF36" s="44"/>
      <c r="GG36" s="7"/>
      <c r="GH36" s="7"/>
      <c r="GI36" s="7"/>
      <c r="GJ36" s="7"/>
      <c r="GK36" s="7"/>
      <c r="GL36" s="7"/>
      <c r="GM36" s="7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  <c r="IU36" s="59"/>
      <c r="IV36" s="59"/>
    </row>
    <row r="37" spans="1:256" x14ac:dyDescent="0.2">
      <c r="A37" s="2"/>
      <c r="B37" s="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8"/>
      <c r="FZ37" s="60"/>
      <c r="GA37" s="60"/>
      <c r="GB37" s="21"/>
      <c r="GC37" s="21"/>
      <c r="GD37" s="21"/>
      <c r="GE37" s="46"/>
      <c r="GF37" s="44"/>
      <c r="GG37" s="7"/>
      <c r="GH37" s="7"/>
      <c r="GI37" s="7"/>
      <c r="GJ37" s="7"/>
      <c r="GK37" s="7"/>
      <c r="GL37" s="7"/>
      <c r="GM37" s="7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</row>
    <row r="38" spans="1:256" s="63" customFormat="1" ht="15.75" x14ac:dyDescent="0.25">
      <c r="A38" s="2"/>
      <c r="B38" s="52" t="s">
        <v>308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4"/>
      <c r="FZ38" s="60"/>
      <c r="GA38" s="61"/>
      <c r="GB38" s="21"/>
      <c r="GC38" s="21"/>
      <c r="GD38" s="21"/>
      <c r="GE38" s="21"/>
      <c r="GF38" s="22"/>
      <c r="GG38" s="53"/>
      <c r="GH38" s="53"/>
      <c r="GI38" s="53"/>
      <c r="GJ38" s="53"/>
      <c r="GK38" s="53"/>
      <c r="GL38" s="53"/>
      <c r="GM38" s="53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1:256" x14ac:dyDescent="0.2">
      <c r="A39" s="64" t="s">
        <v>309</v>
      </c>
      <c r="B39" s="65" t="s">
        <v>310</v>
      </c>
      <c r="C39" s="66">
        <v>1123097.1000000001</v>
      </c>
      <c r="D39" s="66">
        <v>5172520.76</v>
      </c>
      <c r="E39" s="66">
        <v>1521058.01</v>
      </c>
      <c r="F39" s="66">
        <v>2649715.12</v>
      </c>
      <c r="G39" s="66">
        <v>315981.02</v>
      </c>
      <c r="H39" s="66">
        <v>228801.71</v>
      </c>
      <c r="I39" s="66">
        <v>1456664.6</v>
      </c>
      <c r="J39" s="66">
        <v>208941.95</v>
      </c>
      <c r="K39" s="66">
        <v>88051.81</v>
      </c>
      <c r="L39" s="66">
        <v>752372.33</v>
      </c>
      <c r="M39" s="66">
        <v>329123.82</v>
      </c>
      <c r="N39" s="66">
        <v>9918816.0800000001</v>
      </c>
      <c r="O39" s="66">
        <v>3392283.97</v>
      </c>
      <c r="P39" s="66">
        <v>74918.83</v>
      </c>
      <c r="Q39" s="66">
        <v>4886447.2699999996</v>
      </c>
      <c r="R39" s="66">
        <v>108609.23</v>
      </c>
      <c r="S39" s="66">
        <v>615944.89</v>
      </c>
      <c r="T39" s="66">
        <v>62533.98</v>
      </c>
      <c r="U39" s="66">
        <v>31963.23</v>
      </c>
      <c r="V39" s="66">
        <v>81176.11</v>
      </c>
      <c r="W39" s="66">
        <v>21023.23</v>
      </c>
      <c r="X39" s="66">
        <v>16465.57</v>
      </c>
      <c r="Y39" s="66">
        <v>102910.62</v>
      </c>
      <c r="Z39" s="66">
        <v>46441.93</v>
      </c>
      <c r="AA39" s="66">
        <v>4623007.47</v>
      </c>
      <c r="AB39" s="66">
        <v>8869680.9600000009</v>
      </c>
      <c r="AC39" s="66">
        <v>394070.57</v>
      </c>
      <c r="AD39" s="66">
        <v>402036.51</v>
      </c>
      <c r="AE39" s="66">
        <v>37462.230000000003</v>
      </c>
      <c r="AF39" s="66">
        <v>56081.66</v>
      </c>
      <c r="AG39" s="67">
        <v>310685.7</v>
      </c>
      <c r="AH39" s="66">
        <v>160449.46</v>
      </c>
      <c r="AI39" s="66">
        <v>37316.239999999998</v>
      </c>
      <c r="AJ39" s="66">
        <v>69113.16</v>
      </c>
      <c r="AK39" s="66">
        <v>18884.37</v>
      </c>
      <c r="AL39" s="66">
        <v>119341.64</v>
      </c>
      <c r="AM39" s="66">
        <v>85506.46</v>
      </c>
      <c r="AN39" s="66">
        <v>315899.5</v>
      </c>
      <c r="AO39" s="66">
        <v>1244432.01</v>
      </c>
      <c r="AP39" s="66">
        <v>23868619.489999998</v>
      </c>
      <c r="AQ39" s="66">
        <v>88458.91</v>
      </c>
      <c r="AR39" s="66">
        <v>15335836.18</v>
      </c>
      <c r="AS39" s="66">
        <v>1642606.86</v>
      </c>
      <c r="AT39" s="66">
        <v>878028.94</v>
      </c>
      <c r="AU39" s="66">
        <v>109479.74</v>
      </c>
      <c r="AV39" s="66">
        <v>71476.13</v>
      </c>
      <c r="AW39" s="66">
        <v>74854.77</v>
      </c>
      <c r="AX39" s="66">
        <v>47280.92</v>
      </c>
      <c r="AY39" s="66">
        <v>94962.559999999998</v>
      </c>
      <c r="AZ39" s="66">
        <v>1332875.6599999999</v>
      </c>
      <c r="BA39" s="66">
        <v>828950.81</v>
      </c>
      <c r="BB39" s="66">
        <v>365577.28</v>
      </c>
      <c r="BC39" s="66">
        <v>7519915.2300000004</v>
      </c>
      <c r="BD39" s="66">
        <v>1336389.44</v>
      </c>
      <c r="BE39" s="66">
        <v>344921.59999999998</v>
      </c>
      <c r="BF39" s="66">
        <v>5101784.2300000004</v>
      </c>
      <c r="BG39" s="66">
        <v>177609.54</v>
      </c>
      <c r="BH39" s="66">
        <v>111987.92</v>
      </c>
      <c r="BI39" s="66">
        <v>45435.519999999997</v>
      </c>
      <c r="BJ39" s="66">
        <v>1363369.21</v>
      </c>
      <c r="BK39" s="66">
        <v>2427716.9300000002</v>
      </c>
      <c r="BL39" s="66">
        <v>8810.33</v>
      </c>
      <c r="BM39" s="66">
        <v>105914.96</v>
      </c>
      <c r="BN39" s="66">
        <v>998571.93</v>
      </c>
      <c r="BO39" s="66">
        <v>362815.4</v>
      </c>
      <c r="BP39" s="66">
        <v>197834.98</v>
      </c>
      <c r="BQ39" s="66">
        <v>1228028.17</v>
      </c>
      <c r="BR39" s="66">
        <v>241811.8</v>
      </c>
      <c r="BS39" s="66">
        <v>94391.360000000001</v>
      </c>
      <c r="BT39" s="66">
        <v>94802.89</v>
      </c>
      <c r="BU39" s="66">
        <v>149962.60999999999</v>
      </c>
      <c r="BV39" s="66">
        <v>479615.05</v>
      </c>
      <c r="BW39" s="66">
        <v>524959.78</v>
      </c>
      <c r="BX39" s="66">
        <v>70345.94</v>
      </c>
      <c r="BY39" s="66">
        <v>11226.38</v>
      </c>
      <c r="BZ39" s="66">
        <v>102739.45</v>
      </c>
      <c r="CA39" s="66">
        <v>275529.24</v>
      </c>
      <c r="CB39" s="66">
        <v>19701484.23</v>
      </c>
      <c r="CC39" s="66">
        <v>73298.2</v>
      </c>
      <c r="CD39" s="66">
        <v>62666.45</v>
      </c>
      <c r="CE39" s="66">
        <v>76157.41</v>
      </c>
      <c r="CF39" s="66">
        <v>70179.44</v>
      </c>
      <c r="CG39" s="66">
        <v>59279.97</v>
      </c>
      <c r="CH39" s="66">
        <v>43628.480000000003</v>
      </c>
      <c r="CI39" s="66">
        <v>252599.19</v>
      </c>
      <c r="CJ39" s="66">
        <v>271034.05</v>
      </c>
      <c r="CK39" s="66">
        <v>1062322.04</v>
      </c>
      <c r="CL39" s="66">
        <v>104678.89</v>
      </c>
      <c r="CM39" s="66">
        <v>76066.16</v>
      </c>
      <c r="CN39" s="66">
        <v>7427963.6900000004</v>
      </c>
      <c r="CO39" s="66">
        <v>3368381.65</v>
      </c>
      <c r="CP39" s="66">
        <v>651267.31999999995</v>
      </c>
      <c r="CQ39" s="66">
        <v>227324.97</v>
      </c>
      <c r="CR39" s="66">
        <v>49873.79</v>
      </c>
      <c r="CS39" s="66">
        <v>172557.48</v>
      </c>
      <c r="CT39" s="66">
        <v>38382.14</v>
      </c>
      <c r="CU39" s="66">
        <v>28345.33</v>
      </c>
      <c r="CV39" s="66">
        <v>22030.57</v>
      </c>
      <c r="CW39" s="53">
        <v>135038.20000000001</v>
      </c>
      <c r="CX39" s="66">
        <v>212796</v>
      </c>
      <c r="CY39" s="66">
        <v>14592.54</v>
      </c>
      <c r="CZ39" s="66">
        <v>567159.62</v>
      </c>
      <c r="DA39" s="66">
        <v>89632.13</v>
      </c>
      <c r="DB39" s="66">
        <v>65188.73</v>
      </c>
      <c r="DC39" s="66">
        <v>117380.87</v>
      </c>
      <c r="DD39" s="66">
        <v>77292.639999999999</v>
      </c>
      <c r="DE39" s="66">
        <v>205406.38</v>
      </c>
      <c r="DF39" s="66">
        <v>5725762.6500000004</v>
      </c>
      <c r="DG39" s="66">
        <v>81608.14</v>
      </c>
      <c r="DH39" s="66">
        <v>759118.08</v>
      </c>
      <c r="DI39" s="66">
        <v>957669.19</v>
      </c>
      <c r="DJ39" s="66">
        <v>97899.64</v>
      </c>
      <c r="DK39" s="66">
        <v>70505.72</v>
      </c>
      <c r="DL39" s="66">
        <v>1312069.8999999999</v>
      </c>
      <c r="DM39" s="66">
        <v>118628.87</v>
      </c>
      <c r="DN39" s="66">
        <v>585376.52</v>
      </c>
      <c r="DO39" s="66">
        <v>626166.51</v>
      </c>
      <c r="DP39" s="66">
        <v>45126.06</v>
      </c>
      <c r="DQ39" s="66">
        <v>294887.24</v>
      </c>
      <c r="DR39" s="66">
        <v>324773.46999999997</v>
      </c>
      <c r="DS39" s="66">
        <v>186867.82</v>
      </c>
      <c r="DT39" s="66">
        <v>40554.51</v>
      </c>
      <c r="DU39" s="66">
        <v>106004.27</v>
      </c>
      <c r="DV39" s="66">
        <v>33991.17</v>
      </c>
      <c r="DW39" s="66">
        <v>79927.67</v>
      </c>
      <c r="DX39" s="66">
        <v>95732.44</v>
      </c>
      <c r="DY39" s="66">
        <v>121643.47</v>
      </c>
      <c r="DZ39" s="66">
        <v>277886.40000000002</v>
      </c>
      <c r="EA39" s="66">
        <v>557108.44999999995</v>
      </c>
      <c r="EB39" s="66">
        <v>225304.46</v>
      </c>
      <c r="EC39" s="66">
        <v>88385.04</v>
      </c>
      <c r="ED39" s="66">
        <v>465591.37</v>
      </c>
      <c r="EE39" s="66">
        <v>57918.96</v>
      </c>
      <c r="EF39" s="66">
        <v>235709.8</v>
      </c>
      <c r="EG39" s="66">
        <v>87564.85</v>
      </c>
      <c r="EH39" s="66">
        <v>42471.1</v>
      </c>
      <c r="EI39" s="66">
        <v>2492792.27</v>
      </c>
      <c r="EJ39" s="66">
        <v>650098.04</v>
      </c>
      <c r="EK39" s="66">
        <v>120677.75999999999</v>
      </c>
      <c r="EL39" s="66">
        <v>43444.59</v>
      </c>
      <c r="EM39" s="66">
        <v>190874.32</v>
      </c>
      <c r="EN39" s="66">
        <v>190573.9</v>
      </c>
      <c r="EO39" s="66">
        <v>121456.16</v>
      </c>
      <c r="EP39" s="66">
        <v>174471.37</v>
      </c>
      <c r="EQ39" s="66">
        <v>797468.84</v>
      </c>
      <c r="ER39" s="66">
        <v>154004.76999999999</v>
      </c>
      <c r="ES39" s="66">
        <v>60787.18</v>
      </c>
      <c r="ET39" s="66">
        <v>90135.82</v>
      </c>
      <c r="EU39" s="66">
        <v>129334</v>
      </c>
      <c r="EV39" s="66">
        <v>35579.629999999997</v>
      </c>
      <c r="EW39" s="66">
        <v>198292.46</v>
      </c>
      <c r="EX39" s="66">
        <v>10241.450000000001</v>
      </c>
      <c r="EY39" s="66">
        <v>99073.88</v>
      </c>
      <c r="EZ39" s="66">
        <v>75198.429999999993</v>
      </c>
      <c r="FA39" s="66">
        <v>1259094.98</v>
      </c>
      <c r="FB39" s="67">
        <v>379413.78</v>
      </c>
      <c r="FC39" s="66">
        <v>744608.14</v>
      </c>
      <c r="FD39" s="66">
        <v>126698.05</v>
      </c>
      <c r="FE39" s="66">
        <v>55104.22</v>
      </c>
      <c r="FF39" s="66">
        <v>59068.29</v>
      </c>
      <c r="FG39" s="66">
        <v>26569.89</v>
      </c>
      <c r="FH39" s="66">
        <v>78736.91</v>
      </c>
      <c r="FI39" s="66">
        <v>395908.8</v>
      </c>
      <c r="FJ39" s="66">
        <v>709276.1</v>
      </c>
      <c r="FK39" s="66">
        <v>760439.82</v>
      </c>
      <c r="FL39" s="66">
        <v>1151399.83</v>
      </c>
      <c r="FM39" s="66">
        <v>420540.72</v>
      </c>
      <c r="FN39" s="66">
        <v>2506028.02</v>
      </c>
      <c r="FO39" s="67">
        <v>438573.15</v>
      </c>
      <c r="FP39" s="66">
        <v>925747.41</v>
      </c>
      <c r="FQ39" s="66">
        <v>221799.98</v>
      </c>
      <c r="FR39" s="66">
        <v>118178.78</v>
      </c>
      <c r="FS39" s="66">
        <v>162377.51</v>
      </c>
      <c r="FT39" s="67">
        <v>76974.899999999994</v>
      </c>
      <c r="FU39" s="66">
        <v>234858.53</v>
      </c>
      <c r="FV39" s="66">
        <v>140731.32</v>
      </c>
      <c r="FW39" s="66">
        <v>42095.14</v>
      </c>
      <c r="FX39" s="66">
        <v>42842.85</v>
      </c>
      <c r="FY39" s="65"/>
      <c r="FZ39" s="60">
        <f>SUM(C39:FX39)</f>
        <v>183803163.56999978</v>
      </c>
      <c r="GA39" s="53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</row>
    <row r="40" spans="1:256" x14ac:dyDescent="0.2">
      <c r="A40" s="4" t="s">
        <v>311</v>
      </c>
      <c r="B40" s="2" t="s">
        <v>312</v>
      </c>
      <c r="C40" s="68">
        <v>701667874.5999999</v>
      </c>
      <c r="D40" s="68">
        <v>2571052464.7999997</v>
      </c>
      <c r="E40" s="68">
        <v>757211306.6288656</v>
      </c>
      <c r="F40" s="68">
        <v>1219109935</v>
      </c>
      <c r="G40" s="68">
        <v>187749039.81999999</v>
      </c>
      <c r="H40" s="68">
        <v>101871237.21999998</v>
      </c>
      <c r="I40" s="68">
        <v>710492742.5999999</v>
      </c>
      <c r="J40" s="68">
        <v>134585873.41799998</v>
      </c>
      <c r="K40" s="68">
        <v>44385672.72200001</v>
      </c>
      <c r="L40" s="68">
        <v>557499801.08000004</v>
      </c>
      <c r="M40" s="68">
        <v>203367149.09999999</v>
      </c>
      <c r="N40" s="68">
        <v>6140717596.04</v>
      </c>
      <c r="O40" s="68">
        <v>1721995998.4799998</v>
      </c>
      <c r="P40" s="68">
        <v>35238409.729999997</v>
      </c>
      <c r="Q40" s="68">
        <v>2623188697.1399999</v>
      </c>
      <c r="R40" s="68">
        <v>66815009.100000009</v>
      </c>
      <c r="S40" s="68">
        <v>287616308.60000265</v>
      </c>
      <c r="T40" s="68">
        <v>28414466.620000001</v>
      </c>
      <c r="U40" s="68">
        <v>17429803.600000005</v>
      </c>
      <c r="V40" s="68">
        <v>28393815.509999998</v>
      </c>
      <c r="W40" s="68">
        <v>6864970.3979999991</v>
      </c>
      <c r="X40" s="68">
        <v>14185695.140000001</v>
      </c>
      <c r="Y40" s="68">
        <v>62181903.679999992</v>
      </c>
      <c r="Z40" s="68">
        <v>23397822.500000004</v>
      </c>
      <c r="AA40" s="68">
        <v>3345791710.1879997</v>
      </c>
      <c r="AB40" s="68">
        <v>6860334093.7600002</v>
      </c>
      <c r="AC40" s="68">
        <v>196253705.69999999</v>
      </c>
      <c r="AD40" s="68">
        <v>235226423.06</v>
      </c>
      <c r="AE40" s="68">
        <v>39719661.583999999</v>
      </c>
      <c r="AF40" s="68">
        <v>76140216.680000007</v>
      </c>
      <c r="AG40" s="68">
        <v>427168975.00000012</v>
      </c>
      <c r="AH40" s="68">
        <v>32378631.399999999</v>
      </c>
      <c r="AI40" s="68">
        <v>8069719.5599999987</v>
      </c>
      <c r="AJ40" s="68">
        <v>28496785.475999996</v>
      </c>
      <c r="AK40" s="68">
        <v>65513016.999999993</v>
      </c>
      <c r="AL40" s="68">
        <v>60166402.413999997</v>
      </c>
      <c r="AM40" s="68">
        <v>47061178.490999997</v>
      </c>
      <c r="AN40" s="68">
        <v>97562948.799999997</v>
      </c>
      <c r="AO40" s="68">
        <v>276252167.162</v>
      </c>
      <c r="AP40" s="68">
        <v>16172438723.239998</v>
      </c>
      <c r="AQ40" s="68">
        <v>137984211.72531</v>
      </c>
      <c r="AR40" s="68">
        <v>6530557295.3800001</v>
      </c>
      <c r="AS40" s="68">
        <v>2930257403.6999998</v>
      </c>
      <c r="AT40" s="68">
        <v>214764064.78999999</v>
      </c>
      <c r="AU40" s="68">
        <v>39692163.479999997</v>
      </c>
      <c r="AV40" s="68">
        <v>17924847.479999997</v>
      </c>
      <c r="AW40" s="68">
        <v>22045726.419999998</v>
      </c>
      <c r="AX40" s="68">
        <v>16977780</v>
      </c>
      <c r="AY40" s="68">
        <v>40626567.776999995</v>
      </c>
      <c r="AZ40" s="68">
        <v>666597707.92000008</v>
      </c>
      <c r="BA40" s="68">
        <v>374569594.50999999</v>
      </c>
      <c r="BB40" s="68">
        <v>150808278.34</v>
      </c>
      <c r="BC40" s="68">
        <v>2673767414.4899998</v>
      </c>
      <c r="BD40" s="68">
        <v>386616890.21999997</v>
      </c>
      <c r="BE40" s="68">
        <v>121565035.67999998</v>
      </c>
      <c r="BF40" s="68">
        <v>1565580837.4299998</v>
      </c>
      <c r="BG40" s="68">
        <v>31917592.589999996</v>
      </c>
      <c r="BH40" s="68">
        <v>42986346.760000005</v>
      </c>
      <c r="BI40" s="68">
        <v>35488168.769999996</v>
      </c>
      <c r="BJ40" s="68">
        <v>508880539.73000002</v>
      </c>
      <c r="BK40" s="68">
        <v>869265437.1099999</v>
      </c>
      <c r="BL40" s="68">
        <v>5774472.9199999999</v>
      </c>
      <c r="BM40" s="68">
        <v>22984086.210999999</v>
      </c>
      <c r="BN40" s="68">
        <v>238283815.09999999</v>
      </c>
      <c r="BO40" s="68">
        <v>141252728</v>
      </c>
      <c r="BP40" s="68">
        <v>60292659.400000006</v>
      </c>
      <c r="BQ40" s="68">
        <v>1084987460.8499999</v>
      </c>
      <c r="BR40" s="68">
        <v>672210407.16499996</v>
      </c>
      <c r="BS40" s="68">
        <v>567340959.38999999</v>
      </c>
      <c r="BT40" s="68">
        <v>324692020.10000002</v>
      </c>
      <c r="BU40" s="68">
        <v>111006575.95999998</v>
      </c>
      <c r="BV40" s="68">
        <v>558741432.20000005</v>
      </c>
      <c r="BW40" s="68">
        <v>550950320.46000004</v>
      </c>
      <c r="BX40" s="68">
        <v>58844476.719999999</v>
      </c>
      <c r="BY40" s="68">
        <v>85064764.75</v>
      </c>
      <c r="BZ40" s="68">
        <v>32824350.799999997</v>
      </c>
      <c r="CA40" s="68">
        <v>56431671.510000005</v>
      </c>
      <c r="CB40" s="68">
        <v>9614105763.0960007</v>
      </c>
      <c r="CC40" s="68">
        <v>21779231.640000001</v>
      </c>
      <c r="CD40" s="68">
        <v>15803776.053600002</v>
      </c>
      <c r="CE40" s="68">
        <v>32902820.214000002</v>
      </c>
      <c r="CF40" s="68">
        <v>30620611.399</v>
      </c>
      <c r="CG40" s="68">
        <v>25201088.375999987</v>
      </c>
      <c r="CH40" s="68">
        <v>20783007.68</v>
      </c>
      <c r="CI40" s="68">
        <v>109401603.31999999</v>
      </c>
      <c r="CJ40" s="68">
        <v>194795482.40000001</v>
      </c>
      <c r="CK40" s="68">
        <v>1366342873.3000002</v>
      </c>
      <c r="CL40" s="68">
        <v>224544996.88</v>
      </c>
      <c r="CM40" s="68">
        <v>239559300</v>
      </c>
      <c r="CN40" s="68">
        <v>3345590482</v>
      </c>
      <c r="CO40" s="68">
        <v>1858844969.25</v>
      </c>
      <c r="CP40" s="68">
        <v>389913805.48199999</v>
      </c>
      <c r="CQ40" s="68">
        <v>116711373.40000001</v>
      </c>
      <c r="CR40" s="68">
        <v>107322074.40000001</v>
      </c>
      <c r="CS40" s="68">
        <v>47082629.424000002</v>
      </c>
      <c r="CT40" s="68">
        <v>33549277.075999983</v>
      </c>
      <c r="CU40" s="68">
        <v>15334043.704</v>
      </c>
      <c r="CV40" s="68">
        <v>17575374</v>
      </c>
      <c r="CW40" s="68">
        <v>66985931.122000001</v>
      </c>
      <c r="CX40" s="68">
        <v>73200166.560000002</v>
      </c>
      <c r="CY40" s="68">
        <v>6636161.8360000001</v>
      </c>
      <c r="CZ40" s="68">
        <v>207040503.19999999</v>
      </c>
      <c r="DA40" s="68">
        <v>40012776.390400007</v>
      </c>
      <c r="DB40" s="68">
        <v>24148573.240000002</v>
      </c>
      <c r="DC40" s="68">
        <v>63006484.640000001</v>
      </c>
      <c r="DD40" s="68">
        <v>244664732.19999999</v>
      </c>
      <c r="DE40" s="68">
        <v>118530886.7</v>
      </c>
      <c r="DF40" s="68">
        <v>1689121578.7799997</v>
      </c>
      <c r="DG40" s="68">
        <v>41359163.260000005</v>
      </c>
      <c r="DH40" s="68">
        <v>376407909.34499997</v>
      </c>
      <c r="DI40" s="68">
        <v>477132969.39999998</v>
      </c>
      <c r="DJ40" s="68">
        <v>58723448.75</v>
      </c>
      <c r="DK40" s="68">
        <v>45236285.299999997</v>
      </c>
      <c r="DL40" s="68">
        <v>492858180.79999995</v>
      </c>
      <c r="DM40" s="68">
        <v>35350165.859999999</v>
      </c>
      <c r="DN40" s="68">
        <v>250757578.06</v>
      </c>
      <c r="DO40" s="68">
        <v>254784638.36999997</v>
      </c>
      <c r="DP40" s="68">
        <v>15459753.332</v>
      </c>
      <c r="DQ40" s="68">
        <v>163508848.10000002</v>
      </c>
      <c r="DR40" s="68">
        <v>71682421.400000006</v>
      </c>
      <c r="DS40" s="68">
        <v>37267381.57</v>
      </c>
      <c r="DT40" s="68">
        <v>10384208.276000001</v>
      </c>
      <c r="DU40" s="68">
        <v>24698162.77</v>
      </c>
      <c r="DV40" s="68">
        <v>7567770.3100000005</v>
      </c>
      <c r="DW40" s="68">
        <v>18540745.592</v>
      </c>
      <c r="DX40" s="68">
        <v>58383217.625</v>
      </c>
      <c r="DY40" s="68">
        <v>95003921.03199999</v>
      </c>
      <c r="DZ40" s="68">
        <v>138984321.39999998</v>
      </c>
      <c r="EA40" s="68">
        <v>304211942.72999996</v>
      </c>
      <c r="EB40" s="68">
        <v>77224398</v>
      </c>
      <c r="EC40" s="68">
        <v>32656070.369999997</v>
      </c>
      <c r="ED40" s="68">
        <v>2933450784.1599998</v>
      </c>
      <c r="EE40" s="68">
        <v>15909691.544</v>
      </c>
      <c r="EF40" s="68">
        <v>83467739.030000001</v>
      </c>
      <c r="EG40" s="68">
        <v>24159953.52</v>
      </c>
      <c r="EH40" s="68">
        <v>13704231.369999999</v>
      </c>
      <c r="EI40" s="68">
        <v>1031590132.1189998</v>
      </c>
      <c r="EJ40" s="68">
        <v>711322624.94700003</v>
      </c>
      <c r="EK40" s="68">
        <v>565097027.29999995</v>
      </c>
      <c r="EL40" s="68">
        <v>218727279.96000001</v>
      </c>
      <c r="EM40" s="68">
        <v>87293124.849999994</v>
      </c>
      <c r="EN40" s="68">
        <v>58832294.199999996</v>
      </c>
      <c r="EO40" s="68">
        <v>44047168.920000002</v>
      </c>
      <c r="EP40" s="68">
        <v>118793710.70000002</v>
      </c>
      <c r="EQ40" s="68">
        <v>885580339.63999987</v>
      </c>
      <c r="ER40" s="68">
        <v>84542990.600000009</v>
      </c>
      <c r="ES40" s="68">
        <v>19670286.622000001</v>
      </c>
      <c r="ET40" s="68">
        <v>20294127.175999999</v>
      </c>
      <c r="EU40" s="68">
        <v>33441238.987999994</v>
      </c>
      <c r="EV40" s="68">
        <v>46174293.840000004</v>
      </c>
      <c r="EW40" s="68">
        <v>769443325.8499999</v>
      </c>
      <c r="EX40" s="68">
        <v>42675043.200000003</v>
      </c>
      <c r="EY40" s="68">
        <v>34095702.702</v>
      </c>
      <c r="EZ40" s="68">
        <v>27305951.279999997</v>
      </c>
      <c r="FA40" s="68">
        <v>1892322359.7600002</v>
      </c>
      <c r="FB40" s="68">
        <v>288060031.5</v>
      </c>
      <c r="FC40" s="68">
        <v>258398905</v>
      </c>
      <c r="FD40" s="68">
        <v>38029163.361999996</v>
      </c>
      <c r="FE40" s="68">
        <v>35459784.030000001</v>
      </c>
      <c r="FF40" s="68">
        <v>17812851.98</v>
      </c>
      <c r="FG40" s="68">
        <v>11546757.978</v>
      </c>
      <c r="FH40" s="68">
        <v>40276325.728</v>
      </c>
      <c r="FI40" s="68">
        <v>1144749165.9300001</v>
      </c>
      <c r="FJ40" s="68">
        <v>381754332.07999998</v>
      </c>
      <c r="FK40" s="68">
        <v>1052980038.4000001</v>
      </c>
      <c r="FL40" s="68">
        <v>708325996.95000005</v>
      </c>
      <c r="FM40" s="68">
        <v>437501347.85800004</v>
      </c>
      <c r="FN40" s="68">
        <v>1527522295.8399999</v>
      </c>
      <c r="FO40" s="68">
        <v>1299208797.4000001</v>
      </c>
      <c r="FP40" s="68">
        <v>730424489.48000002</v>
      </c>
      <c r="FQ40" s="68">
        <v>201069468.785</v>
      </c>
      <c r="FR40" s="68">
        <v>101614152.37999998</v>
      </c>
      <c r="FS40" s="68">
        <v>208559825.65000001</v>
      </c>
      <c r="FT40" s="68">
        <v>267399951.84</v>
      </c>
      <c r="FU40" s="68">
        <v>109256785.09999999</v>
      </c>
      <c r="FV40" s="68">
        <v>95082048</v>
      </c>
      <c r="FW40" s="68">
        <v>18107744.313999999</v>
      </c>
      <c r="FX40" s="68">
        <v>18648825.969999999</v>
      </c>
      <c r="FY40" s="61"/>
      <c r="FZ40" s="61">
        <f>SUM(C40:FX40)</f>
        <v>110367590446.1281</v>
      </c>
      <c r="GA40" s="61"/>
      <c r="GB40" s="61"/>
      <c r="GC40" s="61"/>
      <c r="GD40" s="61"/>
      <c r="GE40" s="61"/>
      <c r="GF40" s="61"/>
      <c r="GG40" s="69"/>
      <c r="GH40" s="7"/>
      <c r="GI40" s="7"/>
      <c r="GJ40" s="7"/>
      <c r="GK40" s="7"/>
      <c r="GL40" s="7"/>
      <c r="GM40" s="7"/>
    </row>
    <row r="41" spans="1:256" x14ac:dyDescent="0.2">
      <c r="A41" s="4" t="s">
        <v>313</v>
      </c>
      <c r="B41" s="40" t="s">
        <v>314</v>
      </c>
      <c r="C41" s="51">
        <v>2.6079999999999999E-2</v>
      </c>
      <c r="D41" s="51">
        <v>2.7E-2</v>
      </c>
      <c r="E41" s="51">
        <v>2.4687999999999998E-2</v>
      </c>
      <c r="F41" s="51">
        <v>2.6262000000000001E-2</v>
      </c>
      <c r="G41" s="51">
        <v>2.2284999999999999E-2</v>
      </c>
      <c r="H41" s="51">
        <v>2.7E-2</v>
      </c>
      <c r="I41" s="51">
        <v>2.7E-2</v>
      </c>
      <c r="J41" s="51">
        <v>2.7E-2</v>
      </c>
      <c r="K41" s="51">
        <v>2.7E-2</v>
      </c>
      <c r="L41" s="51">
        <v>2.1895000000000001E-2</v>
      </c>
      <c r="M41" s="51">
        <v>2.0947E-2</v>
      </c>
      <c r="N41" s="51">
        <v>2.0358999999999999E-2</v>
      </c>
      <c r="O41" s="51">
        <v>2.5353000000000001E-2</v>
      </c>
      <c r="P41" s="51">
        <v>2.7E-2</v>
      </c>
      <c r="Q41" s="51">
        <v>2.6010000000000002E-2</v>
      </c>
      <c r="R41" s="51">
        <v>2.3909E-2</v>
      </c>
      <c r="S41" s="51">
        <v>2.1013999999999998E-2</v>
      </c>
      <c r="T41" s="51">
        <v>1.9300999999999999E-2</v>
      </c>
      <c r="U41" s="51">
        <v>1.8800999999999998E-2</v>
      </c>
      <c r="V41" s="51">
        <v>2.7E-2</v>
      </c>
      <c r="W41" s="51">
        <v>2.7E-2</v>
      </c>
      <c r="X41" s="51">
        <v>1.0756E-2</v>
      </c>
      <c r="Y41" s="51">
        <v>1.9498000000000001E-2</v>
      </c>
      <c r="Z41" s="51">
        <v>1.8914999999999998E-2</v>
      </c>
      <c r="AA41" s="51">
        <v>2.4995E-2</v>
      </c>
      <c r="AB41" s="51">
        <v>2.5023E-2</v>
      </c>
      <c r="AC41" s="51">
        <v>1.5982E-2</v>
      </c>
      <c r="AD41" s="51">
        <v>1.4692999999999999E-2</v>
      </c>
      <c r="AE41" s="51">
        <v>7.8139999999999998E-3</v>
      </c>
      <c r="AF41" s="51">
        <v>6.6740000000000002E-3</v>
      </c>
      <c r="AG41" s="51">
        <v>1.2480999999999999E-2</v>
      </c>
      <c r="AH41" s="51">
        <v>1.7123000000000003E-2</v>
      </c>
      <c r="AI41" s="51">
        <v>2.7E-2</v>
      </c>
      <c r="AJ41" s="51">
        <v>1.8787999999999999E-2</v>
      </c>
      <c r="AK41" s="51">
        <v>1.6280000000000003E-2</v>
      </c>
      <c r="AL41" s="51">
        <v>2.7E-2</v>
      </c>
      <c r="AM41" s="51">
        <v>1.6449000000000002E-2</v>
      </c>
      <c r="AN41" s="51">
        <v>2.2903E-2</v>
      </c>
      <c r="AO41" s="51">
        <v>2.2655999999999999E-2</v>
      </c>
      <c r="AP41" s="51">
        <v>2.5541000000000001E-2</v>
      </c>
      <c r="AQ41" s="51">
        <v>1.5559E-2</v>
      </c>
      <c r="AR41" s="51">
        <v>2.5440000000000001E-2</v>
      </c>
      <c r="AS41" s="51">
        <v>1.1618E-2</v>
      </c>
      <c r="AT41" s="51">
        <v>2.6713999999999998E-2</v>
      </c>
      <c r="AU41" s="51">
        <v>1.9188E-2</v>
      </c>
      <c r="AV41" s="51">
        <v>2.5359000000000003E-2</v>
      </c>
      <c r="AW41" s="51">
        <v>2.0596E-2</v>
      </c>
      <c r="AX41" s="51">
        <v>1.6797999999999997E-2</v>
      </c>
      <c r="AY41" s="51">
        <v>2.7E-2</v>
      </c>
      <c r="AZ41" s="51">
        <v>1.6345999999999999E-2</v>
      </c>
      <c r="BA41" s="51">
        <v>2.1893999999999997E-2</v>
      </c>
      <c r="BB41" s="51">
        <v>1.9684E-2</v>
      </c>
      <c r="BC41" s="51">
        <v>2.2561999999999999E-2</v>
      </c>
      <c r="BD41" s="51">
        <v>2.7E-2</v>
      </c>
      <c r="BE41" s="51">
        <v>2.2815999999999999E-2</v>
      </c>
      <c r="BF41" s="51">
        <v>2.6952E-2</v>
      </c>
      <c r="BG41" s="51">
        <v>2.7E-2</v>
      </c>
      <c r="BH41" s="51">
        <v>2.1419000000000001E-2</v>
      </c>
      <c r="BI41" s="51">
        <v>8.4329999999999995E-3</v>
      </c>
      <c r="BJ41" s="51">
        <v>2.3164000000000001E-2</v>
      </c>
      <c r="BK41" s="51">
        <v>2.4458999999999998E-2</v>
      </c>
      <c r="BL41" s="51">
        <v>2.7E-2</v>
      </c>
      <c r="BM41" s="51">
        <v>2.0833999999999998E-2</v>
      </c>
      <c r="BN41" s="51">
        <v>2.7E-2</v>
      </c>
      <c r="BO41" s="51">
        <v>1.5203E-2</v>
      </c>
      <c r="BP41" s="51">
        <v>2.1702000000000003E-2</v>
      </c>
      <c r="BQ41" s="51">
        <v>2.1759000000000001E-2</v>
      </c>
      <c r="BR41" s="51">
        <v>4.7000000000000002E-3</v>
      </c>
      <c r="BS41" s="51">
        <v>2.2309999999999999E-3</v>
      </c>
      <c r="BT41" s="51">
        <v>4.0750000000000005E-3</v>
      </c>
      <c r="BU41" s="51">
        <v>1.3811E-2</v>
      </c>
      <c r="BV41" s="51">
        <v>1.1775000000000001E-2</v>
      </c>
      <c r="BW41" s="51">
        <v>1.55E-2</v>
      </c>
      <c r="BX41" s="51">
        <v>1.6598999999999999E-2</v>
      </c>
      <c r="BY41" s="51">
        <v>2.3781E-2</v>
      </c>
      <c r="BZ41" s="51">
        <v>2.6312000000000002E-2</v>
      </c>
      <c r="CA41" s="51">
        <v>2.3040999999999999E-2</v>
      </c>
      <c r="CB41" s="51">
        <v>2.6251999999999998E-2</v>
      </c>
      <c r="CC41" s="51">
        <v>2.2199E-2</v>
      </c>
      <c r="CD41" s="51">
        <v>1.9519999999999999E-2</v>
      </c>
      <c r="CE41" s="51">
        <v>2.7E-2</v>
      </c>
      <c r="CF41" s="51">
        <v>2.2463E-2</v>
      </c>
      <c r="CG41" s="51">
        <v>2.7E-2</v>
      </c>
      <c r="CH41" s="51">
        <v>2.2187999999999999E-2</v>
      </c>
      <c r="CI41" s="51">
        <v>2.418E-2</v>
      </c>
      <c r="CJ41" s="51">
        <v>2.3469E-2</v>
      </c>
      <c r="CK41" s="51">
        <v>6.6010000000000001E-3</v>
      </c>
      <c r="CL41" s="51">
        <v>8.2289999999999985E-3</v>
      </c>
      <c r="CM41" s="51">
        <v>2.274E-3</v>
      </c>
      <c r="CN41" s="51">
        <v>2.7E-2</v>
      </c>
      <c r="CO41" s="51">
        <v>2.2359999999999998E-2</v>
      </c>
      <c r="CP41" s="51">
        <v>2.0548999999999998E-2</v>
      </c>
      <c r="CQ41" s="51">
        <v>1.2426999999999999E-2</v>
      </c>
      <c r="CR41" s="51">
        <v>1.6799999999999999E-3</v>
      </c>
      <c r="CS41" s="51">
        <v>2.2658000000000001E-2</v>
      </c>
      <c r="CT41" s="51">
        <v>8.5199999999999998E-3</v>
      </c>
      <c r="CU41" s="51">
        <v>1.9615999999999998E-2</v>
      </c>
      <c r="CV41" s="51">
        <v>1.0978999999999999E-2</v>
      </c>
      <c r="CW41" s="51">
        <v>1.7086999999999998E-2</v>
      </c>
      <c r="CX41" s="51">
        <v>2.1824000000000003E-2</v>
      </c>
      <c r="CY41" s="51">
        <v>2.7E-2</v>
      </c>
      <c r="CZ41" s="51">
        <v>2.6651000000000001E-2</v>
      </c>
      <c r="DA41" s="51">
        <v>2.7E-2</v>
      </c>
      <c r="DB41" s="51">
        <v>2.7E-2</v>
      </c>
      <c r="DC41" s="51">
        <v>1.7417999999999999E-2</v>
      </c>
      <c r="DD41" s="51">
        <v>3.4300000000000003E-3</v>
      </c>
      <c r="DE41" s="51">
        <v>1.145E-2</v>
      </c>
      <c r="DF41" s="51">
        <v>2.4213999999999999E-2</v>
      </c>
      <c r="DG41" s="51">
        <v>2.0452999999999999E-2</v>
      </c>
      <c r="DH41" s="51">
        <v>2.0516E-2</v>
      </c>
      <c r="DI41" s="51">
        <v>1.8844999999999997E-2</v>
      </c>
      <c r="DJ41" s="51">
        <v>2.0882999999999999E-2</v>
      </c>
      <c r="DK41" s="51">
        <v>1.5657999999999998E-2</v>
      </c>
      <c r="DL41" s="51">
        <v>2.1967E-2</v>
      </c>
      <c r="DM41" s="51">
        <v>1.9899E-2</v>
      </c>
      <c r="DN41" s="51">
        <v>2.7E-2</v>
      </c>
      <c r="DO41" s="51">
        <v>2.7E-2</v>
      </c>
      <c r="DP41" s="51">
        <v>2.7E-2</v>
      </c>
      <c r="DQ41" s="51">
        <v>2.4545000000000001E-2</v>
      </c>
      <c r="DR41" s="51">
        <v>2.4417000000000001E-2</v>
      </c>
      <c r="DS41" s="51">
        <v>2.5923999999999999E-2</v>
      </c>
      <c r="DT41" s="51">
        <v>2.1728999999999998E-2</v>
      </c>
      <c r="DU41" s="51">
        <v>2.7E-2</v>
      </c>
      <c r="DV41" s="51">
        <v>2.7E-2</v>
      </c>
      <c r="DW41" s="51">
        <v>2.1996999999999999E-2</v>
      </c>
      <c r="DX41" s="51">
        <v>1.8931E-2</v>
      </c>
      <c r="DY41" s="51">
        <v>1.2928E-2</v>
      </c>
      <c r="DZ41" s="51">
        <v>1.7662000000000001E-2</v>
      </c>
      <c r="EA41" s="51">
        <v>1.2173E-2</v>
      </c>
      <c r="EB41" s="51">
        <v>2.7E-2</v>
      </c>
      <c r="EC41" s="51">
        <v>2.6620999999999999E-2</v>
      </c>
      <c r="ED41" s="51">
        <v>4.4120000000000001E-3</v>
      </c>
      <c r="EE41" s="51">
        <v>2.7E-2</v>
      </c>
      <c r="EF41" s="51">
        <v>1.9594999999999998E-2</v>
      </c>
      <c r="EG41" s="51">
        <v>2.6536000000000001E-2</v>
      </c>
      <c r="EH41" s="51">
        <v>2.5053000000000002E-2</v>
      </c>
      <c r="EI41" s="51">
        <v>2.7E-2</v>
      </c>
      <c r="EJ41" s="51">
        <v>2.7E-2</v>
      </c>
      <c r="EK41" s="51">
        <v>5.7670000000000004E-3</v>
      </c>
      <c r="EL41" s="51">
        <v>2.1160000000000003E-3</v>
      </c>
      <c r="EM41" s="51">
        <v>1.6308E-2</v>
      </c>
      <c r="EN41" s="51">
        <v>2.7E-2</v>
      </c>
      <c r="EO41" s="51">
        <v>2.7E-2</v>
      </c>
      <c r="EP41" s="51">
        <v>2.0586E-2</v>
      </c>
      <c r="EQ41" s="51">
        <v>9.9850000000000008E-3</v>
      </c>
      <c r="ER41" s="51">
        <v>2.1283E-2</v>
      </c>
      <c r="ES41" s="51">
        <v>2.3557999999999999E-2</v>
      </c>
      <c r="ET41" s="51">
        <v>2.7E-2</v>
      </c>
      <c r="EU41" s="51">
        <v>2.7E-2</v>
      </c>
      <c r="EV41" s="51">
        <v>1.0964999999999999E-2</v>
      </c>
      <c r="EW41" s="51">
        <v>6.0530000000000002E-3</v>
      </c>
      <c r="EX41" s="51">
        <v>3.9100000000000003E-3</v>
      </c>
      <c r="EY41" s="51">
        <v>2.7E-2</v>
      </c>
      <c r="EZ41" s="51">
        <v>2.2942000000000001E-2</v>
      </c>
      <c r="FA41" s="51">
        <v>1.0666E-2</v>
      </c>
      <c r="FB41" s="51">
        <v>1.1505E-2</v>
      </c>
      <c r="FC41" s="51">
        <v>2.2550000000000001E-2</v>
      </c>
      <c r="FD41" s="51">
        <v>2.4437999999999998E-2</v>
      </c>
      <c r="FE41" s="51">
        <v>1.4180999999999999E-2</v>
      </c>
      <c r="FF41" s="51">
        <v>2.7E-2</v>
      </c>
      <c r="FG41" s="51">
        <v>2.7E-2</v>
      </c>
      <c r="FH41" s="51">
        <v>1.9771999999999998E-2</v>
      </c>
      <c r="FI41" s="51">
        <v>6.1999999999999998E-3</v>
      </c>
      <c r="FJ41" s="51">
        <v>1.9438E-2</v>
      </c>
      <c r="FK41" s="51">
        <v>1.0845E-2</v>
      </c>
      <c r="FL41" s="51">
        <v>2.7E-2</v>
      </c>
      <c r="FM41" s="51">
        <v>1.8414E-2</v>
      </c>
      <c r="FN41" s="51">
        <v>2.7E-2</v>
      </c>
      <c r="FO41" s="51">
        <v>5.6239999999999997E-3</v>
      </c>
      <c r="FP41" s="51">
        <v>1.2143000000000001E-2</v>
      </c>
      <c r="FQ41" s="51">
        <v>1.6879999999999999E-2</v>
      </c>
      <c r="FR41" s="51">
        <v>1.1564999999999999E-2</v>
      </c>
      <c r="FS41" s="51">
        <v>5.1450000000000003E-3</v>
      </c>
      <c r="FT41" s="51">
        <v>4.2929999999999999E-3</v>
      </c>
      <c r="FU41" s="51">
        <v>1.8345E-2</v>
      </c>
      <c r="FV41" s="51">
        <v>1.5032E-2</v>
      </c>
      <c r="FW41" s="51">
        <v>2.1498E-2</v>
      </c>
      <c r="FX41" s="51">
        <v>1.9675000000000002E-2</v>
      </c>
      <c r="FY41" s="51"/>
      <c r="FZ41" s="53"/>
      <c r="GA41" s="53"/>
      <c r="GB41" s="53"/>
      <c r="GC41" s="53"/>
      <c r="GD41" s="53"/>
      <c r="GE41" s="2"/>
      <c r="GF41" s="2"/>
      <c r="GG41" s="70"/>
      <c r="GH41" s="40"/>
      <c r="GI41" s="40"/>
      <c r="GJ41" s="40"/>
      <c r="GK41" s="40"/>
      <c r="GL41" s="40"/>
      <c r="GM41" s="40"/>
    </row>
    <row r="42" spans="1:256" x14ac:dyDescent="0.2">
      <c r="A42" s="4" t="s">
        <v>315</v>
      </c>
      <c r="B42" s="2" t="s">
        <v>316</v>
      </c>
      <c r="C42" s="2">
        <v>999999999</v>
      </c>
      <c r="D42" s="2">
        <v>999999999</v>
      </c>
      <c r="E42" s="2">
        <v>999999999</v>
      </c>
      <c r="F42" s="2">
        <v>999999999</v>
      </c>
      <c r="G42" s="2">
        <v>999999999</v>
      </c>
      <c r="H42" s="2">
        <v>999999999</v>
      </c>
      <c r="I42" s="2">
        <v>999999999</v>
      </c>
      <c r="J42" s="2">
        <v>999999999</v>
      </c>
      <c r="K42" s="2">
        <v>999999999</v>
      </c>
      <c r="L42" s="2">
        <v>999999999</v>
      </c>
      <c r="M42" s="2">
        <v>999999999</v>
      </c>
      <c r="N42" s="2">
        <v>123524574.34999999</v>
      </c>
      <c r="O42" s="2">
        <v>999999999</v>
      </c>
      <c r="P42" s="2">
        <v>999999999</v>
      </c>
      <c r="Q42" s="2">
        <v>999999999</v>
      </c>
      <c r="R42" s="2">
        <v>999999999</v>
      </c>
      <c r="S42" s="2">
        <v>999999999</v>
      </c>
      <c r="T42" s="2">
        <v>999999999</v>
      </c>
      <c r="U42" s="2">
        <v>999999999</v>
      </c>
      <c r="V42" s="2">
        <v>999999999</v>
      </c>
      <c r="W42" s="2">
        <v>999999999</v>
      </c>
      <c r="X42" s="2">
        <v>999999999</v>
      </c>
      <c r="Y42" s="2">
        <v>999999999</v>
      </c>
      <c r="Z42" s="2">
        <v>999999999</v>
      </c>
      <c r="AA42" s="2">
        <v>999999999</v>
      </c>
      <c r="AB42" s="2">
        <v>999999999</v>
      </c>
      <c r="AC42" s="2">
        <v>999999999</v>
      </c>
      <c r="AD42" s="2">
        <v>999999999</v>
      </c>
      <c r="AE42" s="2">
        <v>999999999</v>
      </c>
      <c r="AF42" s="2">
        <v>999999999</v>
      </c>
      <c r="AG42" s="2">
        <v>999999999</v>
      </c>
      <c r="AH42" s="2">
        <v>999999999</v>
      </c>
      <c r="AI42" s="2">
        <v>999999999</v>
      </c>
      <c r="AJ42" s="2">
        <v>999999999</v>
      </c>
      <c r="AK42" s="2">
        <v>999999999</v>
      </c>
      <c r="AL42" s="2">
        <v>999999999</v>
      </c>
      <c r="AM42" s="2">
        <v>999999999</v>
      </c>
      <c r="AN42" s="2">
        <v>999999999</v>
      </c>
      <c r="AO42" s="2">
        <v>999999999</v>
      </c>
      <c r="AP42" s="2">
        <v>999999999</v>
      </c>
      <c r="AQ42" s="2">
        <v>999999999</v>
      </c>
      <c r="AR42" s="2">
        <v>999999999</v>
      </c>
      <c r="AS42" s="2">
        <v>999999999</v>
      </c>
      <c r="AT42" s="2">
        <v>999999999</v>
      </c>
      <c r="AU42" s="2">
        <v>999999999</v>
      </c>
      <c r="AV42" s="2">
        <v>999999999</v>
      </c>
      <c r="AW42" s="2">
        <v>999999999</v>
      </c>
      <c r="AX42" s="2">
        <v>999999999</v>
      </c>
      <c r="AY42" s="2">
        <v>999999999</v>
      </c>
      <c r="AZ42" s="2">
        <v>10598084.880000001</v>
      </c>
      <c r="BA42" s="2">
        <v>999999999</v>
      </c>
      <c r="BB42" s="2">
        <v>999999999</v>
      </c>
      <c r="BC42" s="2">
        <v>59649010.840000004</v>
      </c>
      <c r="BD42" s="2">
        <v>999999999</v>
      </c>
      <c r="BE42" s="2">
        <v>999999999</v>
      </c>
      <c r="BF42" s="2">
        <v>999999999</v>
      </c>
      <c r="BG42" s="2">
        <v>999999999</v>
      </c>
      <c r="BH42" s="2">
        <v>999999999</v>
      </c>
      <c r="BI42" s="2">
        <v>999999999</v>
      </c>
      <c r="BJ42" s="2">
        <v>999999999</v>
      </c>
      <c r="BK42" s="2">
        <v>999999999</v>
      </c>
      <c r="BL42" s="2">
        <v>999999999</v>
      </c>
      <c r="BM42" s="2">
        <v>999999999</v>
      </c>
      <c r="BN42" s="2">
        <v>999999999</v>
      </c>
      <c r="BO42" s="2">
        <v>999999999</v>
      </c>
      <c r="BP42" s="2">
        <v>999999999</v>
      </c>
      <c r="BQ42" s="2">
        <v>999999999</v>
      </c>
      <c r="BR42" s="2">
        <v>999999999</v>
      </c>
      <c r="BS42" s="2">
        <v>999999999</v>
      </c>
      <c r="BT42" s="2">
        <v>999999999</v>
      </c>
      <c r="BU42" s="2">
        <v>999999999</v>
      </c>
      <c r="BV42" s="2">
        <v>999999999</v>
      </c>
      <c r="BW42" s="2">
        <v>999999999</v>
      </c>
      <c r="BX42" s="2">
        <v>999999999</v>
      </c>
      <c r="BY42" s="2">
        <v>999999999</v>
      </c>
      <c r="BZ42" s="2">
        <v>999999999</v>
      </c>
      <c r="CA42" s="2">
        <v>999999999</v>
      </c>
      <c r="CB42" s="2">
        <v>999999999</v>
      </c>
      <c r="CC42" s="2">
        <v>999999999</v>
      </c>
      <c r="CD42" s="2">
        <v>999999999</v>
      </c>
      <c r="CE42" s="2">
        <v>999999999</v>
      </c>
      <c r="CF42" s="2">
        <v>999999999</v>
      </c>
      <c r="CG42" s="2">
        <v>999999999</v>
      </c>
      <c r="CH42" s="2">
        <v>999999999</v>
      </c>
      <c r="CI42" s="2">
        <v>999999999</v>
      </c>
      <c r="CJ42" s="2">
        <v>999999999</v>
      </c>
      <c r="CK42" s="2">
        <v>999999999</v>
      </c>
      <c r="CL42" s="2">
        <v>999999999</v>
      </c>
      <c r="CM42" s="2">
        <v>999999999</v>
      </c>
      <c r="CN42" s="2">
        <v>999999999</v>
      </c>
      <c r="CO42" s="2">
        <v>999999999</v>
      </c>
      <c r="CP42" s="2">
        <v>999999999</v>
      </c>
      <c r="CQ42" s="2">
        <v>999999999</v>
      </c>
      <c r="CR42" s="2">
        <v>999999999</v>
      </c>
      <c r="CS42" s="2">
        <v>999999999</v>
      </c>
      <c r="CT42" s="2">
        <v>999999999</v>
      </c>
      <c r="CU42" s="2">
        <v>999999999</v>
      </c>
      <c r="CV42" s="2">
        <v>999999999</v>
      </c>
      <c r="CW42" s="2">
        <v>999999999</v>
      </c>
      <c r="CX42" s="2">
        <v>999999999</v>
      </c>
      <c r="CY42" s="2">
        <v>999999999</v>
      </c>
      <c r="CZ42" s="2">
        <v>999999999</v>
      </c>
      <c r="DA42" s="2">
        <v>999999999</v>
      </c>
      <c r="DB42" s="2">
        <v>999999999</v>
      </c>
      <c r="DC42" s="2">
        <v>999999999</v>
      </c>
      <c r="DD42" s="2">
        <v>999999999</v>
      </c>
      <c r="DE42" s="2">
        <v>999999999</v>
      </c>
      <c r="DF42" s="2">
        <v>999999999</v>
      </c>
      <c r="DG42" s="2">
        <v>999999999</v>
      </c>
      <c r="DH42" s="2">
        <v>999999999</v>
      </c>
      <c r="DI42" s="2">
        <v>999999999</v>
      </c>
      <c r="DJ42" s="2">
        <v>999999999</v>
      </c>
      <c r="DK42" s="2">
        <v>999999999</v>
      </c>
      <c r="DL42" s="2">
        <v>999999999</v>
      </c>
      <c r="DM42" s="2">
        <v>999999999</v>
      </c>
      <c r="DN42" s="2">
        <v>999999999</v>
      </c>
      <c r="DO42" s="2">
        <v>999999999</v>
      </c>
      <c r="DP42" s="2">
        <v>999999999</v>
      </c>
      <c r="DQ42" s="2">
        <v>999999999</v>
      </c>
      <c r="DR42" s="2">
        <v>999999999</v>
      </c>
      <c r="DS42" s="2">
        <v>999999999</v>
      </c>
      <c r="DT42" s="2">
        <v>999999999</v>
      </c>
      <c r="DU42" s="2">
        <v>999999999</v>
      </c>
      <c r="DV42" s="2">
        <v>999999999</v>
      </c>
      <c r="DW42" s="2">
        <v>999999999</v>
      </c>
      <c r="DX42" s="2">
        <v>999999999</v>
      </c>
      <c r="DY42" s="2">
        <v>999999999</v>
      </c>
      <c r="DZ42" s="2">
        <v>999999999</v>
      </c>
      <c r="EA42" s="2">
        <v>999999999</v>
      </c>
      <c r="EB42" s="2">
        <v>999999999</v>
      </c>
      <c r="EC42" s="2">
        <v>999999999</v>
      </c>
      <c r="ED42" s="2">
        <v>999999999</v>
      </c>
      <c r="EE42" s="2">
        <v>999999999</v>
      </c>
      <c r="EF42" s="2">
        <v>999999999</v>
      </c>
      <c r="EG42" s="2">
        <v>999999999</v>
      </c>
      <c r="EH42" s="2">
        <v>999999999</v>
      </c>
      <c r="EI42" s="2">
        <v>999999999</v>
      </c>
      <c r="EJ42" s="2">
        <v>999999999</v>
      </c>
      <c r="EK42" s="2">
        <v>999999999</v>
      </c>
      <c r="EL42" s="2">
        <v>999999999</v>
      </c>
      <c r="EM42" s="2">
        <v>999999999</v>
      </c>
      <c r="EN42" s="2">
        <v>999999999</v>
      </c>
      <c r="EO42" s="2">
        <v>999999999</v>
      </c>
      <c r="EP42" s="2">
        <v>999999999</v>
      </c>
      <c r="EQ42" s="2">
        <v>8438900</v>
      </c>
      <c r="ER42" s="2">
        <v>999999999</v>
      </c>
      <c r="ES42" s="2">
        <v>999999999</v>
      </c>
      <c r="ET42" s="2">
        <v>999999999</v>
      </c>
      <c r="EU42" s="2">
        <v>999999999</v>
      </c>
      <c r="EV42" s="2">
        <v>999999999</v>
      </c>
      <c r="EW42" s="2">
        <v>999999999</v>
      </c>
      <c r="EX42" s="2">
        <v>999999999</v>
      </c>
      <c r="EY42" s="2">
        <v>999999999</v>
      </c>
      <c r="EZ42" s="2">
        <v>999999999</v>
      </c>
      <c r="FA42" s="2">
        <v>999999999</v>
      </c>
      <c r="FB42" s="2">
        <v>999999999</v>
      </c>
      <c r="FC42" s="2">
        <v>999999999</v>
      </c>
      <c r="FD42" s="2">
        <v>999999999</v>
      </c>
      <c r="FE42" s="2">
        <v>999999999</v>
      </c>
      <c r="FF42" s="2">
        <v>999999999</v>
      </c>
      <c r="FG42" s="2">
        <v>999999999</v>
      </c>
      <c r="FH42" s="2">
        <v>999999999</v>
      </c>
      <c r="FI42" s="2">
        <v>999999999</v>
      </c>
      <c r="FJ42" s="2">
        <v>999999999</v>
      </c>
      <c r="FK42" s="2">
        <v>999999999</v>
      </c>
      <c r="FL42" s="2">
        <v>999999999</v>
      </c>
      <c r="FM42" s="2">
        <v>999999999</v>
      </c>
      <c r="FN42" s="2">
        <v>999999999</v>
      </c>
      <c r="FO42" s="2">
        <v>999999999</v>
      </c>
      <c r="FP42" s="2">
        <v>999999999</v>
      </c>
      <c r="FQ42" s="2">
        <v>999999999</v>
      </c>
      <c r="FR42" s="2">
        <v>999999999</v>
      </c>
      <c r="FS42" s="2">
        <v>999999999</v>
      </c>
      <c r="FT42" s="2">
        <v>999999999</v>
      </c>
      <c r="FU42" s="2">
        <v>999999999</v>
      </c>
      <c r="FV42" s="2">
        <v>999999999</v>
      </c>
      <c r="FW42" s="2">
        <v>999999999</v>
      </c>
      <c r="FX42" s="2">
        <v>999999999</v>
      </c>
      <c r="FY42" s="53"/>
      <c r="FZ42" s="61">
        <f>SUM(C42:FX42)</f>
        <v>174202210396.07001</v>
      </c>
      <c r="GA42" s="53"/>
      <c r="GB42" s="61"/>
      <c r="GC42" s="61"/>
      <c r="GD42" s="61"/>
      <c r="GE42" s="65"/>
      <c r="GF42" s="65"/>
      <c r="GG42" s="7"/>
      <c r="GH42" s="7"/>
      <c r="GI42" s="7"/>
      <c r="GJ42" s="7"/>
      <c r="GK42" s="7"/>
      <c r="GL42" s="7"/>
      <c r="GM42" s="7"/>
    </row>
    <row r="43" spans="1:256" x14ac:dyDescent="0.2">
      <c r="A43" s="2"/>
      <c r="B43" s="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 t="s">
        <v>317</v>
      </c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71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 t="s">
        <v>317</v>
      </c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7"/>
      <c r="GF43" s="7"/>
      <c r="GG43" s="7"/>
      <c r="GH43" s="7"/>
      <c r="GI43" s="7"/>
      <c r="GJ43" s="7"/>
      <c r="GK43" s="7"/>
      <c r="GL43" s="7"/>
      <c r="GM43" s="7"/>
    </row>
    <row r="44" spans="1:256" ht="15.75" x14ac:dyDescent="0.25">
      <c r="A44" s="2"/>
      <c r="B44" s="52" t="s">
        <v>318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2"/>
      <c r="GF44" s="2"/>
      <c r="GG44" s="53"/>
      <c r="GH44" s="53"/>
      <c r="GI44" s="53"/>
      <c r="GJ44" s="53"/>
      <c r="GK44" s="53"/>
      <c r="GL44" s="7"/>
      <c r="GM44" s="7"/>
    </row>
    <row r="45" spans="1:256" x14ac:dyDescent="0.2">
      <c r="A45" s="4" t="s">
        <v>319</v>
      </c>
      <c r="B45" s="2" t="s">
        <v>320</v>
      </c>
      <c r="C45" s="53">
        <v>72480084.909999996</v>
      </c>
      <c r="D45" s="53">
        <v>353421544.51999998</v>
      </c>
      <c r="E45" s="53">
        <v>72479846.149999991</v>
      </c>
      <c r="F45" s="53">
        <v>147977295.91</v>
      </c>
      <c r="G45" s="53">
        <v>9359432.0099999998</v>
      </c>
      <c r="H45" s="53">
        <v>8509792.379999999</v>
      </c>
      <c r="I45" s="53">
        <v>94174472.569999993</v>
      </c>
      <c r="J45" s="53">
        <v>19176430.338</v>
      </c>
      <c r="K45" s="53">
        <v>3377902.64</v>
      </c>
      <c r="L45" s="53">
        <v>23640416.710000001</v>
      </c>
      <c r="M45" s="53">
        <v>13581365.049999999</v>
      </c>
      <c r="N45" s="53">
        <v>452214334.69</v>
      </c>
      <c r="O45" s="53">
        <v>121860174.67999999</v>
      </c>
      <c r="P45" s="53">
        <v>2799302.1</v>
      </c>
      <c r="Q45" s="53">
        <v>358052828.80000001</v>
      </c>
      <c r="R45" s="53">
        <v>22686944.370000001</v>
      </c>
      <c r="S45" s="53">
        <v>14056814.35</v>
      </c>
      <c r="T45" s="53">
        <v>2144964.84</v>
      </c>
      <c r="U45" s="53">
        <v>882104.29999999993</v>
      </c>
      <c r="V45" s="53">
        <v>3357635.6</v>
      </c>
      <c r="W45" s="53">
        <v>891864.14</v>
      </c>
      <c r="X45" s="53">
        <v>857156.5</v>
      </c>
      <c r="Y45" s="53">
        <v>15204395.42</v>
      </c>
      <c r="Z45" s="53">
        <v>2921414.9</v>
      </c>
      <c r="AA45" s="53">
        <v>252917425.71000001</v>
      </c>
      <c r="AB45" s="53">
        <v>254158879.38</v>
      </c>
      <c r="AC45" s="53">
        <v>8474448.5700000003</v>
      </c>
      <c r="AD45" s="53">
        <v>10885892.52</v>
      </c>
      <c r="AE45" s="53">
        <v>1733712.96</v>
      </c>
      <c r="AF45" s="53">
        <v>2479512.75</v>
      </c>
      <c r="AG45" s="53">
        <v>7402449.3999999994</v>
      </c>
      <c r="AH45" s="53">
        <v>8836697.1800000016</v>
      </c>
      <c r="AI45" s="53">
        <v>3798460.23</v>
      </c>
      <c r="AJ45" s="53">
        <v>2805852.22</v>
      </c>
      <c r="AK45" s="53">
        <v>2925730.6</v>
      </c>
      <c r="AL45" s="53">
        <v>3333413.9299999997</v>
      </c>
      <c r="AM45" s="53">
        <v>4274969.66</v>
      </c>
      <c r="AN45" s="53">
        <v>3892046.54</v>
      </c>
      <c r="AO45" s="53">
        <v>39361716.280000001</v>
      </c>
      <c r="AP45" s="53">
        <v>776068934.45999992</v>
      </c>
      <c r="AQ45" s="53">
        <v>3240854.81</v>
      </c>
      <c r="AR45" s="53">
        <v>536296975.74000001</v>
      </c>
      <c r="AS45" s="53">
        <v>61575335.579999998</v>
      </c>
      <c r="AT45" s="53">
        <v>19850863.09</v>
      </c>
      <c r="AU45" s="53">
        <v>3336098.7</v>
      </c>
      <c r="AV45" s="53">
        <v>3609067.4</v>
      </c>
      <c r="AW45" s="53">
        <v>2952238.9000000004</v>
      </c>
      <c r="AX45" s="53">
        <v>913155.55999999994</v>
      </c>
      <c r="AY45" s="53">
        <v>4682627.3800000008</v>
      </c>
      <c r="AZ45" s="53">
        <v>100416779.83000001</v>
      </c>
      <c r="BA45" s="53">
        <v>74027124.444000006</v>
      </c>
      <c r="BB45" s="53">
        <v>64031883.630000003</v>
      </c>
      <c r="BC45" s="53">
        <v>256152062.92000002</v>
      </c>
      <c r="BD45" s="53">
        <v>40464485.177999996</v>
      </c>
      <c r="BE45" s="53">
        <v>12265923.229999999</v>
      </c>
      <c r="BF45" s="53">
        <v>198855220.382</v>
      </c>
      <c r="BG45" s="53">
        <v>8940099.2300000004</v>
      </c>
      <c r="BH45" s="53">
        <v>5958337.9800000004</v>
      </c>
      <c r="BI45" s="53">
        <v>3311248.1</v>
      </c>
      <c r="BJ45" s="53">
        <v>51551945.562000006</v>
      </c>
      <c r="BK45" s="53">
        <v>184463667.34</v>
      </c>
      <c r="BL45" s="53">
        <v>2788512.66</v>
      </c>
      <c r="BM45" s="53">
        <v>3376076.8899999997</v>
      </c>
      <c r="BN45" s="53">
        <v>30027447.684</v>
      </c>
      <c r="BO45" s="53">
        <v>11599167.5</v>
      </c>
      <c r="BP45" s="53">
        <v>2780887.1900000004</v>
      </c>
      <c r="BQ45" s="53">
        <v>53873805.909999996</v>
      </c>
      <c r="BR45" s="53">
        <v>39188001.280000001</v>
      </c>
      <c r="BS45" s="53">
        <v>10139244.800000001</v>
      </c>
      <c r="BT45" s="53">
        <v>4515408.5900000008</v>
      </c>
      <c r="BU45" s="53">
        <v>4485126.13</v>
      </c>
      <c r="BV45" s="53">
        <v>10859674.08</v>
      </c>
      <c r="BW45" s="53">
        <v>16703024.33</v>
      </c>
      <c r="BX45" s="53">
        <v>1619852.9500000002</v>
      </c>
      <c r="BY45" s="53">
        <v>5026355.72</v>
      </c>
      <c r="BZ45" s="53">
        <v>2781434.0500000003</v>
      </c>
      <c r="CA45" s="53">
        <v>2586765.2200000002</v>
      </c>
      <c r="CB45" s="53">
        <v>680894228.81000006</v>
      </c>
      <c r="CC45" s="53">
        <v>2370468.0100000002</v>
      </c>
      <c r="CD45" s="53">
        <v>992485.16999999993</v>
      </c>
      <c r="CE45" s="53">
        <v>2364295.4200000004</v>
      </c>
      <c r="CF45" s="53">
        <v>1556612.3900000001</v>
      </c>
      <c r="CG45" s="53">
        <v>2672154.46</v>
      </c>
      <c r="CH45" s="53">
        <v>1778143.9</v>
      </c>
      <c r="CI45" s="53">
        <v>6379759.4399999995</v>
      </c>
      <c r="CJ45" s="53">
        <v>8755352.2599999998</v>
      </c>
      <c r="CK45" s="53">
        <v>46603358.280000001</v>
      </c>
      <c r="CL45" s="53">
        <v>11810244.710000001</v>
      </c>
      <c r="CM45" s="53">
        <v>8034311.96</v>
      </c>
      <c r="CN45" s="53">
        <v>244424143.34999999</v>
      </c>
      <c r="CO45" s="53">
        <v>124596117.164</v>
      </c>
      <c r="CP45" s="53">
        <v>9716159.2299999986</v>
      </c>
      <c r="CQ45" s="53">
        <v>9639127.1199999992</v>
      </c>
      <c r="CR45" s="53">
        <v>2611704.9899999998</v>
      </c>
      <c r="CS45" s="53">
        <v>3719620.8</v>
      </c>
      <c r="CT45" s="53">
        <v>1795962.2</v>
      </c>
      <c r="CU45" s="53">
        <v>3647417.91</v>
      </c>
      <c r="CV45" s="53">
        <v>843898.67999999993</v>
      </c>
      <c r="CW45" s="53">
        <v>2400571.63</v>
      </c>
      <c r="CX45" s="53">
        <v>4592730.96</v>
      </c>
      <c r="CY45" s="53">
        <v>877614.41</v>
      </c>
      <c r="CZ45" s="53">
        <v>17670959.490000002</v>
      </c>
      <c r="DA45" s="53">
        <v>2572880.4</v>
      </c>
      <c r="DB45" s="53">
        <v>3487315.06</v>
      </c>
      <c r="DC45" s="53">
        <v>2366658.2799999998</v>
      </c>
      <c r="DD45" s="53">
        <v>2377591.92</v>
      </c>
      <c r="DE45" s="53">
        <v>4292005.12</v>
      </c>
      <c r="DF45" s="53">
        <v>179396904.60800001</v>
      </c>
      <c r="DG45" s="53">
        <v>1393097.98</v>
      </c>
      <c r="DH45" s="53">
        <v>16931448.690000001</v>
      </c>
      <c r="DI45" s="53">
        <v>22550233.789999999</v>
      </c>
      <c r="DJ45" s="53">
        <v>6364777.04</v>
      </c>
      <c r="DK45" s="53">
        <v>4432493.87</v>
      </c>
      <c r="DL45" s="53">
        <v>49946993.699999996</v>
      </c>
      <c r="DM45" s="53">
        <v>3890584.8299999996</v>
      </c>
      <c r="DN45" s="53">
        <v>13028829.459999999</v>
      </c>
      <c r="DO45" s="53">
        <v>26983559.029999997</v>
      </c>
      <c r="DP45" s="53">
        <v>2928740.66</v>
      </c>
      <c r="DQ45" s="53">
        <v>5376529.75</v>
      </c>
      <c r="DR45" s="53">
        <v>12869076.369999999</v>
      </c>
      <c r="DS45" s="53">
        <v>7589372.1399999997</v>
      </c>
      <c r="DT45" s="53">
        <v>2153739.1199999996</v>
      </c>
      <c r="DU45" s="53">
        <v>4043363.88</v>
      </c>
      <c r="DV45" s="53">
        <v>2737298.62</v>
      </c>
      <c r="DW45" s="53">
        <v>3820428.53</v>
      </c>
      <c r="DX45" s="53">
        <v>2789984.63</v>
      </c>
      <c r="DY45" s="53">
        <v>3941984.8000000003</v>
      </c>
      <c r="DZ45" s="53">
        <v>8484446.209999999</v>
      </c>
      <c r="EA45" s="53">
        <v>6378682.5499999998</v>
      </c>
      <c r="EB45" s="53">
        <v>5332986.5200000005</v>
      </c>
      <c r="EC45" s="53">
        <v>3293319.5599999996</v>
      </c>
      <c r="ED45" s="53">
        <v>18481576.960000001</v>
      </c>
      <c r="EE45" s="53">
        <v>2627048.44</v>
      </c>
      <c r="EF45" s="53">
        <v>12804420.27</v>
      </c>
      <c r="EG45" s="53">
        <v>3167748.5300000003</v>
      </c>
      <c r="EH45" s="53">
        <v>2895255.64</v>
      </c>
      <c r="EI45" s="53">
        <v>148337156.97</v>
      </c>
      <c r="EJ45" s="53">
        <v>77152449.596000001</v>
      </c>
      <c r="EK45" s="53">
        <v>6171476.5699999994</v>
      </c>
      <c r="EL45" s="53">
        <v>4429601.26</v>
      </c>
      <c r="EM45" s="53">
        <v>4259507.74</v>
      </c>
      <c r="EN45" s="53">
        <v>9685107.9100000001</v>
      </c>
      <c r="EO45" s="53">
        <v>3989313.31</v>
      </c>
      <c r="EP45" s="53">
        <v>4351949.1899999995</v>
      </c>
      <c r="EQ45" s="53">
        <v>23305554</v>
      </c>
      <c r="ER45" s="53">
        <v>4043512.6999999997</v>
      </c>
      <c r="ES45" s="53">
        <v>1968692.12</v>
      </c>
      <c r="ET45" s="53">
        <v>3303031.04</v>
      </c>
      <c r="EU45" s="53">
        <v>6442331.1200000001</v>
      </c>
      <c r="EV45" s="53">
        <v>1225148.45</v>
      </c>
      <c r="EW45" s="53">
        <v>10332738.220000001</v>
      </c>
      <c r="EX45" s="53">
        <v>3279227.01</v>
      </c>
      <c r="EY45" s="53">
        <v>4345456.21</v>
      </c>
      <c r="EZ45" s="53">
        <v>1984011.72</v>
      </c>
      <c r="FA45" s="53">
        <v>30229008.579999998</v>
      </c>
      <c r="FB45" s="53">
        <v>3852502.4899999998</v>
      </c>
      <c r="FC45" s="53">
        <v>19406246.960000001</v>
      </c>
      <c r="FD45" s="53">
        <v>3876684.4099999997</v>
      </c>
      <c r="FE45" s="53">
        <v>1669119.06</v>
      </c>
      <c r="FF45" s="53">
        <v>3015930.52</v>
      </c>
      <c r="FG45" s="53">
        <v>1886270.1199999999</v>
      </c>
      <c r="FH45" s="53">
        <v>1593746.2300000002</v>
      </c>
      <c r="FI45" s="53">
        <v>15825542.9</v>
      </c>
      <c r="FJ45" s="53">
        <v>15765189.949999999</v>
      </c>
      <c r="FK45" s="53">
        <v>18878143.18</v>
      </c>
      <c r="FL45" s="53">
        <v>48802988.439999998</v>
      </c>
      <c r="FM45" s="53">
        <v>30299070.828000002</v>
      </c>
      <c r="FN45" s="53">
        <v>183612381.71000001</v>
      </c>
      <c r="FO45" s="53">
        <v>9715247.3099999987</v>
      </c>
      <c r="FP45" s="53">
        <v>19912413.23</v>
      </c>
      <c r="FQ45" s="53">
        <v>8023943.29</v>
      </c>
      <c r="FR45" s="53">
        <v>2475336.8000000003</v>
      </c>
      <c r="FS45" s="53">
        <v>2707651.14</v>
      </c>
      <c r="FT45" s="53">
        <v>1401925.73</v>
      </c>
      <c r="FU45" s="53">
        <v>7389588.8899999997</v>
      </c>
      <c r="FV45" s="53">
        <v>6181662.4699999997</v>
      </c>
      <c r="FW45" s="53">
        <v>2835238.3400000003</v>
      </c>
      <c r="FX45" s="53">
        <v>1167734.9400000002</v>
      </c>
      <c r="FY45" s="53"/>
      <c r="FZ45" s="53">
        <f>SUM(C45:FX45)</f>
        <v>7450314092.593997</v>
      </c>
      <c r="GA45" s="54"/>
      <c r="GB45" s="53"/>
      <c r="GC45" s="53"/>
      <c r="GD45" s="53"/>
      <c r="GE45" s="7"/>
      <c r="GF45" s="7"/>
      <c r="GG45" s="7"/>
      <c r="GH45" s="7"/>
      <c r="GI45" s="7"/>
      <c r="GJ45" s="7"/>
      <c r="GK45" s="7"/>
      <c r="GL45" s="7"/>
      <c r="GM45" s="7"/>
    </row>
    <row r="46" spans="1:256" x14ac:dyDescent="0.2">
      <c r="A46" s="4" t="s">
        <v>321</v>
      </c>
      <c r="B46" s="2" t="s">
        <v>322</v>
      </c>
      <c r="C46" s="53">
        <f t="shared" ref="C46:BN46" si="18">C45/C16</f>
        <v>8564.0453381068855</v>
      </c>
      <c r="D46" s="53">
        <f t="shared" si="18"/>
        <v>8431.6620030537269</v>
      </c>
      <c r="E46" s="53">
        <f t="shared" si="18"/>
        <v>9006.8404103290559</v>
      </c>
      <c r="F46" s="53">
        <f t="shared" si="18"/>
        <v>8310.5766015758836</v>
      </c>
      <c r="G46" s="53">
        <f t="shared" si="18"/>
        <v>8935.8716918082864</v>
      </c>
      <c r="H46" s="53">
        <f t="shared" si="18"/>
        <v>8894.9434305424875</v>
      </c>
      <c r="I46" s="53">
        <f t="shared" si="18"/>
        <v>9058.6347351410623</v>
      </c>
      <c r="J46" s="53">
        <f t="shared" si="18"/>
        <v>8181.4199999999992</v>
      </c>
      <c r="K46" s="53">
        <f t="shared" si="18"/>
        <v>11358.112441156693</v>
      </c>
      <c r="L46" s="53">
        <f t="shared" si="18"/>
        <v>8955.7209948100153</v>
      </c>
      <c r="M46" s="53">
        <f t="shared" si="18"/>
        <v>9999.5325062582815</v>
      </c>
      <c r="N46" s="53">
        <f t="shared" si="18"/>
        <v>8576.9948598458777</v>
      </c>
      <c r="O46" s="53">
        <f t="shared" si="18"/>
        <v>8287.7217761515803</v>
      </c>
      <c r="P46" s="53">
        <f t="shared" si="18"/>
        <v>15491.433868289985</v>
      </c>
      <c r="Q46" s="53">
        <f t="shared" si="18"/>
        <v>8970.0456903786653</v>
      </c>
      <c r="R46" s="53">
        <f t="shared" si="18"/>
        <v>8348.1543899028566</v>
      </c>
      <c r="S46" s="53">
        <f t="shared" si="18"/>
        <v>8679.1889046678189</v>
      </c>
      <c r="T46" s="53">
        <f t="shared" si="18"/>
        <v>15020.762184873947</v>
      </c>
      <c r="U46" s="53">
        <f t="shared" si="18"/>
        <v>17642.085999999999</v>
      </c>
      <c r="V46" s="53">
        <f t="shared" si="18"/>
        <v>11169.779108449766</v>
      </c>
      <c r="W46" s="53">
        <f t="shared" si="18"/>
        <v>17837.282800000001</v>
      </c>
      <c r="X46" s="53">
        <f t="shared" si="18"/>
        <v>17143.13</v>
      </c>
      <c r="Y46" s="53">
        <f t="shared" si="18"/>
        <v>9016.4237798730956</v>
      </c>
      <c r="Z46" s="53">
        <f t="shared" si="18"/>
        <v>11943.642273098936</v>
      </c>
      <c r="AA46" s="53">
        <f t="shared" si="18"/>
        <v>8421.513693922876</v>
      </c>
      <c r="AB46" s="53">
        <f t="shared" si="18"/>
        <v>8522.5296552880427</v>
      </c>
      <c r="AC46" s="53">
        <f t="shared" si="18"/>
        <v>8786.3645101088641</v>
      </c>
      <c r="AD46" s="53">
        <f t="shared" si="18"/>
        <v>8503.2748945477269</v>
      </c>
      <c r="AE46" s="53">
        <f t="shared" si="18"/>
        <v>15590.943884892085</v>
      </c>
      <c r="AF46" s="53">
        <f t="shared" si="18"/>
        <v>14662.996747486695</v>
      </c>
      <c r="AG46" s="53">
        <f t="shared" si="18"/>
        <v>9255.3755938984741</v>
      </c>
      <c r="AH46" s="53">
        <f t="shared" si="18"/>
        <v>8541.172607771121</v>
      </c>
      <c r="AI46" s="53">
        <f t="shared" si="18"/>
        <v>10333.134466811751</v>
      </c>
      <c r="AJ46" s="53">
        <f t="shared" si="18"/>
        <v>13801.535759960652</v>
      </c>
      <c r="AK46" s="53">
        <f t="shared" si="18"/>
        <v>13470.214548802947</v>
      </c>
      <c r="AL46" s="53">
        <f t="shared" si="18"/>
        <v>11905.049749999998</v>
      </c>
      <c r="AM46" s="53">
        <f t="shared" si="18"/>
        <v>9510.4997997775317</v>
      </c>
      <c r="AN46" s="53">
        <f t="shared" si="18"/>
        <v>10775.322646733111</v>
      </c>
      <c r="AO46" s="53">
        <f t="shared" si="18"/>
        <v>8365.5777182691472</v>
      </c>
      <c r="AP46" s="53">
        <f t="shared" si="18"/>
        <v>8908.2603513170088</v>
      </c>
      <c r="AQ46" s="53">
        <f t="shared" si="18"/>
        <v>11411.46059859155</v>
      </c>
      <c r="AR46" s="53">
        <f t="shared" si="18"/>
        <v>8314.1275192506546</v>
      </c>
      <c r="AS46" s="53">
        <f t="shared" si="18"/>
        <v>8931.0806555950385</v>
      </c>
      <c r="AT46" s="53">
        <f t="shared" si="18"/>
        <v>8493.437912887217</v>
      </c>
      <c r="AU46" s="53">
        <f t="shared" si="18"/>
        <v>12660.716129032258</v>
      </c>
      <c r="AV46" s="53">
        <f t="shared" si="18"/>
        <v>11946.598477325388</v>
      </c>
      <c r="AW46" s="53">
        <f t="shared" si="18"/>
        <v>13932.226993865032</v>
      </c>
      <c r="AX46" s="53">
        <f t="shared" si="18"/>
        <v>18263.111199999999</v>
      </c>
      <c r="AY46" s="53">
        <f t="shared" si="18"/>
        <v>9872.7121652962269</v>
      </c>
      <c r="AZ46" s="53">
        <f t="shared" si="18"/>
        <v>8768.4928248340912</v>
      </c>
      <c r="BA46" s="53">
        <f t="shared" si="18"/>
        <v>8181.42</v>
      </c>
      <c r="BB46" s="53">
        <f t="shared" si="18"/>
        <v>8181.42</v>
      </c>
      <c r="BC46" s="53">
        <f t="shared" si="18"/>
        <v>8500.9977074206836</v>
      </c>
      <c r="BD46" s="53">
        <f t="shared" si="18"/>
        <v>8181.42</v>
      </c>
      <c r="BE46" s="53">
        <f t="shared" si="18"/>
        <v>8724.6057543210754</v>
      </c>
      <c r="BF46" s="53">
        <f t="shared" si="18"/>
        <v>8173.0504131422986</v>
      </c>
      <c r="BG46" s="53">
        <f t="shared" si="18"/>
        <v>9155.2475473630311</v>
      </c>
      <c r="BH46" s="53">
        <f t="shared" si="18"/>
        <v>9358.1560860687914</v>
      </c>
      <c r="BI46" s="53">
        <f t="shared" si="18"/>
        <v>12874.215007776051</v>
      </c>
      <c r="BJ46" s="53">
        <f t="shared" si="18"/>
        <v>8181.420000000001</v>
      </c>
      <c r="BK46" s="53">
        <f t="shared" si="18"/>
        <v>8197.8386925316099</v>
      </c>
      <c r="BL46" s="53">
        <f t="shared" si="18"/>
        <v>14329.458684480987</v>
      </c>
      <c r="BM46" s="53">
        <f t="shared" si="18"/>
        <v>11954.946494334277</v>
      </c>
      <c r="BN46" s="53">
        <f t="shared" si="18"/>
        <v>8181.42</v>
      </c>
      <c r="BO46" s="53">
        <f t="shared" ref="BO46:DZ46" si="19">BO45/BO16</f>
        <v>8556.4823694305105</v>
      </c>
      <c r="BP46" s="53">
        <f t="shared" si="19"/>
        <v>13911.391645822912</v>
      </c>
      <c r="BQ46" s="53">
        <f t="shared" si="19"/>
        <v>8895.7919964993962</v>
      </c>
      <c r="BR46" s="53">
        <f t="shared" si="19"/>
        <v>8311.1707662615845</v>
      </c>
      <c r="BS46" s="53">
        <f t="shared" si="19"/>
        <v>9189.0926228022472</v>
      </c>
      <c r="BT46" s="53">
        <f t="shared" si="19"/>
        <v>10262.292250000002</v>
      </c>
      <c r="BU46" s="53">
        <f t="shared" si="19"/>
        <v>10476.818804017754</v>
      </c>
      <c r="BV46" s="53">
        <f t="shared" si="19"/>
        <v>8636.6105296643873</v>
      </c>
      <c r="BW46" s="53">
        <f t="shared" si="19"/>
        <v>8525.4309565128624</v>
      </c>
      <c r="BX46" s="53">
        <f t="shared" si="19"/>
        <v>17493.012419006482</v>
      </c>
      <c r="BY46" s="53">
        <f t="shared" si="19"/>
        <v>9552.1773470163425</v>
      </c>
      <c r="BZ46" s="53">
        <f t="shared" si="19"/>
        <v>12985.219654528481</v>
      </c>
      <c r="CA46" s="53">
        <f t="shared" si="19"/>
        <v>14781.515542857143</v>
      </c>
      <c r="CB46" s="53">
        <f t="shared" si="19"/>
        <v>8406.4855902059735</v>
      </c>
      <c r="CC46" s="53">
        <f t="shared" si="19"/>
        <v>14034.742510361162</v>
      </c>
      <c r="CD46" s="53">
        <f t="shared" si="19"/>
        <v>16680.423025210082</v>
      </c>
      <c r="CE46" s="53">
        <f t="shared" si="19"/>
        <v>14157.457604790421</v>
      </c>
      <c r="CF46" s="53">
        <f t="shared" si="19"/>
        <v>15504.107470119525</v>
      </c>
      <c r="CG46" s="53">
        <f t="shared" si="19"/>
        <v>13195.82449382716</v>
      </c>
      <c r="CH46" s="53">
        <f t="shared" si="19"/>
        <v>16019.314414414413</v>
      </c>
      <c r="CI46" s="53">
        <f t="shared" si="19"/>
        <v>8873.1007510431155</v>
      </c>
      <c r="CJ46" s="53">
        <f t="shared" si="19"/>
        <v>8996.4573160706932</v>
      </c>
      <c r="CK46" s="53">
        <f t="shared" si="19"/>
        <v>8469.3341838403667</v>
      </c>
      <c r="CL46" s="53">
        <f t="shared" si="19"/>
        <v>8922.1460376218183</v>
      </c>
      <c r="CM46" s="53">
        <f t="shared" si="19"/>
        <v>9756.2986763812987</v>
      </c>
      <c r="CN46" s="53">
        <f t="shared" si="19"/>
        <v>8179.097287846339</v>
      </c>
      <c r="CO46" s="53">
        <f t="shared" si="19"/>
        <v>8181.1274788078554</v>
      </c>
      <c r="CP46" s="53">
        <f t="shared" si="19"/>
        <v>9064.4269334825985</v>
      </c>
      <c r="CQ46" s="53">
        <f t="shared" si="19"/>
        <v>9227.577177867126</v>
      </c>
      <c r="CR46" s="53">
        <f t="shared" si="19"/>
        <v>14389.559173553718</v>
      </c>
      <c r="CS46" s="53">
        <f t="shared" si="19"/>
        <v>10528.221907727144</v>
      </c>
      <c r="CT46" s="53">
        <f t="shared" si="19"/>
        <v>16006.79322638146</v>
      </c>
      <c r="CU46" s="53">
        <f t="shared" si="19"/>
        <v>8134.2950713648534</v>
      </c>
      <c r="CV46" s="53">
        <f t="shared" si="19"/>
        <v>16322.991876208895</v>
      </c>
      <c r="CW46" s="53">
        <f t="shared" si="19"/>
        <v>14461.274879518072</v>
      </c>
      <c r="CX46" s="53">
        <f t="shared" si="19"/>
        <v>9469.5483711340203</v>
      </c>
      <c r="CY46" s="53">
        <f t="shared" si="19"/>
        <v>17552.288199999999</v>
      </c>
      <c r="CZ46" s="53">
        <f t="shared" si="19"/>
        <v>8311.4432482009324</v>
      </c>
      <c r="DA46" s="53">
        <f t="shared" si="19"/>
        <v>14013.509803921568</v>
      </c>
      <c r="DB46" s="53">
        <f t="shared" si="19"/>
        <v>11389.010646636187</v>
      </c>
      <c r="DC46" s="53">
        <f t="shared" si="19"/>
        <v>14708.876817899314</v>
      </c>
      <c r="DD46" s="53">
        <f t="shared" si="19"/>
        <v>14676.493333333332</v>
      </c>
      <c r="DE46" s="53">
        <f t="shared" si="19"/>
        <v>9684.1270758122755</v>
      </c>
      <c r="DF46" s="53">
        <f t="shared" si="19"/>
        <v>8181.2168337141266</v>
      </c>
      <c r="DG46" s="53">
        <f t="shared" si="19"/>
        <v>17284.094044665013</v>
      </c>
      <c r="DH46" s="53">
        <f t="shared" si="19"/>
        <v>8181.420000000001</v>
      </c>
      <c r="DI46" s="53">
        <f t="shared" si="19"/>
        <v>8334.9598188874515</v>
      </c>
      <c r="DJ46" s="53">
        <f t="shared" si="19"/>
        <v>9143.4808791840242</v>
      </c>
      <c r="DK46" s="53">
        <f t="shared" si="19"/>
        <v>9585.8431444636681</v>
      </c>
      <c r="DL46" s="53">
        <f t="shared" si="19"/>
        <v>8508.4226870858383</v>
      </c>
      <c r="DM46" s="53">
        <f t="shared" si="19"/>
        <v>13889.985112459834</v>
      </c>
      <c r="DN46" s="53">
        <f t="shared" si="19"/>
        <v>8854.1144818212706</v>
      </c>
      <c r="DO46" s="53">
        <f t="shared" si="19"/>
        <v>8670.5308409112804</v>
      </c>
      <c r="DP46" s="53">
        <f t="shared" si="19"/>
        <v>13685.704018691589</v>
      </c>
      <c r="DQ46" s="53">
        <f t="shared" si="19"/>
        <v>9363.5140195053973</v>
      </c>
      <c r="DR46" s="53">
        <f t="shared" si="19"/>
        <v>9003.7615406142868</v>
      </c>
      <c r="DS46" s="53">
        <f t="shared" si="19"/>
        <v>9491.4609054527264</v>
      </c>
      <c r="DT46" s="53">
        <f t="shared" si="19"/>
        <v>16169.212612612611</v>
      </c>
      <c r="DU46" s="53">
        <f t="shared" si="19"/>
        <v>10262.344873096446</v>
      </c>
      <c r="DV46" s="53">
        <f t="shared" si="19"/>
        <v>13769.107746478872</v>
      </c>
      <c r="DW46" s="53">
        <f t="shared" si="19"/>
        <v>10568.267026279391</v>
      </c>
      <c r="DX46" s="53">
        <f t="shared" si="19"/>
        <v>16315.699590643275</v>
      </c>
      <c r="DY46" s="53">
        <f t="shared" si="19"/>
        <v>12129.184000000001</v>
      </c>
      <c r="DZ46" s="53">
        <f t="shared" si="19"/>
        <v>9185.2833279203187</v>
      </c>
      <c r="EA46" s="53">
        <f t="shared" ref="EA46:FX46" si="20">EA45/EA16</f>
        <v>9603.5569858476356</v>
      </c>
      <c r="EB46" s="53">
        <f t="shared" si="20"/>
        <v>9078.9692202928163</v>
      </c>
      <c r="EC46" s="53">
        <f t="shared" si="20"/>
        <v>10589.45196141479</v>
      </c>
      <c r="ED46" s="53">
        <f t="shared" si="20"/>
        <v>11144.221514712975</v>
      </c>
      <c r="EE46" s="53">
        <f t="shared" si="20"/>
        <v>13583.497621509823</v>
      </c>
      <c r="EF46" s="53">
        <f t="shared" si="20"/>
        <v>8631.8054941350947</v>
      </c>
      <c r="EG46" s="53">
        <f t="shared" si="20"/>
        <v>11006.77043085476</v>
      </c>
      <c r="EH46" s="53">
        <f t="shared" si="20"/>
        <v>12185.419360269361</v>
      </c>
      <c r="EI46" s="53">
        <f t="shared" si="20"/>
        <v>8858.065028663561</v>
      </c>
      <c r="EJ46" s="53">
        <f t="shared" si="20"/>
        <v>8180.901895491369</v>
      </c>
      <c r="EK46" s="53">
        <f t="shared" si="20"/>
        <v>8928.6408709490734</v>
      </c>
      <c r="EL46" s="53">
        <f t="shared" si="20"/>
        <v>9078.9121951219495</v>
      </c>
      <c r="EM46" s="53">
        <f t="shared" si="20"/>
        <v>9704.9618136249719</v>
      </c>
      <c r="EN46" s="53">
        <f t="shared" si="20"/>
        <v>8693.9927378815082</v>
      </c>
      <c r="EO46" s="53">
        <f t="shared" si="20"/>
        <v>9806.5715585054095</v>
      </c>
      <c r="EP46" s="53">
        <f t="shared" si="20"/>
        <v>10831.132877053258</v>
      </c>
      <c r="EQ46" s="53">
        <f t="shared" si="20"/>
        <v>8591.2758506285263</v>
      </c>
      <c r="ER46" s="53">
        <f t="shared" si="20"/>
        <v>11826.594618309446</v>
      </c>
      <c r="ES46" s="53">
        <f t="shared" si="20"/>
        <v>15953.74489465154</v>
      </c>
      <c r="ET46" s="53">
        <f t="shared" si="20"/>
        <v>15020.60500227376</v>
      </c>
      <c r="EU46" s="53">
        <f t="shared" si="20"/>
        <v>9932.6720937403661</v>
      </c>
      <c r="EV46" s="53">
        <f t="shared" si="20"/>
        <v>18177.276706231452</v>
      </c>
      <c r="EW46" s="53">
        <f t="shared" si="20"/>
        <v>11478.269517884915</v>
      </c>
      <c r="EX46" s="53">
        <f t="shared" si="20"/>
        <v>13406.488184791495</v>
      </c>
      <c r="EY46" s="53">
        <f t="shared" si="20"/>
        <v>8718.8126203852335</v>
      </c>
      <c r="EZ46" s="53">
        <f t="shared" si="20"/>
        <v>15536.505246671886</v>
      </c>
      <c r="FA46" s="53">
        <f t="shared" si="20"/>
        <v>8904.5035289265925</v>
      </c>
      <c r="FB46" s="53">
        <f t="shared" si="20"/>
        <v>11115.125476053086</v>
      </c>
      <c r="FC46" s="53">
        <f t="shared" si="20"/>
        <v>8265.7155464690368</v>
      </c>
      <c r="FD46" s="53">
        <f t="shared" si="20"/>
        <v>10923.314764722456</v>
      </c>
      <c r="FE46" s="53">
        <f t="shared" si="20"/>
        <v>16575.164448857995</v>
      </c>
      <c r="FF46" s="53">
        <f t="shared" si="20"/>
        <v>13044.682179930795</v>
      </c>
      <c r="FG46" s="53">
        <f t="shared" si="20"/>
        <v>16108.199146029036</v>
      </c>
      <c r="FH46" s="53">
        <f t="shared" si="20"/>
        <v>16900.808377518562</v>
      </c>
      <c r="FI46" s="53">
        <f t="shared" si="20"/>
        <v>8491.4647743735586</v>
      </c>
      <c r="FJ46" s="53">
        <f t="shared" si="20"/>
        <v>8287.8719114709274</v>
      </c>
      <c r="FK46" s="53">
        <f t="shared" si="20"/>
        <v>8268.282752277506</v>
      </c>
      <c r="FL46" s="53">
        <f t="shared" si="20"/>
        <v>8181.4199996647158</v>
      </c>
      <c r="FM46" s="53">
        <f t="shared" si="20"/>
        <v>8181.42</v>
      </c>
      <c r="FN46" s="53">
        <f t="shared" si="20"/>
        <v>8476.5954503695575</v>
      </c>
      <c r="FO46" s="53">
        <f t="shared" si="20"/>
        <v>8660.4094401854163</v>
      </c>
      <c r="FP46" s="53">
        <f t="shared" si="20"/>
        <v>8811.1921899199078</v>
      </c>
      <c r="FQ46" s="53">
        <f t="shared" si="20"/>
        <v>8887.8414820558264</v>
      </c>
      <c r="FR46" s="53">
        <f t="shared" si="20"/>
        <v>14911.66746987952</v>
      </c>
      <c r="FS46" s="53">
        <f t="shared" si="20"/>
        <v>13702.687955465586</v>
      </c>
      <c r="FT46" s="53">
        <f t="shared" si="20"/>
        <v>17393.619478908189</v>
      </c>
      <c r="FU46" s="53">
        <f t="shared" si="20"/>
        <v>9590.6409993510697</v>
      </c>
      <c r="FV46" s="53">
        <f t="shared" si="20"/>
        <v>9230.4949529640126</v>
      </c>
      <c r="FW46" s="53">
        <f t="shared" si="20"/>
        <v>13911.86624141315</v>
      </c>
      <c r="FX46" s="53">
        <f t="shared" si="20"/>
        <v>18048.453477588879</v>
      </c>
      <c r="FY46" s="53"/>
      <c r="FZ46" s="53">
        <f>FZ45/FZ16</f>
        <v>8612.911600448504</v>
      </c>
      <c r="GA46" s="54"/>
      <c r="GB46" s="53"/>
      <c r="GC46" s="53"/>
      <c r="GD46" s="53"/>
      <c r="GE46" s="2"/>
      <c r="GF46" s="2"/>
      <c r="GG46" s="7"/>
      <c r="GH46" s="53"/>
      <c r="GI46" s="53"/>
      <c r="GJ46" s="53"/>
      <c r="GK46" s="53"/>
      <c r="GL46" s="53"/>
      <c r="GM46" s="53"/>
    </row>
    <row r="47" spans="1:256" x14ac:dyDescent="0.2">
      <c r="A47" s="72"/>
      <c r="B47" s="7"/>
      <c r="C47" s="7" t="s">
        <v>317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6"/>
      <c r="FZ47" s="54"/>
      <c r="GA47" s="53"/>
      <c r="GB47" s="53"/>
      <c r="GC47" s="53"/>
      <c r="GD47" s="53"/>
      <c r="GE47" s="7"/>
      <c r="GF47" s="7"/>
      <c r="GG47" s="7"/>
      <c r="GH47" s="7"/>
      <c r="GI47" s="7"/>
      <c r="GJ47" s="7"/>
      <c r="GK47" s="7"/>
      <c r="GL47" s="7"/>
      <c r="GM47" s="7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</row>
    <row r="48" spans="1:256" ht="15.75" x14ac:dyDescent="0.25">
      <c r="A48" s="2"/>
      <c r="B48" s="52" t="s">
        <v>323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72"/>
      <c r="FZ48" s="54"/>
      <c r="GA48" s="53"/>
      <c r="GB48" s="54"/>
      <c r="GC48" s="54"/>
      <c r="GD48" s="54"/>
      <c r="GE48" s="6"/>
      <c r="GF48" s="7"/>
      <c r="GG48" s="7"/>
      <c r="GH48" s="7"/>
      <c r="GI48" s="7"/>
      <c r="GJ48" s="7"/>
      <c r="GK48" s="7"/>
      <c r="GL48" s="7"/>
      <c r="GM48" s="7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</row>
    <row r="49" spans="1:256" x14ac:dyDescent="0.2">
      <c r="A49" s="74" t="s">
        <v>324</v>
      </c>
      <c r="B49" s="53" t="s">
        <v>325</v>
      </c>
      <c r="C49" s="2">
        <v>531186.67999999993</v>
      </c>
      <c r="D49" s="2">
        <v>2111283.12</v>
      </c>
      <c r="E49" s="2">
        <v>455184.41000000003</v>
      </c>
      <c r="F49" s="2">
        <v>1500438.19</v>
      </c>
      <c r="G49" s="2">
        <v>115156.1</v>
      </c>
      <c r="H49" s="2">
        <v>76162.86</v>
      </c>
      <c r="I49" s="2">
        <v>565750.85</v>
      </c>
      <c r="J49" s="2">
        <v>109413.18</v>
      </c>
      <c r="K49" s="2">
        <v>41463.660000000003</v>
      </c>
      <c r="L49" s="2">
        <v>164623.47999999998</v>
      </c>
      <c r="M49" s="2">
        <v>147022.04999999999</v>
      </c>
      <c r="N49" s="2">
        <v>4398304.4399999995</v>
      </c>
      <c r="O49" s="2">
        <v>978179.18</v>
      </c>
      <c r="P49" s="2">
        <v>12787.009999999998</v>
      </c>
      <c r="Q49" s="2">
        <v>1576951.64</v>
      </c>
      <c r="R49" s="2">
        <v>65138.18</v>
      </c>
      <c r="S49" s="2">
        <v>132399.85999999999</v>
      </c>
      <c r="T49" s="2">
        <v>33455.69</v>
      </c>
      <c r="U49" s="2">
        <v>15401.119999999999</v>
      </c>
      <c r="V49" s="2">
        <v>26643.13</v>
      </c>
      <c r="W49" s="2">
        <v>10344</v>
      </c>
      <c r="X49" s="2">
        <v>12591.16</v>
      </c>
      <c r="Y49" s="2">
        <v>28319.5</v>
      </c>
      <c r="Z49" s="2">
        <v>30861.81</v>
      </c>
      <c r="AA49" s="2">
        <v>1875500.33</v>
      </c>
      <c r="AB49" s="2">
        <v>3448201.75</v>
      </c>
      <c r="AC49" s="2">
        <v>83311.679999999993</v>
      </c>
      <c r="AD49" s="2">
        <v>51584.850000000006</v>
      </c>
      <c r="AE49" s="2">
        <v>47084.270000000004</v>
      </c>
      <c r="AF49" s="2">
        <v>32029.29</v>
      </c>
      <c r="AG49" s="2">
        <v>218530.84999999998</v>
      </c>
      <c r="AH49" s="2">
        <v>82892.03</v>
      </c>
      <c r="AI49" s="2">
        <v>27938.7</v>
      </c>
      <c r="AJ49" s="2">
        <v>33898.239999999998</v>
      </c>
      <c r="AK49" s="2">
        <v>32463.510000000002</v>
      </c>
      <c r="AL49" s="2">
        <v>36307.33</v>
      </c>
      <c r="AM49" s="2">
        <v>35148.18</v>
      </c>
      <c r="AN49" s="2">
        <v>35810.14</v>
      </c>
      <c r="AO49" s="2">
        <v>326166.42</v>
      </c>
      <c r="AP49" s="2">
        <v>5721858.1999999993</v>
      </c>
      <c r="AQ49" s="2">
        <v>49165.68</v>
      </c>
      <c r="AR49" s="2">
        <v>4811418.7</v>
      </c>
      <c r="AS49" s="2">
        <v>521960.23</v>
      </c>
      <c r="AT49" s="2">
        <v>206989.02000000002</v>
      </c>
      <c r="AU49" s="2">
        <v>39516.080000000002</v>
      </c>
      <c r="AV49" s="2">
        <v>64931.03</v>
      </c>
      <c r="AW49" s="2">
        <v>30253.72</v>
      </c>
      <c r="AX49" s="2">
        <v>12859.580000000002</v>
      </c>
      <c r="AY49" s="2">
        <v>80241.37</v>
      </c>
      <c r="AZ49" s="2">
        <v>633822.17999999993</v>
      </c>
      <c r="BA49" s="2">
        <v>683875.89</v>
      </c>
      <c r="BB49" s="2">
        <v>729537.45</v>
      </c>
      <c r="BC49" s="2">
        <v>1112571.94</v>
      </c>
      <c r="BD49" s="2">
        <v>59073.08</v>
      </c>
      <c r="BE49" s="2">
        <v>126895.94</v>
      </c>
      <c r="BF49" s="2">
        <v>1687517.36</v>
      </c>
      <c r="BG49" s="2">
        <v>211895.39</v>
      </c>
      <c r="BH49" s="2">
        <v>92981.43</v>
      </c>
      <c r="BI49" s="2">
        <v>74822.040000000008</v>
      </c>
      <c r="BJ49" s="2">
        <v>521639.1</v>
      </c>
      <c r="BK49" s="2">
        <v>980694.19</v>
      </c>
      <c r="BL49" s="2">
        <v>30475.47</v>
      </c>
      <c r="BM49" s="2">
        <v>70502.41</v>
      </c>
      <c r="BN49" s="2">
        <v>138042.31</v>
      </c>
      <c r="BO49" s="2">
        <v>183106.15</v>
      </c>
      <c r="BP49" s="2">
        <v>52508.36</v>
      </c>
      <c r="BQ49" s="2">
        <v>339713.37</v>
      </c>
      <c r="BR49" s="2">
        <v>332536.21000000002</v>
      </c>
      <c r="BS49" s="2">
        <v>61379.959999999992</v>
      </c>
      <c r="BT49" s="2">
        <v>40699.83</v>
      </c>
      <c r="BU49" s="2">
        <v>28141.950000000004</v>
      </c>
      <c r="BV49" s="2">
        <v>100846.73999999999</v>
      </c>
      <c r="BW49" s="2">
        <v>126017.12</v>
      </c>
      <c r="BX49" s="2">
        <v>956.02</v>
      </c>
      <c r="BY49" s="2">
        <v>65571.649999999994</v>
      </c>
      <c r="BZ49" s="2">
        <v>11738.470000000001</v>
      </c>
      <c r="CA49" s="2">
        <v>55850.600000000006</v>
      </c>
      <c r="CB49" s="2">
        <v>4926358.57</v>
      </c>
      <c r="CC49" s="2">
        <v>31600.92</v>
      </c>
      <c r="CD49" s="2">
        <v>16109.849999999999</v>
      </c>
      <c r="CE49" s="2">
        <v>44367.54</v>
      </c>
      <c r="CF49" s="2">
        <v>25913.49</v>
      </c>
      <c r="CG49" s="2">
        <v>22261.4</v>
      </c>
      <c r="CH49" s="2">
        <v>13529.67</v>
      </c>
      <c r="CI49" s="2">
        <v>43133.89</v>
      </c>
      <c r="CJ49" s="2">
        <v>81075.69</v>
      </c>
      <c r="CK49" s="2">
        <v>323571.99</v>
      </c>
      <c r="CL49" s="2">
        <v>161095.15000000002</v>
      </c>
      <c r="CM49" s="2">
        <v>100606.21</v>
      </c>
      <c r="CN49" s="2">
        <v>1736480.38</v>
      </c>
      <c r="CO49" s="2">
        <v>1048109.4299999999</v>
      </c>
      <c r="CP49" s="2">
        <v>84819</v>
      </c>
      <c r="CQ49" s="2">
        <v>102827.91</v>
      </c>
      <c r="CR49" s="2">
        <v>41626.68</v>
      </c>
      <c r="CS49" s="2">
        <v>47936.39</v>
      </c>
      <c r="CT49" s="2">
        <v>16455.43</v>
      </c>
      <c r="CU49" s="2">
        <v>22256.959999999999</v>
      </c>
      <c r="CV49" s="2">
        <v>19174.580000000002</v>
      </c>
      <c r="CW49" s="2">
        <v>27056.42</v>
      </c>
      <c r="CX49" s="2">
        <v>46748.869999999995</v>
      </c>
      <c r="CY49" s="2">
        <v>26534.49</v>
      </c>
      <c r="CZ49" s="2">
        <v>147836.41999999998</v>
      </c>
      <c r="DA49" s="2">
        <v>30685.980000000003</v>
      </c>
      <c r="DB49" s="2">
        <v>32633.5</v>
      </c>
      <c r="DC49" s="2">
        <v>40337.07</v>
      </c>
      <c r="DD49" s="2">
        <v>17477.599999999999</v>
      </c>
      <c r="DE49" s="2">
        <v>20571.629999999997</v>
      </c>
      <c r="DF49" s="2">
        <v>1256167.48</v>
      </c>
      <c r="DG49" s="2">
        <v>19984.54</v>
      </c>
      <c r="DH49" s="2">
        <v>149289.53</v>
      </c>
      <c r="DI49" s="2">
        <v>271838.34999999998</v>
      </c>
      <c r="DJ49" s="2">
        <v>41045.839999999997</v>
      </c>
      <c r="DK49" s="2">
        <v>29130.230000000003</v>
      </c>
      <c r="DL49" s="2">
        <v>344562.20999999996</v>
      </c>
      <c r="DM49" s="2">
        <v>48204.7</v>
      </c>
      <c r="DN49" s="2">
        <v>101074.04</v>
      </c>
      <c r="DO49" s="2">
        <v>143573.15</v>
      </c>
      <c r="DP49" s="2">
        <v>27111.4</v>
      </c>
      <c r="DQ49" s="2">
        <v>48320.800000000003</v>
      </c>
      <c r="DR49" s="2">
        <v>47731.490000000005</v>
      </c>
      <c r="DS49" s="2">
        <v>37245.339999999997</v>
      </c>
      <c r="DT49" s="2">
        <v>3863.8999999999996</v>
      </c>
      <c r="DU49" s="2">
        <v>30346.420000000002</v>
      </c>
      <c r="DV49" s="2">
        <v>13970.2</v>
      </c>
      <c r="DW49" s="2">
        <v>15007.68</v>
      </c>
      <c r="DX49" s="2">
        <v>5017.72</v>
      </c>
      <c r="DY49" s="2">
        <v>29409.86</v>
      </c>
      <c r="DZ49" s="2">
        <v>172741.44</v>
      </c>
      <c r="EA49" s="2">
        <v>47506.31</v>
      </c>
      <c r="EB49" s="2">
        <v>64343.06</v>
      </c>
      <c r="EC49" s="2">
        <v>40267.79</v>
      </c>
      <c r="ED49" s="2">
        <v>151974.54999999999</v>
      </c>
      <c r="EE49" s="2">
        <v>16429.3</v>
      </c>
      <c r="EF49" s="2">
        <v>45279.839999999997</v>
      </c>
      <c r="EG49" s="2">
        <v>39933.71</v>
      </c>
      <c r="EH49" s="2">
        <v>14027.75</v>
      </c>
      <c r="EI49" s="2">
        <v>573171.56999999995</v>
      </c>
      <c r="EJ49" s="2">
        <v>553315.32999999996</v>
      </c>
      <c r="EK49" s="2">
        <v>41880.14</v>
      </c>
      <c r="EL49" s="2">
        <v>46058.04</v>
      </c>
      <c r="EM49" s="2">
        <v>42683.19</v>
      </c>
      <c r="EN49" s="2">
        <v>42651.11</v>
      </c>
      <c r="EO49" s="2">
        <v>25454.230000000003</v>
      </c>
      <c r="EP49" s="2">
        <v>41801.619999999995</v>
      </c>
      <c r="EQ49" s="2">
        <v>144288.13</v>
      </c>
      <c r="ER49" s="2">
        <v>41764.730000000003</v>
      </c>
      <c r="ES49" s="2">
        <v>34756.660000000003</v>
      </c>
      <c r="ET49" s="2">
        <v>28692.560000000001</v>
      </c>
      <c r="EU49" s="2">
        <v>40857.07</v>
      </c>
      <c r="EV49" s="2">
        <v>0</v>
      </c>
      <c r="EW49" s="2">
        <v>37239.67</v>
      </c>
      <c r="EX49" s="2">
        <v>19295.559999999998</v>
      </c>
      <c r="EY49" s="2">
        <v>12234.14</v>
      </c>
      <c r="EZ49" s="2">
        <v>11960.68</v>
      </c>
      <c r="FA49" s="2">
        <v>288204.41000000003</v>
      </c>
      <c r="FB49" s="2">
        <v>51659.44</v>
      </c>
      <c r="FC49" s="2">
        <v>252757.13999999998</v>
      </c>
      <c r="FD49" s="2">
        <v>54576.78</v>
      </c>
      <c r="FE49" s="2">
        <v>29107.64</v>
      </c>
      <c r="FF49" s="2">
        <v>31346.12</v>
      </c>
      <c r="FG49" s="2">
        <v>17746.71</v>
      </c>
      <c r="FH49" s="2">
        <v>28894.190000000002</v>
      </c>
      <c r="FI49" s="2">
        <v>124137.45000000001</v>
      </c>
      <c r="FJ49" s="2">
        <v>81863.150000000009</v>
      </c>
      <c r="FK49" s="2">
        <v>228868.39</v>
      </c>
      <c r="FL49" s="2">
        <v>275053.98</v>
      </c>
      <c r="FM49" s="2">
        <v>200436.7</v>
      </c>
      <c r="FN49" s="2">
        <v>1087293.1599999999</v>
      </c>
      <c r="FO49" s="2">
        <v>162631.16</v>
      </c>
      <c r="FP49" s="2">
        <v>200340.48000000001</v>
      </c>
      <c r="FQ49" s="2">
        <v>120416.63</v>
      </c>
      <c r="FR49" s="2">
        <v>30901.79</v>
      </c>
      <c r="FS49" s="2">
        <v>40838.020000000004</v>
      </c>
      <c r="FT49" s="2">
        <v>38429.64</v>
      </c>
      <c r="FU49" s="2">
        <v>93288.66</v>
      </c>
      <c r="FV49" s="2">
        <v>117406.26000000001</v>
      </c>
      <c r="FW49" s="2">
        <v>54724.33</v>
      </c>
      <c r="FX49" s="2">
        <v>20196.099999999999</v>
      </c>
      <c r="FY49" s="72">
        <v>351029.59</v>
      </c>
      <c r="FZ49" s="53">
        <f>SUM(C49:FY49)</f>
        <v>57873379.179999977</v>
      </c>
      <c r="GA49" s="53"/>
      <c r="GB49" s="54"/>
      <c r="GC49" s="54"/>
      <c r="GD49" s="54"/>
      <c r="GE49" s="6"/>
      <c r="GF49" s="7"/>
      <c r="GG49" s="7"/>
      <c r="GH49" s="7"/>
      <c r="GI49" s="7"/>
      <c r="GJ49" s="7"/>
      <c r="GK49" s="7"/>
      <c r="GL49" s="7"/>
      <c r="GM49" s="7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</row>
    <row r="50" spans="1:256" x14ac:dyDescent="0.2">
      <c r="A50" s="4" t="s">
        <v>326</v>
      </c>
      <c r="B50" s="2" t="s">
        <v>327</v>
      </c>
      <c r="C50" s="30">
        <v>0</v>
      </c>
      <c r="D50" s="30">
        <v>1599244.3971745363</v>
      </c>
      <c r="E50" s="30">
        <v>105520.91224996683</v>
      </c>
      <c r="F50" s="30">
        <v>621110.08487814374</v>
      </c>
      <c r="G50" s="30">
        <v>24564.796596127526</v>
      </c>
      <c r="H50" s="30">
        <v>5140.5211765837021</v>
      </c>
      <c r="I50" s="30">
        <v>56664.488815021512</v>
      </c>
      <c r="J50" s="30">
        <v>47185.127904548674</v>
      </c>
      <c r="K50" s="30">
        <v>54792.09227390997</v>
      </c>
      <c r="L50" s="30">
        <v>95525.967200636631</v>
      </c>
      <c r="M50" s="30">
        <v>79129.340054859174</v>
      </c>
      <c r="N50" s="30">
        <v>1494867.2241043116</v>
      </c>
      <c r="O50" s="30">
        <v>377992.24341661506</v>
      </c>
      <c r="P50" s="30">
        <v>26829.476106696828</v>
      </c>
      <c r="Q50" s="30">
        <v>1202967.9941209941</v>
      </c>
      <c r="R50" s="30">
        <v>21315.413770761617</v>
      </c>
      <c r="S50" s="30">
        <v>44227.56019294187</v>
      </c>
      <c r="T50" s="30">
        <v>18522.440299469941</v>
      </c>
      <c r="U50" s="30">
        <v>14747.868465620793</v>
      </c>
      <c r="V50" s="30">
        <v>18699.750635953445</v>
      </c>
      <c r="W50" s="30">
        <v>0</v>
      </c>
      <c r="X50" s="30">
        <v>0</v>
      </c>
      <c r="Y50" s="30">
        <v>24660.37100402818</v>
      </c>
      <c r="Z50" s="30">
        <v>21218.727717963506</v>
      </c>
      <c r="AA50" s="30">
        <v>677984.89470876416</v>
      </c>
      <c r="AB50" s="30">
        <v>1014119.2852127189</v>
      </c>
      <c r="AC50" s="30">
        <v>0</v>
      </c>
      <c r="AD50" s="30">
        <v>22211.438680972155</v>
      </c>
      <c r="AE50" s="30">
        <v>17852.464136522936</v>
      </c>
      <c r="AF50" s="30">
        <v>41064.870899688438</v>
      </c>
      <c r="AG50" s="30">
        <v>0</v>
      </c>
      <c r="AH50" s="30">
        <v>283760.22044424457</v>
      </c>
      <c r="AI50" s="30">
        <v>9575.0613440757297</v>
      </c>
      <c r="AJ50" s="30">
        <v>18653.118160964452</v>
      </c>
      <c r="AK50" s="30">
        <v>0</v>
      </c>
      <c r="AL50" s="30">
        <v>6302.7544476652638</v>
      </c>
      <c r="AM50" s="30">
        <v>17610.969545827895</v>
      </c>
      <c r="AN50" s="30">
        <v>4587.2413317006822</v>
      </c>
      <c r="AO50" s="30">
        <v>100528.99448520542</v>
      </c>
      <c r="AP50" s="30">
        <v>1172436.6960256901</v>
      </c>
      <c r="AQ50" s="30">
        <v>19355.405483224829</v>
      </c>
      <c r="AR50" s="30">
        <v>594171.75530906278</v>
      </c>
      <c r="AS50" s="30">
        <v>52388.919631485827</v>
      </c>
      <c r="AT50" s="30">
        <v>51221.291055170957</v>
      </c>
      <c r="AU50" s="30">
        <v>0</v>
      </c>
      <c r="AV50" s="30">
        <v>54820.907514987783</v>
      </c>
      <c r="AW50" s="30">
        <v>0</v>
      </c>
      <c r="AX50" s="30">
        <v>0</v>
      </c>
      <c r="AY50" s="30">
        <v>15569.468311298073</v>
      </c>
      <c r="AZ50" s="30">
        <v>142654.01485890715</v>
      </c>
      <c r="BA50" s="30">
        <v>146492.6949491667</v>
      </c>
      <c r="BB50" s="30">
        <v>129843.76440103939</v>
      </c>
      <c r="BC50" s="30">
        <v>207160.6741272565</v>
      </c>
      <c r="BD50" s="30">
        <v>13052.534736472398</v>
      </c>
      <c r="BE50" s="30">
        <v>46336.824469138824</v>
      </c>
      <c r="BF50" s="30">
        <v>1068309.0625190744</v>
      </c>
      <c r="BG50" s="30">
        <v>0</v>
      </c>
      <c r="BH50" s="30">
        <v>0</v>
      </c>
      <c r="BI50" s="30">
        <v>2252.763782653587</v>
      </c>
      <c r="BJ50" s="30">
        <v>13750.956741055332</v>
      </c>
      <c r="BK50" s="30">
        <v>828782.95646490331</v>
      </c>
      <c r="BL50" s="30">
        <v>1869.7563889596402</v>
      </c>
      <c r="BM50" s="30">
        <v>66422.633708052468</v>
      </c>
      <c r="BN50" s="30">
        <v>66987.951342260247</v>
      </c>
      <c r="BO50" s="30">
        <v>60997.415529610502</v>
      </c>
      <c r="BP50" s="30">
        <v>0</v>
      </c>
      <c r="BQ50" s="30">
        <v>7937.4320894901412</v>
      </c>
      <c r="BR50" s="30">
        <v>68085.455100555249</v>
      </c>
      <c r="BS50" s="30">
        <v>0</v>
      </c>
      <c r="BT50" s="30">
        <v>0</v>
      </c>
      <c r="BU50" s="30">
        <v>17749.734340100695</v>
      </c>
      <c r="BV50" s="30">
        <v>24571.013300130347</v>
      </c>
      <c r="BW50" s="30">
        <v>23454.258291555256</v>
      </c>
      <c r="BX50" s="30">
        <v>0</v>
      </c>
      <c r="BY50" s="30">
        <v>18340.143773971704</v>
      </c>
      <c r="BZ50" s="30">
        <v>8916.970226292151</v>
      </c>
      <c r="CA50" s="30">
        <v>23541.461296869777</v>
      </c>
      <c r="CB50" s="30">
        <v>4521659.3471563552</v>
      </c>
      <c r="CC50" s="30">
        <v>28507.120079665579</v>
      </c>
      <c r="CD50" s="30">
        <v>0</v>
      </c>
      <c r="CE50" s="30">
        <v>18958.956175529882</v>
      </c>
      <c r="CF50" s="30">
        <v>0</v>
      </c>
      <c r="CG50" s="30">
        <v>40751.244446803074</v>
      </c>
      <c r="CH50" s="30">
        <v>0</v>
      </c>
      <c r="CI50" s="30">
        <v>16903.316112682522</v>
      </c>
      <c r="CJ50" s="30">
        <v>10036.074309297823</v>
      </c>
      <c r="CK50" s="30">
        <v>40090.657536804269</v>
      </c>
      <c r="CL50" s="30">
        <v>78183.724549446735</v>
      </c>
      <c r="CM50" s="30">
        <v>68531.10631298981</v>
      </c>
      <c r="CN50" s="30">
        <v>720076.19917255524</v>
      </c>
      <c r="CO50" s="30">
        <v>326139.79416443477</v>
      </c>
      <c r="CP50" s="30">
        <v>0</v>
      </c>
      <c r="CQ50" s="30">
        <v>75008.244327776236</v>
      </c>
      <c r="CR50" s="30">
        <v>12338.091505189252</v>
      </c>
      <c r="CS50" s="30">
        <v>12143.407105052127</v>
      </c>
      <c r="CT50" s="30">
        <v>0</v>
      </c>
      <c r="CU50" s="30">
        <v>9714.9169330463883</v>
      </c>
      <c r="CV50" s="30">
        <v>19474.412982917518</v>
      </c>
      <c r="CW50" s="30">
        <v>12243.234200677001</v>
      </c>
      <c r="CX50" s="30">
        <v>41025.711356534703</v>
      </c>
      <c r="CY50" s="30">
        <v>21057.049688275776</v>
      </c>
      <c r="CZ50" s="30">
        <v>111390.13314533034</v>
      </c>
      <c r="DA50" s="30">
        <v>28358.504319917291</v>
      </c>
      <c r="DB50" s="30">
        <v>43218.720553572661</v>
      </c>
      <c r="DC50" s="30">
        <v>50325.422018398764</v>
      </c>
      <c r="DD50" s="30">
        <v>0</v>
      </c>
      <c r="DE50" s="30">
        <v>6009.1997405239217</v>
      </c>
      <c r="DF50" s="30">
        <v>2064397.7630154118</v>
      </c>
      <c r="DG50" s="30">
        <v>10666.067104308577</v>
      </c>
      <c r="DH50" s="30">
        <v>55143.979733867018</v>
      </c>
      <c r="DI50" s="30">
        <v>190941.31612127979</v>
      </c>
      <c r="DJ50" s="30">
        <v>43925.743346191841</v>
      </c>
      <c r="DK50" s="30">
        <v>0</v>
      </c>
      <c r="DL50" s="30">
        <v>104177.60550387064</v>
      </c>
      <c r="DM50" s="30">
        <v>0</v>
      </c>
      <c r="DN50" s="30">
        <v>52768.704949448111</v>
      </c>
      <c r="DO50" s="30">
        <v>90844.558961117044</v>
      </c>
      <c r="DP50" s="30">
        <v>20327.307779183113</v>
      </c>
      <c r="DQ50" s="30">
        <v>38438.938817505747</v>
      </c>
      <c r="DR50" s="30">
        <v>53113.04551713547</v>
      </c>
      <c r="DS50" s="30">
        <v>47997.672472623017</v>
      </c>
      <c r="DT50" s="30">
        <v>6576.5305330225319</v>
      </c>
      <c r="DU50" s="30">
        <v>37712.034300874329</v>
      </c>
      <c r="DV50" s="30">
        <v>9129.8515976031413</v>
      </c>
      <c r="DW50" s="30">
        <v>16391.465795326105</v>
      </c>
      <c r="DX50" s="30">
        <v>18497.307294007616</v>
      </c>
      <c r="DY50" s="30">
        <v>0</v>
      </c>
      <c r="DZ50" s="30">
        <v>23726.987928834224</v>
      </c>
      <c r="EA50" s="30">
        <v>0</v>
      </c>
      <c r="EB50" s="30">
        <v>28390.920947543862</v>
      </c>
      <c r="EC50" s="30">
        <v>67059.080613918501</v>
      </c>
      <c r="ED50" s="30">
        <v>15812.711028837113</v>
      </c>
      <c r="EE50" s="30">
        <v>13615.61622640823</v>
      </c>
      <c r="EF50" s="30">
        <v>33561.884229647178</v>
      </c>
      <c r="EG50" s="30">
        <v>9762.5150661570406</v>
      </c>
      <c r="EH50" s="30">
        <v>13126.429414984896</v>
      </c>
      <c r="EI50" s="30">
        <v>229300.6692003613</v>
      </c>
      <c r="EJ50" s="30">
        <v>209332.09284872308</v>
      </c>
      <c r="EK50" s="30">
        <v>21441.155465670134</v>
      </c>
      <c r="EL50" s="30">
        <v>41086.376600851661</v>
      </c>
      <c r="EM50" s="30">
        <v>15168.949629295656</v>
      </c>
      <c r="EN50" s="30">
        <v>20230.033012616579</v>
      </c>
      <c r="EO50" s="30">
        <v>49783.113123623654</v>
      </c>
      <c r="EP50" s="30">
        <v>24991.277050298893</v>
      </c>
      <c r="EQ50" s="30">
        <v>107766.66460562935</v>
      </c>
      <c r="ER50" s="30">
        <v>24081.944935319818</v>
      </c>
      <c r="ES50" s="30">
        <v>11950.133463336098</v>
      </c>
      <c r="ET50" s="30">
        <v>0</v>
      </c>
      <c r="EU50" s="30">
        <v>34381.123008147391</v>
      </c>
      <c r="EV50" s="30">
        <v>0</v>
      </c>
      <c r="EW50" s="30">
        <v>44354.562905217623</v>
      </c>
      <c r="EX50" s="30">
        <v>0</v>
      </c>
      <c r="EY50" s="30">
        <v>0</v>
      </c>
      <c r="EZ50" s="30">
        <v>4878.8777662740649</v>
      </c>
      <c r="FA50" s="30">
        <v>37729.809334533042</v>
      </c>
      <c r="FB50" s="30">
        <v>0</v>
      </c>
      <c r="FC50" s="30">
        <v>55260.169288021098</v>
      </c>
      <c r="FD50" s="30">
        <v>21969.553501773527</v>
      </c>
      <c r="FE50" s="30">
        <v>12604.331014012778</v>
      </c>
      <c r="FF50" s="30">
        <v>24376.071175605204</v>
      </c>
      <c r="FG50" s="30">
        <v>20324.363353134169</v>
      </c>
      <c r="FH50" s="30">
        <v>4480.974373442481</v>
      </c>
      <c r="FI50" s="30">
        <v>96711.821576003334</v>
      </c>
      <c r="FJ50" s="30">
        <v>69894.624419811094</v>
      </c>
      <c r="FK50" s="30">
        <v>95993.887380016167</v>
      </c>
      <c r="FL50" s="30">
        <v>92024.447607150869</v>
      </c>
      <c r="FM50" s="30">
        <v>53545.272397861161</v>
      </c>
      <c r="FN50" s="30">
        <v>251241.93180525786</v>
      </c>
      <c r="FO50" s="30">
        <v>79528.631633686207</v>
      </c>
      <c r="FP50" s="30">
        <v>66478.609051480467</v>
      </c>
      <c r="FQ50" s="30">
        <v>9895.2167690067163</v>
      </c>
      <c r="FR50" s="30">
        <v>43990.920126342171</v>
      </c>
      <c r="FS50" s="30">
        <v>28244.422564144177</v>
      </c>
      <c r="FT50" s="30">
        <v>30437.515860768461</v>
      </c>
      <c r="FU50" s="30">
        <v>39837.055009340278</v>
      </c>
      <c r="FV50" s="30">
        <v>0</v>
      </c>
      <c r="FW50" s="30">
        <v>27802.217593534097</v>
      </c>
      <c r="FX50" s="30">
        <v>13951.534183871552</v>
      </c>
      <c r="FY50" s="72">
        <v>18333</v>
      </c>
      <c r="FZ50" s="53">
        <f>SUM(C50:FY50)</f>
        <v>24528307.007153515</v>
      </c>
      <c r="GA50" s="53"/>
      <c r="GB50" s="72"/>
      <c r="GC50" s="72"/>
      <c r="GD50" s="72"/>
      <c r="GE50" s="72"/>
      <c r="GF50" s="2"/>
      <c r="GG50" s="7"/>
      <c r="GH50" s="2"/>
      <c r="GI50" s="2"/>
      <c r="GJ50" s="2"/>
      <c r="GK50" s="2"/>
      <c r="GL50" s="2"/>
      <c r="GM50" s="2"/>
    </row>
    <row r="51" spans="1:256" x14ac:dyDescent="0.2">
      <c r="A51" s="4" t="s">
        <v>328</v>
      </c>
      <c r="B51" s="2" t="s">
        <v>329</v>
      </c>
      <c r="C51" s="2">
        <v>326070.56980665639</v>
      </c>
      <c r="D51" s="2">
        <v>1080039.6033632937</v>
      </c>
      <c r="E51" s="2">
        <v>443938.82217576413</v>
      </c>
      <c r="F51" s="2">
        <v>353084.77401535155</v>
      </c>
      <c r="G51" s="2">
        <v>10956.106056675466</v>
      </c>
      <c r="H51" s="2">
        <v>7842.9142543223816</v>
      </c>
      <c r="I51" s="2">
        <v>529746.60142527963</v>
      </c>
      <c r="J51" s="2">
        <v>53980.285452686512</v>
      </c>
      <c r="K51" s="2">
        <v>3063.3877401535151</v>
      </c>
      <c r="L51" s="2">
        <v>56765.950740870736</v>
      </c>
      <c r="M51" s="2">
        <v>78209.664921945339</v>
      </c>
      <c r="N51" s="2">
        <v>1131311.8891822193</v>
      </c>
      <c r="O51" s="2">
        <v>117183.65665105065</v>
      </c>
      <c r="P51" s="2">
        <v>6545.469350383788</v>
      </c>
      <c r="Q51" s="2">
        <v>2462568.6727808211</v>
      </c>
      <c r="R51" s="2">
        <v>99889.738261280916</v>
      </c>
      <c r="S51" s="2">
        <v>29510.32644092109</v>
      </c>
      <c r="T51" s="2">
        <v>232.13877401535152</v>
      </c>
      <c r="U51" s="2">
        <v>0</v>
      </c>
      <c r="V51" s="2">
        <v>0</v>
      </c>
      <c r="W51" s="2">
        <v>0</v>
      </c>
      <c r="X51" s="2">
        <v>0</v>
      </c>
      <c r="Y51" s="2">
        <v>1160.6938700767575</v>
      </c>
      <c r="Z51" s="2">
        <v>3017.8040621995697</v>
      </c>
      <c r="AA51" s="2">
        <v>680001.1723306526</v>
      </c>
      <c r="AB51" s="2">
        <v>480317.08354824432</v>
      </c>
      <c r="AC51" s="2">
        <v>3108.9714181074605</v>
      </c>
      <c r="AD51" s="2">
        <v>3714.2203842456242</v>
      </c>
      <c r="AE51" s="2">
        <v>464.27754803070303</v>
      </c>
      <c r="AF51" s="2">
        <v>464.27754803070303</v>
      </c>
      <c r="AG51" s="2">
        <v>464.27754803070303</v>
      </c>
      <c r="AH51" s="2">
        <v>232.13877401535152</v>
      </c>
      <c r="AI51" s="2">
        <v>928.55509606140606</v>
      </c>
      <c r="AJ51" s="2">
        <v>4037.5265141688665</v>
      </c>
      <c r="AK51" s="2">
        <v>2690.2775480307032</v>
      </c>
      <c r="AL51" s="2">
        <v>4269.6652881842183</v>
      </c>
      <c r="AM51" s="2">
        <v>232.13877401535152</v>
      </c>
      <c r="AN51" s="2">
        <v>0</v>
      </c>
      <c r="AO51" s="2">
        <v>46415.093650333431</v>
      </c>
      <c r="AP51" s="2">
        <v>4129338.5895530358</v>
      </c>
      <c r="AQ51" s="2">
        <v>0</v>
      </c>
      <c r="AR51" s="2">
        <v>605432.28252277547</v>
      </c>
      <c r="AS51" s="2">
        <v>312495.0921853779</v>
      </c>
      <c r="AT51" s="2">
        <v>6404.4979322763274</v>
      </c>
      <c r="AU51" s="2">
        <v>742</v>
      </c>
      <c r="AV51" s="2">
        <v>232.13877401535152</v>
      </c>
      <c r="AW51" s="2">
        <v>0</v>
      </c>
      <c r="AX51" s="2">
        <v>464.27754803070303</v>
      </c>
      <c r="AY51" s="2">
        <v>464.27754803070303</v>
      </c>
      <c r="AZ51" s="2">
        <v>377571.61456409947</v>
      </c>
      <c r="BA51" s="2">
        <v>46912.293723581206</v>
      </c>
      <c r="BB51" s="2">
        <v>99972.464848697564</v>
      </c>
      <c r="BC51" s="2">
        <v>423837.29602783418</v>
      </c>
      <c r="BD51" s="2">
        <v>36474.489661381638</v>
      </c>
      <c r="BE51" s="2">
        <v>3618.8326440921091</v>
      </c>
      <c r="BF51" s="2">
        <v>142826.13013688178</v>
      </c>
      <c r="BG51" s="2">
        <v>22836.546825166715</v>
      </c>
      <c r="BH51" s="2">
        <v>1160.6938700767575</v>
      </c>
      <c r="BI51" s="2">
        <v>5708.0816102302724</v>
      </c>
      <c r="BJ51" s="2">
        <v>36060.016175550503</v>
      </c>
      <c r="BK51" s="2">
        <v>235395.47652256183</v>
      </c>
      <c r="BL51" s="2">
        <v>0</v>
      </c>
      <c r="BM51" s="2">
        <v>3432.2775480307032</v>
      </c>
      <c r="BN51" s="2">
        <v>7378.6367062916788</v>
      </c>
      <c r="BO51" s="2">
        <v>2366.9714181074605</v>
      </c>
      <c r="BP51" s="2">
        <v>0</v>
      </c>
      <c r="BQ51" s="2">
        <v>290209.76987990417</v>
      </c>
      <c r="BR51" s="2">
        <v>192251.42762967147</v>
      </c>
      <c r="BS51" s="2">
        <v>31421.461079489098</v>
      </c>
      <c r="BT51" s="2">
        <v>464.27754803070303</v>
      </c>
      <c r="BU51" s="2">
        <v>4688.3591582609752</v>
      </c>
      <c r="BV51" s="2">
        <v>11884.661152736873</v>
      </c>
      <c r="BW51" s="2">
        <v>23114.269277136013</v>
      </c>
      <c r="BX51" s="2">
        <v>232.13877401535152</v>
      </c>
      <c r="BY51" s="2">
        <v>1392.8326440921091</v>
      </c>
      <c r="BZ51" s="2">
        <v>0</v>
      </c>
      <c r="CA51" s="2">
        <v>3710</v>
      </c>
      <c r="CB51" s="2">
        <v>1105758.0437655461</v>
      </c>
      <c r="CC51" s="2">
        <v>0</v>
      </c>
      <c r="CD51" s="2">
        <v>0</v>
      </c>
      <c r="CE51" s="2">
        <v>464.27754803070303</v>
      </c>
      <c r="CF51" s="2">
        <v>0</v>
      </c>
      <c r="CG51" s="2">
        <v>4456.2203842456238</v>
      </c>
      <c r="CH51" s="2">
        <v>4178.4979322763274</v>
      </c>
      <c r="CI51" s="2">
        <v>28963.322305473746</v>
      </c>
      <c r="CJ51" s="2">
        <v>44939.534418824682</v>
      </c>
      <c r="CK51" s="2">
        <v>46274.122232225971</v>
      </c>
      <c r="CL51" s="2">
        <v>6591.0530283377329</v>
      </c>
      <c r="CM51" s="2">
        <v>12485.689734629412</v>
      </c>
      <c r="CN51" s="2">
        <v>375660.47992553143</v>
      </c>
      <c r="CO51" s="2">
        <v>123575.4934305901</v>
      </c>
      <c r="CP51" s="2">
        <v>31512.62843539699</v>
      </c>
      <c r="CQ51" s="2">
        <v>4966.0816102302724</v>
      </c>
      <c r="CR51" s="2">
        <v>1160.6938700767575</v>
      </c>
      <c r="CS51" s="2">
        <v>1438.4163220460546</v>
      </c>
      <c r="CT51" s="2">
        <v>0</v>
      </c>
      <c r="CU51" s="2">
        <v>0</v>
      </c>
      <c r="CV51" s="2">
        <v>0</v>
      </c>
      <c r="CW51" s="2">
        <v>0</v>
      </c>
      <c r="CX51" s="2">
        <v>5430.3591582609752</v>
      </c>
      <c r="CY51" s="2">
        <v>0</v>
      </c>
      <c r="CZ51" s="2">
        <v>21903.771344859684</v>
      </c>
      <c r="DA51" s="2">
        <v>0</v>
      </c>
      <c r="DB51" s="2">
        <v>232.13877401535152</v>
      </c>
      <c r="DC51" s="2">
        <v>232.13877401535152</v>
      </c>
      <c r="DD51" s="2">
        <v>0</v>
      </c>
      <c r="DE51" s="2">
        <v>232.13877401535152</v>
      </c>
      <c r="DF51" s="2">
        <v>124305.67282660115</v>
      </c>
      <c r="DG51" s="2">
        <v>0</v>
      </c>
      <c r="DH51" s="2">
        <v>30729.265141688666</v>
      </c>
      <c r="DI51" s="2">
        <v>27665.877401535152</v>
      </c>
      <c r="DJ51" s="2">
        <v>4315.2489661381642</v>
      </c>
      <c r="DK51" s="2">
        <v>10533.191802353085</v>
      </c>
      <c r="DL51" s="2">
        <v>105191.78715417131</v>
      </c>
      <c r="DM51" s="2">
        <v>742</v>
      </c>
      <c r="DN51" s="2">
        <v>30078.432497596557</v>
      </c>
      <c r="DO51" s="2">
        <v>157493.07674230519</v>
      </c>
      <c r="DP51" s="2">
        <v>0</v>
      </c>
      <c r="DQ51" s="2">
        <v>7706.1632204605457</v>
      </c>
      <c r="DR51" s="2">
        <v>7005.5265141688669</v>
      </c>
      <c r="DS51" s="2">
        <v>5243.8040621995697</v>
      </c>
      <c r="DT51" s="2">
        <v>3527.6652881842183</v>
      </c>
      <c r="DU51" s="2">
        <v>1160.6938700767575</v>
      </c>
      <c r="DV51" s="2">
        <v>0</v>
      </c>
      <c r="DW51" s="2">
        <v>0</v>
      </c>
      <c r="DX51" s="2">
        <v>1670.5550960614059</v>
      </c>
      <c r="DY51" s="2">
        <v>2644.6938700767578</v>
      </c>
      <c r="DZ51" s="2">
        <v>928.55509606140606</v>
      </c>
      <c r="EA51" s="2">
        <v>3618.8326440921091</v>
      </c>
      <c r="EB51" s="2">
        <v>32805.852955089955</v>
      </c>
      <c r="EC51" s="2">
        <v>696.41632204605457</v>
      </c>
      <c r="ED51" s="2">
        <v>28536.187666905738</v>
      </c>
      <c r="EE51" s="2">
        <v>5894.6367062916788</v>
      </c>
      <c r="EF51" s="2">
        <v>25290.465214936441</v>
      </c>
      <c r="EG51" s="2">
        <v>15312.71831652195</v>
      </c>
      <c r="EH51" s="2">
        <v>464.27754803070303</v>
      </c>
      <c r="EI51" s="2">
        <v>149098.93796828983</v>
      </c>
      <c r="EJ51" s="2">
        <v>46838.007904655809</v>
      </c>
      <c r="EK51" s="2">
        <v>8680.3019944758962</v>
      </c>
      <c r="EL51" s="2">
        <v>232.13877401535152</v>
      </c>
      <c r="EM51" s="2">
        <v>1902.6938700767575</v>
      </c>
      <c r="EN51" s="2">
        <v>15594.661152736873</v>
      </c>
      <c r="EO51" s="2">
        <v>1484</v>
      </c>
      <c r="EP51" s="2">
        <v>1857.1101921228121</v>
      </c>
      <c r="EQ51" s="2">
        <v>45527.901847980349</v>
      </c>
      <c r="ER51" s="2">
        <v>1160.6938700767575</v>
      </c>
      <c r="ES51" s="2">
        <v>0</v>
      </c>
      <c r="ET51" s="2">
        <v>696.41632204605457</v>
      </c>
      <c r="EU51" s="2">
        <v>37971.150814118504</v>
      </c>
      <c r="EV51" s="2">
        <v>3482.0816102302729</v>
      </c>
      <c r="EW51" s="2">
        <v>19217.714181074603</v>
      </c>
      <c r="EX51" s="2">
        <v>2412.5550960614059</v>
      </c>
      <c r="EY51" s="2">
        <v>2831.2489661381637</v>
      </c>
      <c r="EZ51" s="2">
        <v>0</v>
      </c>
      <c r="FA51" s="2">
        <v>129549.47688880072</v>
      </c>
      <c r="FB51" s="2">
        <v>0</v>
      </c>
      <c r="FC51" s="2">
        <v>15175.967282660115</v>
      </c>
      <c r="FD51" s="2">
        <v>5985.8040621995697</v>
      </c>
      <c r="FE51" s="2">
        <v>7192.0816102302724</v>
      </c>
      <c r="FF51" s="2">
        <v>0</v>
      </c>
      <c r="FG51" s="2">
        <v>2690.2775480307032</v>
      </c>
      <c r="FH51" s="2">
        <v>0</v>
      </c>
      <c r="FI51" s="2">
        <v>60011.673192840033</v>
      </c>
      <c r="FJ51" s="2">
        <v>17870.465214936441</v>
      </c>
      <c r="FK51" s="2">
        <v>55887.199707008898</v>
      </c>
      <c r="FL51" s="2">
        <v>17779.297859028549</v>
      </c>
      <c r="FM51" s="2">
        <v>31330.293723581206</v>
      </c>
      <c r="FN51" s="2">
        <v>884788.93430590106</v>
      </c>
      <c r="FO51" s="2">
        <v>25103.910118875036</v>
      </c>
      <c r="FP51" s="2">
        <v>91901.632204605456</v>
      </c>
      <c r="FQ51" s="2">
        <v>15457.910118875036</v>
      </c>
      <c r="FR51" s="2">
        <v>742</v>
      </c>
      <c r="FS51" s="2">
        <v>0</v>
      </c>
      <c r="FT51" s="2">
        <v>0</v>
      </c>
      <c r="FU51" s="2">
        <v>45946.595718057099</v>
      </c>
      <c r="FV51" s="2">
        <v>16568.799926752225</v>
      </c>
      <c r="FW51" s="2">
        <v>3482.0816102302729</v>
      </c>
      <c r="FX51" s="2">
        <v>928.55509606140606</v>
      </c>
      <c r="FY51" s="72">
        <v>599601.80976942205</v>
      </c>
      <c r="FZ51" s="53">
        <f>SUM(C51:FY51)</f>
        <v>19903951.999999974</v>
      </c>
      <c r="GA51" s="53"/>
      <c r="GB51" s="75"/>
      <c r="GC51" s="75"/>
      <c r="GD51" s="75"/>
      <c r="GE51" s="76"/>
      <c r="GF51" s="77"/>
      <c r="GG51" s="77"/>
      <c r="GH51" s="77"/>
      <c r="GI51" s="77"/>
      <c r="GJ51" s="77"/>
      <c r="GK51" s="77"/>
      <c r="GL51" s="77"/>
      <c r="GM51" s="77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x14ac:dyDescent="0.2">
      <c r="A52" s="4" t="s">
        <v>330</v>
      </c>
      <c r="B52" s="2" t="s">
        <v>331</v>
      </c>
      <c r="C52" s="2">
        <v>1688023.9416113035</v>
      </c>
      <c r="D52" s="2">
        <v>7148114.6018527178</v>
      </c>
      <c r="E52" s="2">
        <v>1331293.4194816132</v>
      </c>
      <c r="F52" s="2">
        <v>3070865.4133058856</v>
      </c>
      <c r="G52" s="2">
        <v>216123.56283334893</v>
      </c>
      <c r="H52" s="2">
        <v>296065.77168522502</v>
      </c>
      <c r="I52" s="2">
        <v>1962931.827453916</v>
      </c>
      <c r="J52" s="2">
        <v>439093.2300926359</v>
      </c>
      <c r="K52" s="2">
        <v>30263.729203705436</v>
      </c>
      <c r="L52" s="2">
        <v>665881.54337045003</v>
      </c>
      <c r="M52" s="2">
        <v>354781.44867596147</v>
      </c>
      <c r="N52" s="2">
        <v>11592726.498362496</v>
      </c>
      <c r="O52" s="2">
        <v>2622379.1425095913</v>
      </c>
      <c r="P52" s="2">
        <v>55527.458407410872</v>
      </c>
      <c r="Q52" s="2">
        <v>8180854.8629175639</v>
      </c>
      <c r="R52" s="2">
        <v>400572.63628707774</v>
      </c>
      <c r="S52" s="2">
        <v>228199.07345372884</v>
      </c>
      <c r="T52" s="2">
        <v>22006.864601852718</v>
      </c>
      <c r="U52" s="2">
        <v>10000</v>
      </c>
      <c r="V52" s="2">
        <v>58256.864601852722</v>
      </c>
      <c r="W52" s="2">
        <v>14013.729203705438</v>
      </c>
      <c r="X52" s="2">
        <v>5000</v>
      </c>
      <c r="Y52" s="2">
        <v>189380.42743520165</v>
      </c>
      <c r="Z52" s="2">
        <v>23256.864601852718</v>
      </c>
      <c r="AA52" s="2">
        <v>6185054.5788340978</v>
      </c>
      <c r="AB52" s="2">
        <v>5852395.5770562366</v>
      </c>
      <c r="AC52" s="2">
        <v>197969.667259287</v>
      </c>
      <c r="AD52" s="2">
        <v>196192.20885187612</v>
      </c>
      <c r="AE52" s="2">
        <v>11250</v>
      </c>
      <c r="AF52" s="2">
        <v>50791.187611116315</v>
      </c>
      <c r="AG52" s="2">
        <v>146157.88584261251</v>
      </c>
      <c r="AH52" s="2">
        <v>132866.69823149621</v>
      </c>
      <c r="AI52" s="2">
        <v>62339.239824085344</v>
      </c>
      <c r="AJ52" s="2">
        <v>30263.729203705436</v>
      </c>
      <c r="AK52" s="2">
        <v>52304.91681482175</v>
      </c>
      <c r="AL52" s="2">
        <v>33784.323009263593</v>
      </c>
      <c r="AM52" s="2">
        <v>94311.781416674465</v>
      </c>
      <c r="AN52" s="2">
        <v>71548.052212969036</v>
      </c>
      <c r="AO52" s="2">
        <v>1111580.616824179</v>
      </c>
      <c r="AP52" s="2">
        <v>16340288.110788809</v>
      </c>
      <c r="AQ52" s="2">
        <v>52041.187611116315</v>
      </c>
      <c r="AR52" s="2">
        <v>11741707.662954994</v>
      </c>
      <c r="AS52" s="2">
        <v>1148748.2416019463</v>
      </c>
      <c r="AT52" s="2">
        <v>442613.82389819407</v>
      </c>
      <c r="AU52" s="2">
        <v>49277.458407410872</v>
      </c>
      <c r="AV52" s="2">
        <v>52534.323009263593</v>
      </c>
      <c r="AW52" s="2">
        <v>43291.187611116315</v>
      </c>
      <c r="AX52" s="2">
        <v>2500</v>
      </c>
      <c r="AY52" s="2">
        <v>97075.510620379908</v>
      </c>
      <c r="AZ52" s="2">
        <v>2292070.2354262187</v>
      </c>
      <c r="BA52" s="2">
        <v>1925065.1292224198</v>
      </c>
      <c r="BB52" s="2">
        <v>2592906.6009170017</v>
      </c>
      <c r="BC52" s="2">
        <v>4415162.8230560496</v>
      </c>
      <c r="BD52" s="2">
        <v>813117.81416674459</v>
      </c>
      <c r="BE52" s="2">
        <v>181685.34425002339</v>
      </c>
      <c r="BF52" s="2">
        <v>3750552.9894264061</v>
      </c>
      <c r="BG52" s="2">
        <v>217178.47964817067</v>
      </c>
      <c r="BH52" s="2">
        <v>113852.96902779078</v>
      </c>
      <c r="BI52" s="2">
        <v>75561.781416674465</v>
      </c>
      <c r="BJ52" s="2">
        <v>916741.37700009358</v>
      </c>
      <c r="BK52" s="2">
        <v>3670072.4672967158</v>
      </c>
      <c r="BL52" s="2">
        <v>29277.458407410875</v>
      </c>
      <c r="BM52" s="2">
        <v>79082.375222232629</v>
      </c>
      <c r="BN52" s="2">
        <v>936477.64779638813</v>
      </c>
      <c r="BO52" s="2">
        <v>291914.75044446526</v>
      </c>
      <c r="BP52" s="2">
        <v>33027.458407410872</v>
      </c>
      <c r="BQ52" s="2">
        <v>837498.2416019463</v>
      </c>
      <c r="BR52" s="2">
        <v>796867.81416674459</v>
      </c>
      <c r="BS52" s="2">
        <v>178692.20885187612</v>
      </c>
      <c r="BT52" s="2">
        <v>74541.187611116315</v>
      </c>
      <c r="BU52" s="2">
        <v>88554.916814821743</v>
      </c>
      <c r="BV52" s="2">
        <v>235240.26106484514</v>
      </c>
      <c r="BW52" s="2">
        <v>270733.39646299242</v>
      </c>
      <c r="BX52" s="2">
        <v>25034.323009263593</v>
      </c>
      <c r="BY52" s="2">
        <v>141846.10442593807</v>
      </c>
      <c r="BZ52" s="2">
        <v>39770.593805558157</v>
      </c>
      <c r="CA52" s="2">
        <v>56284.323009263593</v>
      </c>
      <c r="CB52" s="2">
        <v>14930757.778048096</v>
      </c>
      <c r="CC52" s="2">
        <v>26513.729203705436</v>
      </c>
      <c r="CD52" s="2">
        <v>13256.864601852718</v>
      </c>
      <c r="CE52" s="2">
        <v>51020.593805558157</v>
      </c>
      <c r="CF52" s="2">
        <v>10000</v>
      </c>
      <c r="CG52" s="2">
        <v>53027.458407410872</v>
      </c>
      <c r="CH52" s="2">
        <v>23027.458407410875</v>
      </c>
      <c r="CI52" s="2">
        <v>165859.83362964349</v>
      </c>
      <c r="CJ52" s="2">
        <v>188887.29203705437</v>
      </c>
      <c r="CK52" s="2">
        <v>821707.05399082997</v>
      </c>
      <c r="CL52" s="2">
        <v>230962.80265743425</v>
      </c>
      <c r="CM52" s="2">
        <v>218955.93805558156</v>
      </c>
      <c r="CN52" s="2">
        <v>4300964.8655375689</v>
      </c>
      <c r="CO52" s="2">
        <v>3245303.631889211</v>
      </c>
      <c r="CP52" s="2">
        <v>145102.96902779076</v>
      </c>
      <c r="CQ52" s="2">
        <v>240171.61504631795</v>
      </c>
      <c r="CR52" s="2">
        <v>32270.593805558157</v>
      </c>
      <c r="CS52" s="2">
        <v>54048.052212969029</v>
      </c>
      <c r="CT52" s="2">
        <v>34013.729203705436</v>
      </c>
      <c r="CU52" s="2">
        <v>32763.729203705436</v>
      </c>
      <c r="CV52" s="2">
        <v>0</v>
      </c>
      <c r="CW52" s="2">
        <v>44770.593805558157</v>
      </c>
      <c r="CX52" s="2">
        <v>172178.47964817067</v>
      </c>
      <c r="CY52" s="2">
        <v>21020.593805558157</v>
      </c>
      <c r="CZ52" s="2">
        <v>650354.08496303926</v>
      </c>
      <c r="DA52" s="2">
        <v>44277.458407410872</v>
      </c>
      <c r="DB52" s="2">
        <v>63291.187611116315</v>
      </c>
      <c r="DC52" s="2">
        <v>49541.187611116315</v>
      </c>
      <c r="DD52" s="2">
        <v>25000</v>
      </c>
      <c r="DE52" s="2">
        <v>54277.458407410872</v>
      </c>
      <c r="DF52" s="2">
        <v>4882054.1053616554</v>
      </c>
      <c r="DG52" s="2">
        <v>5000</v>
      </c>
      <c r="DH52" s="2">
        <v>470411.87611116312</v>
      </c>
      <c r="DI52" s="2">
        <v>617590.35575933382</v>
      </c>
      <c r="DJ52" s="2">
        <v>132109.83362964349</v>
      </c>
      <c r="DK52" s="2">
        <v>96054.916814821743</v>
      </c>
      <c r="DL52" s="2">
        <v>1219974.773463086</v>
      </c>
      <c r="DM52" s="2">
        <v>53291.187611116315</v>
      </c>
      <c r="DN52" s="2">
        <v>328600.09469448862</v>
      </c>
      <c r="DO52" s="2">
        <v>536134.41770375229</v>
      </c>
      <c r="DP52" s="2">
        <v>25527.458407410875</v>
      </c>
      <c r="DQ52" s="2">
        <v>72304.916814821743</v>
      </c>
      <c r="DR52" s="2">
        <v>348428.47964817064</v>
      </c>
      <c r="DS52" s="2">
        <v>156616.69823149621</v>
      </c>
      <c r="DT52" s="2">
        <v>15263.729203705438</v>
      </c>
      <c r="DU52" s="2">
        <v>74311.781416674465</v>
      </c>
      <c r="DV52" s="2">
        <v>30756.864601852718</v>
      </c>
      <c r="DW52" s="2">
        <v>38256.864601852722</v>
      </c>
      <c r="DX52" s="2">
        <v>26513.729203705436</v>
      </c>
      <c r="DY52" s="2">
        <v>45034.323009263593</v>
      </c>
      <c r="DZ52" s="2">
        <v>242740.26106484514</v>
      </c>
      <c r="EA52" s="2">
        <v>119644.15663890708</v>
      </c>
      <c r="EB52" s="2">
        <v>128852.96902779078</v>
      </c>
      <c r="EC52" s="2">
        <v>69541.187611116315</v>
      </c>
      <c r="ED52" s="2">
        <v>261685.34425002339</v>
      </c>
      <c r="EE52" s="2">
        <v>17763.729203705436</v>
      </c>
      <c r="EF52" s="2">
        <v>282705.93805558153</v>
      </c>
      <c r="EG52" s="2">
        <v>49541.187611116315</v>
      </c>
      <c r="EH52" s="2">
        <v>29013.729203705436</v>
      </c>
      <c r="EI52" s="2">
        <v>3851916.8133246</v>
      </c>
      <c r="EJ52" s="2">
        <v>2183986.7442687377</v>
      </c>
      <c r="EK52" s="2">
        <v>138325.51062037988</v>
      </c>
      <c r="EL52" s="2">
        <v>91548.052212969036</v>
      </c>
      <c r="EM52" s="2">
        <v>77568.646018527186</v>
      </c>
      <c r="EN52" s="2">
        <v>210894.15663890706</v>
      </c>
      <c r="EO52" s="2">
        <v>42534.323009263593</v>
      </c>
      <c r="EP52" s="2">
        <v>82075.510620379908</v>
      </c>
      <c r="EQ52" s="2">
        <v>502613.82389819407</v>
      </c>
      <c r="ER52" s="2">
        <v>73291.187611116315</v>
      </c>
      <c r="ES52" s="2">
        <v>33784.323009263593</v>
      </c>
      <c r="ET52" s="2">
        <v>25263.729203705436</v>
      </c>
      <c r="EU52" s="2">
        <v>97041.187611116315</v>
      </c>
      <c r="EV52" s="2">
        <v>14770.593805558156</v>
      </c>
      <c r="EW52" s="2">
        <v>136616.69823149621</v>
      </c>
      <c r="EX52" s="2">
        <v>37763.729203705436</v>
      </c>
      <c r="EY52" s="2">
        <v>141846.10442593807</v>
      </c>
      <c r="EZ52" s="2">
        <v>42534.323009263593</v>
      </c>
      <c r="FA52" s="2">
        <v>564815.77168522507</v>
      </c>
      <c r="FB52" s="2">
        <v>78723</v>
      </c>
      <c r="FC52" s="2">
        <v>379655.0115093104</v>
      </c>
      <c r="FD52" s="2">
        <v>107602.96902779078</v>
      </c>
      <c r="FE52" s="2">
        <v>11250</v>
      </c>
      <c r="FF52" s="2">
        <v>59804.91681482175</v>
      </c>
      <c r="FG52" s="2">
        <v>23256.864601852718</v>
      </c>
      <c r="FH52" s="2">
        <v>19770.593805558157</v>
      </c>
      <c r="FI52" s="2">
        <v>335010.8548704033</v>
      </c>
      <c r="FJ52" s="2">
        <v>274483.39646299242</v>
      </c>
      <c r="FK52" s="2">
        <v>361822.63628707774</v>
      </c>
      <c r="FL52" s="2">
        <v>842659.00177786103</v>
      </c>
      <c r="FM52" s="2">
        <v>640847.22036118654</v>
      </c>
      <c r="FN52" s="2">
        <v>3917205.7690652194</v>
      </c>
      <c r="FO52" s="2">
        <v>183887.29203705437</v>
      </c>
      <c r="FP52" s="2">
        <v>383370.68850004679</v>
      </c>
      <c r="FQ52" s="2">
        <v>164151.02124075982</v>
      </c>
      <c r="FR52" s="2">
        <v>37798.052212969029</v>
      </c>
      <c r="FS52" s="2">
        <v>31020.593805558157</v>
      </c>
      <c r="FT52" s="2">
        <v>8750</v>
      </c>
      <c r="FU52" s="2">
        <v>172407.88584261251</v>
      </c>
      <c r="FV52" s="2">
        <v>133325.51062037988</v>
      </c>
      <c r="FW52" s="2">
        <v>26250</v>
      </c>
      <c r="FX52" s="2">
        <v>8256.8646018527179</v>
      </c>
      <c r="FY52" s="72">
        <v>1634310.0230186209</v>
      </c>
      <c r="FZ52" s="53">
        <f>SUM(C52:FY52)</f>
        <v>164387175.29025906</v>
      </c>
      <c r="GA52" s="54"/>
      <c r="GB52" s="72"/>
      <c r="GC52" s="72"/>
      <c r="GD52" s="72"/>
      <c r="GE52" s="6"/>
      <c r="GF52" s="7"/>
      <c r="GG52" s="7"/>
      <c r="GH52" s="7"/>
      <c r="GI52" s="7"/>
      <c r="GJ52" s="7"/>
      <c r="GK52" s="7"/>
      <c r="GL52" s="7"/>
      <c r="GM52" s="7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9"/>
      <c r="HE52" s="79"/>
      <c r="HF52" s="79"/>
      <c r="HG52" s="79"/>
      <c r="HH52" s="79"/>
      <c r="HI52" s="79"/>
      <c r="HJ52" s="79"/>
      <c r="HK52" s="79"/>
      <c r="HL52" s="79"/>
      <c r="HM52" s="79"/>
      <c r="HN52" s="79"/>
      <c r="HO52" s="79"/>
      <c r="HP52" s="79"/>
      <c r="HQ52" s="79"/>
      <c r="HR52" s="79"/>
      <c r="HS52" s="79"/>
      <c r="HT52" s="79"/>
      <c r="HU52" s="79"/>
      <c r="HV52" s="79"/>
      <c r="HW52" s="79"/>
      <c r="HX52" s="79"/>
      <c r="HY52" s="79"/>
      <c r="HZ52" s="79"/>
      <c r="IA52" s="79"/>
      <c r="IB52" s="79"/>
      <c r="IC52" s="79"/>
      <c r="ID52" s="79"/>
      <c r="IE52" s="79"/>
      <c r="IF52" s="79"/>
      <c r="IG52" s="79"/>
      <c r="IH52" s="79"/>
      <c r="II52" s="79"/>
      <c r="IJ52" s="79"/>
      <c r="IK52" s="79"/>
      <c r="IL52" s="79"/>
      <c r="IM52" s="79"/>
      <c r="IN52" s="79"/>
      <c r="IO52" s="79"/>
      <c r="IP52" s="79"/>
      <c r="IQ52" s="79"/>
      <c r="IR52" s="79"/>
      <c r="IS52" s="79"/>
      <c r="IT52" s="79"/>
      <c r="IU52" s="79"/>
      <c r="IV52" s="79"/>
    </row>
    <row r="53" spans="1:256" x14ac:dyDescent="0.2">
      <c r="A53" s="2"/>
      <c r="B53" s="2" t="s">
        <v>332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>
        <v>0</v>
      </c>
      <c r="FX53" s="2"/>
      <c r="FY53" s="72"/>
      <c r="FZ53" s="53"/>
      <c r="GA53" s="54"/>
      <c r="GB53" s="72"/>
      <c r="GC53" s="72"/>
      <c r="GD53" s="72"/>
      <c r="GE53" s="6"/>
      <c r="GF53" s="7"/>
      <c r="GG53" s="7"/>
      <c r="GH53" s="7"/>
      <c r="GI53" s="7"/>
      <c r="GJ53" s="7"/>
      <c r="GK53" s="7"/>
      <c r="GL53" s="7"/>
      <c r="GM53" s="7"/>
    </row>
    <row r="54" spans="1:256" x14ac:dyDescent="0.2">
      <c r="A54" s="74" t="s">
        <v>333</v>
      </c>
      <c r="B54" s="53" t="s">
        <v>334</v>
      </c>
      <c r="C54" s="2">
        <v>90138</v>
      </c>
      <c r="D54" s="2">
        <v>396617</v>
      </c>
      <c r="E54" s="2">
        <v>76293</v>
      </c>
      <c r="F54" s="2">
        <v>174870</v>
      </c>
      <c r="G54" s="2">
        <v>11127</v>
      </c>
      <c r="H54" s="2">
        <v>9931</v>
      </c>
      <c r="I54" s="2">
        <v>98475</v>
      </c>
      <c r="J54" s="2">
        <v>23898</v>
      </c>
      <c r="K54" s="2">
        <v>3035</v>
      </c>
      <c r="L54" s="2">
        <v>28353</v>
      </c>
      <c r="M54" s="2">
        <v>15438</v>
      </c>
      <c r="N54" s="2">
        <v>560064</v>
      </c>
      <c r="O54" s="2">
        <v>158543</v>
      </c>
      <c r="P54" s="2">
        <v>2003</v>
      </c>
      <c r="Q54" s="2">
        <v>427055</v>
      </c>
      <c r="R54" s="2">
        <v>30846</v>
      </c>
      <c r="S54" s="2">
        <v>16021</v>
      </c>
      <c r="T54" s="2">
        <v>1706</v>
      </c>
      <c r="U54" s="2">
        <v>460</v>
      </c>
      <c r="V54" s="2">
        <v>3290</v>
      </c>
      <c r="W54" s="2">
        <v>429</v>
      </c>
      <c r="X54" s="2">
        <v>398</v>
      </c>
      <c r="Y54" s="2">
        <v>12005</v>
      </c>
      <c r="Z54" s="2">
        <v>2779</v>
      </c>
      <c r="AA54" s="2">
        <v>328703</v>
      </c>
      <c r="AB54" s="2">
        <v>318669</v>
      </c>
      <c r="AC54" s="2">
        <v>10197</v>
      </c>
      <c r="AD54" s="2">
        <v>12557</v>
      </c>
      <c r="AE54" s="2">
        <v>1287</v>
      </c>
      <c r="AF54" s="2">
        <v>1982</v>
      </c>
      <c r="AG54" s="2">
        <v>8766</v>
      </c>
      <c r="AH54" s="2">
        <v>9839</v>
      </c>
      <c r="AI54" s="2">
        <v>4015</v>
      </c>
      <c r="AJ54" s="2">
        <v>2166</v>
      </c>
      <c r="AK54" s="2">
        <v>2197</v>
      </c>
      <c r="AL54" s="2">
        <v>2728</v>
      </c>
      <c r="AM54" s="2">
        <v>4465</v>
      </c>
      <c r="AN54" s="2">
        <v>3811</v>
      </c>
      <c r="AO54" s="2">
        <v>51199</v>
      </c>
      <c r="AP54" s="2">
        <v>931128</v>
      </c>
      <c r="AQ54" s="2">
        <v>2789</v>
      </c>
      <c r="AR54" s="2">
        <v>689365</v>
      </c>
      <c r="AS54" s="2">
        <v>70510</v>
      </c>
      <c r="AT54" s="2">
        <v>25901</v>
      </c>
      <c r="AU54" s="2">
        <v>2830</v>
      </c>
      <c r="AV54" s="2">
        <v>3127</v>
      </c>
      <c r="AW54" s="2">
        <v>2176</v>
      </c>
      <c r="AX54" s="2">
        <v>51</v>
      </c>
      <c r="AY54" s="2">
        <v>4516</v>
      </c>
      <c r="AZ54" s="2">
        <v>120013</v>
      </c>
      <c r="BA54" s="2">
        <v>98434</v>
      </c>
      <c r="BB54" s="2">
        <v>83629</v>
      </c>
      <c r="BC54" s="2">
        <v>285177</v>
      </c>
      <c r="BD54" s="2">
        <v>53375</v>
      </c>
      <c r="BE54" s="2">
        <v>15203</v>
      </c>
      <c r="BF54" s="2">
        <v>261472</v>
      </c>
      <c r="BG54" s="2">
        <v>10657</v>
      </c>
      <c r="BH54" s="2">
        <v>6662</v>
      </c>
      <c r="BI54" s="2">
        <v>2759</v>
      </c>
      <c r="BJ54" s="2">
        <v>67200</v>
      </c>
      <c r="BK54" s="2">
        <v>212868</v>
      </c>
      <c r="BL54" s="2">
        <v>2360</v>
      </c>
      <c r="BM54" s="2">
        <v>3065</v>
      </c>
      <c r="BN54" s="2">
        <v>37048</v>
      </c>
      <c r="BO54" s="2">
        <v>13466</v>
      </c>
      <c r="BP54" s="2">
        <v>2043</v>
      </c>
      <c r="BQ54" s="2">
        <v>57105</v>
      </c>
      <c r="BR54" s="2">
        <v>50045</v>
      </c>
      <c r="BS54" s="2">
        <v>12056</v>
      </c>
      <c r="BT54" s="2">
        <v>4445</v>
      </c>
      <c r="BU54" s="2">
        <v>4322</v>
      </c>
      <c r="BV54" s="2">
        <v>12700</v>
      </c>
      <c r="BW54" s="2">
        <v>20976</v>
      </c>
      <c r="BX54" s="2">
        <v>1134</v>
      </c>
      <c r="BY54" s="2">
        <v>5742</v>
      </c>
      <c r="BZ54" s="2">
        <v>2248</v>
      </c>
      <c r="CA54" s="2">
        <v>1962</v>
      </c>
      <c r="CB54" s="2">
        <v>882238</v>
      </c>
      <c r="CC54" s="2">
        <v>1962</v>
      </c>
      <c r="CD54" s="2">
        <v>644</v>
      </c>
      <c r="CE54" s="2">
        <v>2023</v>
      </c>
      <c r="CF54" s="2">
        <v>1063</v>
      </c>
      <c r="CG54" s="2">
        <v>2176</v>
      </c>
      <c r="CH54" s="2">
        <v>1124</v>
      </c>
      <c r="CI54" s="2">
        <v>7918</v>
      </c>
      <c r="CJ54" s="2">
        <v>10555</v>
      </c>
      <c r="CK54" s="2">
        <v>51628</v>
      </c>
      <c r="CL54" s="2">
        <v>14110</v>
      </c>
      <c r="CM54" s="2">
        <v>8879</v>
      </c>
      <c r="CN54" s="2">
        <v>303272</v>
      </c>
      <c r="CO54" s="2">
        <v>166339</v>
      </c>
      <c r="CP54" s="2">
        <v>11781</v>
      </c>
      <c r="CQ54" s="2">
        <v>10626</v>
      </c>
      <c r="CR54" s="2">
        <v>2023</v>
      </c>
      <c r="CS54" s="2">
        <v>3617</v>
      </c>
      <c r="CT54" s="2">
        <v>1267</v>
      </c>
      <c r="CU54" s="2">
        <v>4812</v>
      </c>
      <c r="CV54" s="2">
        <v>552</v>
      </c>
      <c r="CW54" s="2">
        <v>1911</v>
      </c>
      <c r="CX54" s="2">
        <v>4894</v>
      </c>
      <c r="CY54" s="2">
        <v>480</v>
      </c>
      <c r="CZ54" s="2">
        <v>23336</v>
      </c>
      <c r="DA54" s="2">
        <v>2074</v>
      </c>
      <c r="DB54" s="2">
        <v>3127</v>
      </c>
      <c r="DC54" s="2">
        <v>1635</v>
      </c>
      <c r="DD54" s="2">
        <v>1941</v>
      </c>
      <c r="DE54" s="2">
        <v>4465</v>
      </c>
      <c r="DF54" s="2">
        <v>225855</v>
      </c>
      <c r="DG54" s="2">
        <v>828</v>
      </c>
      <c r="DH54" s="2">
        <v>22672</v>
      </c>
      <c r="DI54" s="2">
        <v>28833</v>
      </c>
      <c r="DJ54" s="2">
        <v>7489</v>
      </c>
      <c r="DK54" s="2">
        <v>5119</v>
      </c>
      <c r="DL54" s="2">
        <v>63879</v>
      </c>
      <c r="DM54" s="2">
        <v>3055</v>
      </c>
      <c r="DN54" s="2">
        <v>15765</v>
      </c>
      <c r="DO54" s="2">
        <v>32828</v>
      </c>
      <c r="DP54" s="2">
        <v>2350</v>
      </c>
      <c r="DQ54" s="2">
        <v>5855</v>
      </c>
      <c r="DR54" s="2">
        <v>13845</v>
      </c>
      <c r="DS54" s="2">
        <v>8552</v>
      </c>
      <c r="DT54" s="2">
        <v>1318</v>
      </c>
      <c r="DU54" s="2">
        <v>4046</v>
      </c>
      <c r="DV54" s="2">
        <v>2207</v>
      </c>
      <c r="DW54" s="2">
        <v>3740</v>
      </c>
      <c r="DX54" s="2">
        <v>1931</v>
      </c>
      <c r="DY54" s="2">
        <v>3413</v>
      </c>
      <c r="DZ54" s="2">
        <v>10105</v>
      </c>
      <c r="EA54" s="2">
        <v>6989</v>
      </c>
      <c r="EB54" s="2">
        <v>5936</v>
      </c>
      <c r="EC54" s="2">
        <v>3362</v>
      </c>
      <c r="ED54" s="2">
        <v>17349</v>
      </c>
      <c r="EE54" s="2">
        <v>2217</v>
      </c>
      <c r="EF54" s="2">
        <v>16113</v>
      </c>
      <c r="EG54" s="2">
        <v>3147</v>
      </c>
      <c r="EH54" s="2">
        <v>2738</v>
      </c>
      <c r="EI54" s="2">
        <v>176750</v>
      </c>
      <c r="EJ54" s="2">
        <v>98577</v>
      </c>
      <c r="EK54" s="2">
        <v>7612</v>
      </c>
      <c r="EL54" s="2">
        <v>5477</v>
      </c>
      <c r="EM54" s="2">
        <v>4496</v>
      </c>
      <c r="EN54" s="2">
        <v>11985</v>
      </c>
      <c r="EO54" s="2">
        <v>3842</v>
      </c>
      <c r="EP54" s="2">
        <v>4250</v>
      </c>
      <c r="EQ54" s="2">
        <v>26361</v>
      </c>
      <c r="ER54" s="2">
        <v>3607</v>
      </c>
      <c r="ES54" s="2">
        <v>1349</v>
      </c>
      <c r="ET54" s="2">
        <v>2054</v>
      </c>
      <c r="EU54" s="2">
        <v>6488</v>
      </c>
      <c r="EV54" s="2">
        <v>817</v>
      </c>
      <c r="EW54" s="2">
        <v>9196</v>
      </c>
      <c r="EX54" s="2">
        <v>2483</v>
      </c>
      <c r="EY54" s="2">
        <v>6468</v>
      </c>
      <c r="EZ54" s="2">
        <v>1216</v>
      </c>
      <c r="FA54" s="2">
        <v>36343</v>
      </c>
      <c r="FB54" s="2">
        <v>6145</v>
      </c>
      <c r="FC54" s="2">
        <v>25339</v>
      </c>
      <c r="FD54" s="2">
        <v>3862</v>
      </c>
      <c r="FE54" s="2">
        <v>991</v>
      </c>
      <c r="FF54" s="2">
        <v>2473</v>
      </c>
      <c r="FG54" s="2">
        <v>1175</v>
      </c>
      <c r="FH54" s="2">
        <v>1155</v>
      </c>
      <c r="FI54" s="2">
        <v>20476</v>
      </c>
      <c r="FJ54" s="2">
        <v>19188</v>
      </c>
      <c r="FK54" s="2">
        <v>24031</v>
      </c>
      <c r="FL54" s="2">
        <v>61652</v>
      </c>
      <c r="FM54" s="2">
        <v>39132</v>
      </c>
      <c r="FN54" s="2">
        <v>224271</v>
      </c>
      <c r="FO54" s="2">
        <v>11321</v>
      </c>
      <c r="FP54" s="2">
        <v>24399</v>
      </c>
      <c r="FQ54" s="2">
        <v>8715</v>
      </c>
      <c r="FR54" s="2">
        <v>1849</v>
      </c>
      <c r="FS54" s="2">
        <v>2217</v>
      </c>
      <c r="FT54" s="2">
        <v>787</v>
      </c>
      <c r="FU54" s="2">
        <v>8245</v>
      </c>
      <c r="FV54" s="2">
        <v>6897</v>
      </c>
      <c r="FW54" s="2">
        <v>2309</v>
      </c>
      <c r="FX54" s="2">
        <v>817</v>
      </c>
      <c r="FY54" s="72">
        <v>167841</v>
      </c>
      <c r="FZ54" s="53">
        <f>SUM(C54:FY54)</f>
        <v>9215580</v>
      </c>
      <c r="GA54" s="54"/>
      <c r="GB54" s="72"/>
      <c r="GC54" s="72"/>
      <c r="GD54" s="72"/>
      <c r="GE54" s="6"/>
      <c r="GF54" s="7"/>
      <c r="GG54" s="7"/>
      <c r="GH54" s="7"/>
      <c r="GI54" s="7"/>
      <c r="GJ54" s="7"/>
      <c r="GK54" s="7"/>
      <c r="GL54" s="7"/>
      <c r="GM54" s="7"/>
    </row>
    <row r="55" spans="1:256" x14ac:dyDescent="0.2">
      <c r="A55" s="74" t="s">
        <v>335</v>
      </c>
      <c r="B55" s="53" t="s">
        <v>336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10664.42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106843.92</v>
      </c>
      <c r="BX55" s="2">
        <v>0</v>
      </c>
      <c r="BY55" s="2">
        <v>101396.39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109956.67</v>
      </c>
      <c r="CL55" s="2">
        <v>0</v>
      </c>
      <c r="CM55" s="2">
        <v>0</v>
      </c>
      <c r="CN55" s="2">
        <v>88185.42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188082.17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78679.240000000005</v>
      </c>
      <c r="DG55" s="2">
        <v>0</v>
      </c>
      <c r="DH55" s="2">
        <v>38441.480000000003</v>
      </c>
      <c r="DI55" s="2">
        <v>0</v>
      </c>
      <c r="DJ55" s="2">
        <v>0</v>
      </c>
      <c r="DK55" s="2">
        <v>0</v>
      </c>
      <c r="DL55" s="2">
        <v>0</v>
      </c>
      <c r="DM55" s="2">
        <v>59335.12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168662.66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126302.49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72">
        <v>0</v>
      </c>
      <c r="FZ55" s="53">
        <f>SUM(C55:FY55)</f>
        <v>1076549.98</v>
      </c>
      <c r="GA55" s="54"/>
      <c r="GB55" s="72"/>
      <c r="GC55" s="72"/>
      <c r="GD55" s="72"/>
      <c r="GE55" s="72"/>
      <c r="GF55" s="2"/>
      <c r="GG55" s="7"/>
      <c r="GH55" s="2"/>
      <c r="GI55" s="2"/>
      <c r="GJ55" s="2"/>
      <c r="GK55" s="2"/>
      <c r="GL55" s="2"/>
      <c r="GM55" s="2"/>
    </row>
    <row r="56" spans="1:256" x14ac:dyDescent="0.2">
      <c r="A56" s="4" t="s">
        <v>337</v>
      </c>
      <c r="B56" s="2" t="s">
        <v>338</v>
      </c>
      <c r="C56" s="7">
        <f t="shared" ref="C56:AH56" si="21">ROUND(SUM(C49:C55),2)</f>
        <v>2635419.19</v>
      </c>
      <c r="D56" s="7">
        <f t="shared" si="21"/>
        <v>12335298.720000001</v>
      </c>
      <c r="E56" s="7">
        <f t="shared" si="21"/>
        <v>2412230.56</v>
      </c>
      <c r="F56" s="7">
        <f t="shared" si="21"/>
        <v>5720368.46</v>
      </c>
      <c r="G56" s="7">
        <f t="shared" si="21"/>
        <v>377927.57</v>
      </c>
      <c r="H56" s="7">
        <f t="shared" si="21"/>
        <v>395143.07</v>
      </c>
      <c r="I56" s="7">
        <f t="shared" si="21"/>
        <v>3213568.77</v>
      </c>
      <c r="J56" s="7">
        <f t="shared" si="21"/>
        <v>673569.82</v>
      </c>
      <c r="K56" s="7">
        <f t="shared" si="21"/>
        <v>132617.87</v>
      </c>
      <c r="L56" s="7">
        <f t="shared" si="21"/>
        <v>1011149.94</v>
      </c>
      <c r="M56" s="7">
        <f t="shared" si="21"/>
        <v>674580.5</v>
      </c>
      <c r="N56" s="7">
        <f t="shared" si="21"/>
        <v>19177274.050000001</v>
      </c>
      <c r="O56" s="7">
        <f t="shared" si="21"/>
        <v>4254277.22</v>
      </c>
      <c r="P56" s="7">
        <f t="shared" si="21"/>
        <v>103692.41</v>
      </c>
      <c r="Q56" s="7">
        <f t="shared" si="21"/>
        <v>13850398.17</v>
      </c>
      <c r="R56" s="7">
        <f t="shared" si="21"/>
        <v>617761.97</v>
      </c>
      <c r="S56" s="7">
        <f t="shared" si="21"/>
        <v>450357.82</v>
      </c>
      <c r="T56" s="7">
        <f t="shared" si="21"/>
        <v>75923.13</v>
      </c>
      <c r="U56" s="7">
        <f t="shared" si="21"/>
        <v>40608.99</v>
      </c>
      <c r="V56" s="7">
        <f t="shared" si="21"/>
        <v>106889.75</v>
      </c>
      <c r="W56" s="7">
        <f t="shared" si="21"/>
        <v>24786.73</v>
      </c>
      <c r="X56" s="7">
        <f t="shared" si="21"/>
        <v>17989.16</v>
      </c>
      <c r="Y56" s="7">
        <f t="shared" si="21"/>
        <v>255525.99</v>
      </c>
      <c r="Z56" s="7">
        <f t="shared" si="21"/>
        <v>81134.210000000006</v>
      </c>
      <c r="AA56" s="7">
        <f t="shared" si="21"/>
        <v>9747243.9800000004</v>
      </c>
      <c r="AB56" s="7">
        <f t="shared" si="21"/>
        <v>11113702.699999999</v>
      </c>
      <c r="AC56" s="7">
        <f t="shared" si="21"/>
        <v>294587.32</v>
      </c>
      <c r="AD56" s="7">
        <f t="shared" si="21"/>
        <v>286259.71999999997</v>
      </c>
      <c r="AE56" s="7">
        <f t="shared" si="21"/>
        <v>77938.009999999995</v>
      </c>
      <c r="AF56" s="7">
        <f t="shared" si="21"/>
        <v>126331.63</v>
      </c>
      <c r="AG56" s="7">
        <f t="shared" si="21"/>
        <v>373919.01</v>
      </c>
      <c r="AH56" s="7">
        <f t="shared" si="21"/>
        <v>509590.09</v>
      </c>
      <c r="AI56" s="7">
        <f t="shared" ref="AI56:CT56" si="22">ROUND(SUM(AI49:AI55),2)</f>
        <v>104796.56</v>
      </c>
      <c r="AJ56" s="7">
        <f t="shared" si="22"/>
        <v>89018.61</v>
      </c>
      <c r="AK56" s="7">
        <f t="shared" si="22"/>
        <v>89655.7</v>
      </c>
      <c r="AL56" s="7">
        <f t="shared" si="22"/>
        <v>83392.070000000007</v>
      </c>
      <c r="AM56" s="7">
        <f t="shared" si="22"/>
        <v>151768.07</v>
      </c>
      <c r="AN56" s="7">
        <f t="shared" si="22"/>
        <v>115756.43</v>
      </c>
      <c r="AO56" s="7">
        <f t="shared" si="22"/>
        <v>1635890.12</v>
      </c>
      <c r="AP56" s="7">
        <f t="shared" si="22"/>
        <v>28295049.600000001</v>
      </c>
      <c r="AQ56" s="7">
        <f t="shared" si="22"/>
        <v>134015.69</v>
      </c>
      <c r="AR56" s="7">
        <f t="shared" si="22"/>
        <v>18442095.399999999</v>
      </c>
      <c r="AS56" s="7">
        <f t="shared" si="22"/>
        <v>2106102.48</v>
      </c>
      <c r="AT56" s="7">
        <f t="shared" si="22"/>
        <v>733129.63</v>
      </c>
      <c r="AU56" s="7">
        <f t="shared" si="22"/>
        <v>92365.54</v>
      </c>
      <c r="AV56" s="7">
        <f t="shared" si="22"/>
        <v>175645.4</v>
      </c>
      <c r="AW56" s="7">
        <f t="shared" si="22"/>
        <v>75720.91</v>
      </c>
      <c r="AX56" s="7">
        <f t="shared" si="22"/>
        <v>15874.86</v>
      </c>
      <c r="AY56" s="7">
        <f t="shared" si="22"/>
        <v>197866.63</v>
      </c>
      <c r="AZ56" s="7">
        <f t="shared" si="22"/>
        <v>3566131.04</v>
      </c>
      <c r="BA56" s="7">
        <f t="shared" si="22"/>
        <v>2900780.01</v>
      </c>
      <c r="BB56" s="7">
        <f t="shared" si="22"/>
        <v>3635889.28</v>
      </c>
      <c r="BC56" s="7">
        <f t="shared" si="22"/>
        <v>6443909.7300000004</v>
      </c>
      <c r="BD56" s="7">
        <f t="shared" si="22"/>
        <v>975092.92</v>
      </c>
      <c r="BE56" s="7">
        <f t="shared" si="22"/>
        <v>373739.94</v>
      </c>
      <c r="BF56" s="7">
        <f t="shared" si="22"/>
        <v>6910677.54</v>
      </c>
      <c r="BG56" s="7">
        <f t="shared" si="22"/>
        <v>462567.42</v>
      </c>
      <c r="BH56" s="7">
        <f t="shared" si="22"/>
        <v>214657.09</v>
      </c>
      <c r="BI56" s="7">
        <f t="shared" si="22"/>
        <v>161103.67000000001</v>
      </c>
      <c r="BJ56" s="7">
        <f t="shared" si="22"/>
        <v>1555391.45</v>
      </c>
      <c r="BK56" s="7">
        <f t="shared" si="22"/>
        <v>5927813.0899999999</v>
      </c>
      <c r="BL56" s="7">
        <f t="shared" si="22"/>
        <v>63982.68</v>
      </c>
      <c r="BM56" s="7">
        <f t="shared" si="22"/>
        <v>222504.7</v>
      </c>
      <c r="BN56" s="7">
        <f t="shared" si="22"/>
        <v>1185934.55</v>
      </c>
      <c r="BO56" s="7">
        <f t="shared" si="22"/>
        <v>551851.29</v>
      </c>
      <c r="BP56" s="7">
        <f t="shared" si="22"/>
        <v>87578.82</v>
      </c>
      <c r="BQ56" s="7">
        <f t="shared" si="22"/>
        <v>1532463.81</v>
      </c>
      <c r="BR56" s="7">
        <f t="shared" si="22"/>
        <v>1439785.91</v>
      </c>
      <c r="BS56" s="7">
        <f t="shared" si="22"/>
        <v>283549.63</v>
      </c>
      <c r="BT56" s="7">
        <f t="shared" si="22"/>
        <v>120150.3</v>
      </c>
      <c r="BU56" s="7">
        <f t="shared" si="22"/>
        <v>143456.95999999999</v>
      </c>
      <c r="BV56" s="7">
        <f t="shared" si="22"/>
        <v>385242.68</v>
      </c>
      <c r="BW56" s="7">
        <f t="shared" si="22"/>
        <v>571138.96</v>
      </c>
      <c r="BX56" s="7">
        <f t="shared" si="22"/>
        <v>27356.48</v>
      </c>
      <c r="BY56" s="7">
        <f t="shared" si="22"/>
        <v>334289.12</v>
      </c>
      <c r="BZ56" s="7">
        <f t="shared" si="22"/>
        <v>62674.03</v>
      </c>
      <c r="CA56" s="7">
        <f t="shared" si="22"/>
        <v>141348.38</v>
      </c>
      <c r="CB56" s="7">
        <f t="shared" si="22"/>
        <v>26366771.739999998</v>
      </c>
      <c r="CC56" s="7">
        <f t="shared" si="22"/>
        <v>88583.77</v>
      </c>
      <c r="CD56" s="7">
        <f t="shared" si="22"/>
        <v>30010.71</v>
      </c>
      <c r="CE56" s="7">
        <f t="shared" si="22"/>
        <v>116834.37</v>
      </c>
      <c r="CF56" s="7">
        <f t="shared" si="22"/>
        <v>36976.49</v>
      </c>
      <c r="CG56" s="7">
        <f t="shared" si="22"/>
        <v>122672.32000000001</v>
      </c>
      <c r="CH56" s="7">
        <f t="shared" si="22"/>
        <v>41859.629999999997</v>
      </c>
      <c r="CI56" s="7">
        <f t="shared" si="22"/>
        <v>262778.36</v>
      </c>
      <c r="CJ56" s="7">
        <f t="shared" si="22"/>
        <v>335493.59000000003</v>
      </c>
      <c r="CK56" s="7">
        <f t="shared" si="22"/>
        <v>1393228.49</v>
      </c>
      <c r="CL56" s="7">
        <f t="shared" si="22"/>
        <v>490942.73</v>
      </c>
      <c r="CM56" s="7">
        <f t="shared" si="22"/>
        <v>409457.94</v>
      </c>
      <c r="CN56" s="7">
        <f t="shared" si="22"/>
        <v>7524639.3399999999</v>
      </c>
      <c r="CO56" s="7">
        <f t="shared" si="22"/>
        <v>4909467.3499999996</v>
      </c>
      <c r="CP56" s="7">
        <f t="shared" si="22"/>
        <v>273215.59999999998</v>
      </c>
      <c r="CQ56" s="7">
        <f t="shared" si="22"/>
        <v>433599.85</v>
      </c>
      <c r="CR56" s="7">
        <f t="shared" si="22"/>
        <v>89419.06</v>
      </c>
      <c r="CS56" s="7">
        <f t="shared" si="22"/>
        <v>119183.27</v>
      </c>
      <c r="CT56" s="7">
        <f t="shared" si="22"/>
        <v>51736.160000000003</v>
      </c>
      <c r="CU56" s="7">
        <f t="shared" ref="CU56:FF56" si="23">ROUND(SUM(CU49:CU55),2)</f>
        <v>69547.61</v>
      </c>
      <c r="CV56" s="7">
        <f t="shared" si="23"/>
        <v>39200.99</v>
      </c>
      <c r="CW56" s="7">
        <f t="shared" si="23"/>
        <v>85981.25</v>
      </c>
      <c r="CX56" s="7">
        <f t="shared" si="23"/>
        <v>270277.42</v>
      </c>
      <c r="CY56" s="7">
        <f t="shared" si="23"/>
        <v>69092.13</v>
      </c>
      <c r="CZ56" s="7">
        <f t="shared" si="23"/>
        <v>1142902.58</v>
      </c>
      <c r="DA56" s="7">
        <f t="shared" si="23"/>
        <v>105395.94</v>
      </c>
      <c r="DB56" s="7">
        <f t="shared" si="23"/>
        <v>142502.54999999999</v>
      </c>
      <c r="DC56" s="7">
        <f t="shared" si="23"/>
        <v>142070.82</v>
      </c>
      <c r="DD56" s="7">
        <f t="shared" si="23"/>
        <v>44418.6</v>
      </c>
      <c r="DE56" s="7">
        <f t="shared" si="23"/>
        <v>85555.43</v>
      </c>
      <c r="DF56" s="7">
        <f t="shared" si="23"/>
        <v>8631459.2599999998</v>
      </c>
      <c r="DG56" s="7">
        <f t="shared" si="23"/>
        <v>36478.61</v>
      </c>
      <c r="DH56" s="7">
        <f t="shared" si="23"/>
        <v>766688.13</v>
      </c>
      <c r="DI56" s="7">
        <f t="shared" si="23"/>
        <v>1136868.8999999999</v>
      </c>
      <c r="DJ56" s="7">
        <f t="shared" si="23"/>
        <v>228885.67</v>
      </c>
      <c r="DK56" s="7">
        <f t="shared" si="23"/>
        <v>140837.34</v>
      </c>
      <c r="DL56" s="7">
        <f t="shared" si="23"/>
        <v>1837785.38</v>
      </c>
      <c r="DM56" s="7">
        <f t="shared" si="23"/>
        <v>164628.01</v>
      </c>
      <c r="DN56" s="7">
        <f t="shared" si="23"/>
        <v>528286.27</v>
      </c>
      <c r="DO56" s="7">
        <f t="shared" si="23"/>
        <v>960873.2</v>
      </c>
      <c r="DP56" s="7">
        <f t="shared" si="23"/>
        <v>75316.17</v>
      </c>
      <c r="DQ56" s="7">
        <f t="shared" si="23"/>
        <v>172625.82</v>
      </c>
      <c r="DR56" s="7">
        <f t="shared" si="23"/>
        <v>470123.54</v>
      </c>
      <c r="DS56" s="7">
        <f t="shared" si="23"/>
        <v>255655.51</v>
      </c>
      <c r="DT56" s="7">
        <f t="shared" si="23"/>
        <v>30549.83</v>
      </c>
      <c r="DU56" s="7">
        <f t="shared" si="23"/>
        <v>147576.93</v>
      </c>
      <c r="DV56" s="7">
        <f t="shared" si="23"/>
        <v>56063.92</v>
      </c>
      <c r="DW56" s="7">
        <f t="shared" si="23"/>
        <v>73396.009999999995</v>
      </c>
      <c r="DX56" s="7">
        <f t="shared" si="23"/>
        <v>53630.31</v>
      </c>
      <c r="DY56" s="7">
        <f t="shared" si="23"/>
        <v>80501.88</v>
      </c>
      <c r="DZ56" s="7">
        <f t="shared" si="23"/>
        <v>450242.24</v>
      </c>
      <c r="EA56" s="7">
        <f t="shared" si="23"/>
        <v>346420.96</v>
      </c>
      <c r="EB56" s="7">
        <f t="shared" si="23"/>
        <v>260328.8</v>
      </c>
      <c r="EC56" s="7">
        <f t="shared" si="23"/>
        <v>180926.47</v>
      </c>
      <c r="ED56" s="7">
        <f t="shared" si="23"/>
        <v>475357.79</v>
      </c>
      <c r="EE56" s="7">
        <f t="shared" si="23"/>
        <v>55920.28</v>
      </c>
      <c r="EF56" s="7">
        <f t="shared" si="23"/>
        <v>402951.13</v>
      </c>
      <c r="EG56" s="7">
        <f t="shared" si="23"/>
        <v>117697.13</v>
      </c>
      <c r="EH56" s="7">
        <f t="shared" si="23"/>
        <v>59370.19</v>
      </c>
      <c r="EI56" s="7">
        <f t="shared" si="23"/>
        <v>4980237.99</v>
      </c>
      <c r="EJ56" s="7">
        <f t="shared" si="23"/>
        <v>3218351.67</v>
      </c>
      <c r="EK56" s="7">
        <f t="shared" si="23"/>
        <v>217939.11</v>
      </c>
      <c r="EL56" s="7">
        <f t="shared" si="23"/>
        <v>184401.61</v>
      </c>
      <c r="EM56" s="7">
        <f t="shared" si="23"/>
        <v>141819.48000000001</v>
      </c>
      <c r="EN56" s="7">
        <f t="shared" si="23"/>
        <v>301354.96000000002</v>
      </c>
      <c r="EO56" s="7">
        <f t="shared" si="23"/>
        <v>123097.67</v>
      </c>
      <c r="EP56" s="7">
        <f t="shared" si="23"/>
        <v>154975.51999999999</v>
      </c>
      <c r="EQ56" s="7">
        <f t="shared" si="23"/>
        <v>826557.52</v>
      </c>
      <c r="ER56" s="7">
        <f t="shared" si="23"/>
        <v>143905.56</v>
      </c>
      <c r="ES56" s="7">
        <f t="shared" si="23"/>
        <v>81840.12</v>
      </c>
      <c r="ET56" s="7">
        <f t="shared" si="23"/>
        <v>56706.71</v>
      </c>
      <c r="EU56" s="7">
        <f t="shared" si="23"/>
        <v>216738.53</v>
      </c>
      <c r="EV56" s="7">
        <f t="shared" si="23"/>
        <v>19069.68</v>
      </c>
      <c r="EW56" s="7">
        <f t="shared" si="23"/>
        <v>246624.65</v>
      </c>
      <c r="EX56" s="7">
        <f t="shared" si="23"/>
        <v>61954.84</v>
      </c>
      <c r="EY56" s="7">
        <f t="shared" si="23"/>
        <v>163379.49</v>
      </c>
      <c r="EZ56" s="7">
        <f t="shared" si="23"/>
        <v>60589.88</v>
      </c>
      <c r="FA56" s="7">
        <f t="shared" si="23"/>
        <v>1056642.47</v>
      </c>
      <c r="FB56" s="7">
        <f t="shared" si="23"/>
        <v>136527.44</v>
      </c>
      <c r="FC56" s="7">
        <f t="shared" si="23"/>
        <v>728187.29</v>
      </c>
      <c r="FD56" s="7">
        <f t="shared" si="23"/>
        <v>193997.11</v>
      </c>
      <c r="FE56" s="7">
        <f t="shared" si="23"/>
        <v>61145.05</v>
      </c>
      <c r="FF56" s="7">
        <f t="shared" si="23"/>
        <v>118000.11</v>
      </c>
      <c r="FG56" s="7">
        <f t="shared" ref="FG56:FY56" si="24">ROUND(SUM(FG49:FG55),2)</f>
        <v>65193.22</v>
      </c>
      <c r="FH56" s="7">
        <f t="shared" si="24"/>
        <v>54300.76</v>
      </c>
      <c r="FI56" s="7">
        <f t="shared" si="24"/>
        <v>636347.80000000005</v>
      </c>
      <c r="FJ56" s="7">
        <f t="shared" si="24"/>
        <v>463299.64</v>
      </c>
      <c r="FK56" s="7">
        <f t="shared" si="24"/>
        <v>766603.11</v>
      </c>
      <c r="FL56" s="7">
        <f t="shared" si="24"/>
        <v>1289168.73</v>
      </c>
      <c r="FM56" s="7">
        <f t="shared" si="24"/>
        <v>965291.49</v>
      </c>
      <c r="FN56" s="7">
        <f t="shared" si="24"/>
        <v>6364800.7999999998</v>
      </c>
      <c r="FO56" s="7">
        <f t="shared" si="24"/>
        <v>462471.99</v>
      </c>
      <c r="FP56" s="7">
        <f t="shared" si="24"/>
        <v>766490.41</v>
      </c>
      <c r="FQ56" s="7">
        <f t="shared" si="24"/>
        <v>318635.78000000003</v>
      </c>
      <c r="FR56" s="7">
        <f t="shared" si="24"/>
        <v>115281.76</v>
      </c>
      <c r="FS56" s="7">
        <f t="shared" si="24"/>
        <v>102320.04</v>
      </c>
      <c r="FT56" s="7">
        <f t="shared" si="24"/>
        <v>78404.160000000003</v>
      </c>
      <c r="FU56" s="7">
        <f t="shared" si="24"/>
        <v>359725.2</v>
      </c>
      <c r="FV56" s="7">
        <f t="shared" si="24"/>
        <v>274197.57</v>
      </c>
      <c r="FW56" s="7">
        <f t="shared" si="24"/>
        <v>114567.63</v>
      </c>
      <c r="FX56" s="7">
        <f t="shared" si="24"/>
        <v>44150.05</v>
      </c>
      <c r="FY56" s="6">
        <f t="shared" si="24"/>
        <v>2771115.42</v>
      </c>
      <c r="FZ56" s="54">
        <f>SUM(C56:FY56)</f>
        <v>276984943.50000006</v>
      </c>
      <c r="GA56" s="58"/>
      <c r="GB56" s="72"/>
      <c r="GC56" s="72"/>
      <c r="GD56" s="72"/>
      <c r="GE56" s="72"/>
      <c r="GF56" s="2"/>
      <c r="GG56" s="7"/>
      <c r="GH56" s="2"/>
      <c r="GI56" s="2"/>
      <c r="GJ56" s="2"/>
      <c r="GK56" s="2"/>
      <c r="GL56" s="2"/>
      <c r="GM56" s="2"/>
    </row>
    <row r="57" spans="1:256" x14ac:dyDescent="0.2">
      <c r="A57" s="72"/>
      <c r="B57" s="2" t="s">
        <v>339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4"/>
      <c r="FZ57" s="54"/>
      <c r="GA57" s="80"/>
      <c r="GB57" s="54"/>
      <c r="GC57" s="54"/>
      <c r="GD57" s="54"/>
      <c r="GE57" s="6"/>
      <c r="GF57" s="7"/>
      <c r="GG57" s="7"/>
      <c r="GH57" s="7"/>
      <c r="GI57" s="7"/>
      <c r="GJ57" s="7"/>
      <c r="GK57" s="7"/>
      <c r="GL57" s="7"/>
      <c r="GM57" s="7"/>
    </row>
    <row r="58" spans="1:256" x14ac:dyDescent="0.2">
      <c r="A58" s="72"/>
      <c r="B58" s="2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9"/>
      <c r="FZ58" s="54"/>
      <c r="GA58" s="80"/>
      <c r="GB58" s="54"/>
      <c r="GC58" s="54"/>
      <c r="GD58" s="54"/>
      <c r="GE58" s="6"/>
      <c r="GF58" s="7"/>
      <c r="GG58" s="7"/>
      <c r="GH58" s="7"/>
      <c r="GI58" s="7"/>
      <c r="GJ58" s="7"/>
      <c r="GK58" s="7"/>
      <c r="GL58" s="7"/>
      <c r="GM58" s="7"/>
    </row>
    <row r="59" spans="1:256" ht="15.75" x14ac:dyDescent="0.25">
      <c r="A59" s="72"/>
      <c r="B59" s="52" t="s">
        <v>340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4"/>
      <c r="FZ59" s="54"/>
      <c r="GA59" s="80"/>
      <c r="GB59" s="54"/>
      <c r="GC59" s="54"/>
      <c r="GD59" s="54"/>
      <c r="GE59" s="6"/>
      <c r="GF59" s="7"/>
      <c r="GG59" s="7"/>
      <c r="GH59" s="7"/>
      <c r="GI59" s="7"/>
      <c r="GJ59" s="7"/>
      <c r="GK59" s="7"/>
      <c r="GL59" s="7"/>
      <c r="GM59" s="7"/>
    </row>
    <row r="60" spans="1:256" x14ac:dyDescent="0.2">
      <c r="A60" s="4" t="s">
        <v>341</v>
      </c>
      <c r="B60" s="2" t="s">
        <v>342</v>
      </c>
      <c r="C60" s="57">
        <v>3.4000000000000002E-2</v>
      </c>
      <c r="D60" s="57">
        <v>3.4000000000000002E-2</v>
      </c>
      <c r="E60" s="57">
        <v>3.4000000000000002E-2</v>
      </c>
      <c r="F60" s="57">
        <v>3.4000000000000002E-2</v>
      </c>
      <c r="G60" s="57">
        <v>3.4000000000000002E-2</v>
      </c>
      <c r="H60" s="57">
        <v>3.4000000000000002E-2</v>
      </c>
      <c r="I60" s="57">
        <v>3.4000000000000002E-2</v>
      </c>
      <c r="J60" s="57">
        <v>3.4000000000000002E-2</v>
      </c>
      <c r="K60" s="57">
        <v>3.4000000000000002E-2</v>
      </c>
      <c r="L60" s="57">
        <v>3.4000000000000002E-2</v>
      </c>
      <c r="M60" s="57">
        <v>3.4000000000000002E-2</v>
      </c>
      <c r="N60" s="57">
        <v>3.4000000000000002E-2</v>
      </c>
      <c r="O60" s="57">
        <v>3.4000000000000002E-2</v>
      </c>
      <c r="P60" s="57">
        <v>3.4000000000000002E-2</v>
      </c>
      <c r="Q60" s="57">
        <v>3.4000000000000002E-2</v>
      </c>
      <c r="R60" s="57">
        <v>3.4000000000000002E-2</v>
      </c>
      <c r="S60" s="57">
        <v>3.4000000000000002E-2</v>
      </c>
      <c r="T60" s="57">
        <v>3.4000000000000002E-2</v>
      </c>
      <c r="U60" s="57">
        <v>3.4000000000000002E-2</v>
      </c>
      <c r="V60" s="57">
        <v>3.4000000000000002E-2</v>
      </c>
      <c r="W60" s="57">
        <v>3.4000000000000002E-2</v>
      </c>
      <c r="X60" s="57">
        <v>3.4000000000000002E-2</v>
      </c>
      <c r="Y60" s="57">
        <v>3.4000000000000002E-2</v>
      </c>
      <c r="Z60" s="57">
        <v>3.4000000000000002E-2</v>
      </c>
      <c r="AA60" s="57">
        <v>3.4000000000000002E-2</v>
      </c>
      <c r="AB60" s="57">
        <v>3.4000000000000002E-2</v>
      </c>
      <c r="AC60" s="57">
        <v>3.4000000000000002E-2</v>
      </c>
      <c r="AD60" s="57">
        <v>3.4000000000000002E-2</v>
      </c>
      <c r="AE60" s="57">
        <v>3.4000000000000002E-2</v>
      </c>
      <c r="AF60" s="57">
        <v>3.4000000000000002E-2</v>
      </c>
      <c r="AG60" s="57">
        <v>3.4000000000000002E-2</v>
      </c>
      <c r="AH60" s="57">
        <v>3.4000000000000002E-2</v>
      </c>
      <c r="AI60" s="57">
        <v>3.4000000000000002E-2</v>
      </c>
      <c r="AJ60" s="57">
        <v>3.4000000000000002E-2</v>
      </c>
      <c r="AK60" s="57">
        <v>3.4000000000000002E-2</v>
      </c>
      <c r="AL60" s="57">
        <v>3.4000000000000002E-2</v>
      </c>
      <c r="AM60" s="57">
        <v>3.4000000000000002E-2</v>
      </c>
      <c r="AN60" s="57">
        <v>3.4000000000000002E-2</v>
      </c>
      <c r="AO60" s="57">
        <v>3.4000000000000002E-2</v>
      </c>
      <c r="AP60" s="57">
        <v>3.4000000000000002E-2</v>
      </c>
      <c r="AQ60" s="57">
        <v>3.4000000000000002E-2</v>
      </c>
      <c r="AR60" s="57">
        <v>3.4000000000000002E-2</v>
      </c>
      <c r="AS60" s="57">
        <v>3.4000000000000002E-2</v>
      </c>
      <c r="AT60" s="57">
        <v>3.4000000000000002E-2</v>
      </c>
      <c r="AU60" s="57">
        <v>3.4000000000000002E-2</v>
      </c>
      <c r="AV60" s="57">
        <v>3.4000000000000002E-2</v>
      </c>
      <c r="AW60" s="57">
        <v>3.4000000000000002E-2</v>
      </c>
      <c r="AX60" s="57">
        <v>3.4000000000000002E-2</v>
      </c>
      <c r="AY60" s="57">
        <v>3.4000000000000002E-2</v>
      </c>
      <c r="AZ60" s="57">
        <v>3.4000000000000002E-2</v>
      </c>
      <c r="BA60" s="57">
        <v>3.4000000000000002E-2</v>
      </c>
      <c r="BB60" s="57">
        <v>3.4000000000000002E-2</v>
      </c>
      <c r="BC60" s="57">
        <v>3.4000000000000002E-2</v>
      </c>
      <c r="BD60" s="57">
        <v>3.4000000000000002E-2</v>
      </c>
      <c r="BE60" s="57">
        <v>3.4000000000000002E-2</v>
      </c>
      <c r="BF60" s="57">
        <v>3.4000000000000002E-2</v>
      </c>
      <c r="BG60" s="57">
        <v>3.4000000000000002E-2</v>
      </c>
      <c r="BH60" s="57">
        <v>3.4000000000000002E-2</v>
      </c>
      <c r="BI60" s="57">
        <v>3.4000000000000002E-2</v>
      </c>
      <c r="BJ60" s="57">
        <v>3.4000000000000002E-2</v>
      </c>
      <c r="BK60" s="57">
        <v>3.4000000000000002E-2</v>
      </c>
      <c r="BL60" s="57">
        <v>3.4000000000000002E-2</v>
      </c>
      <c r="BM60" s="57">
        <v>3.4000000000000002E-2</v>
      </c>
      <c r="BN60" s="57">
        <v>3.4000000000000002E-2</v>
      </c>
      <c r="BO60" s="57">
        <v>3.4000000000000002E-2</v>
      </c>
      <c r="BP60" s="57">
        <v>3.4000000000000002E-2</v>
      </c>
      <c r="BQ60" s="57">
        <v>3.4000000000000002E-2</v>
      </c>
      <c r="BR60" s="57">
        <v>3.4000000000000002E-2</v>
      </c>
      <c r="BS60" s="57">
        <v>3.4000000000000002E-2</v>
      </c>
      <c r="BT60" s="57">
        <v>3.4000000000000002E-2</v>
      </c>
      <c r="BU60" s="57">
        <v>3.4000000000000002E-2</v>
      </c>
      <c r="BV60" s="57">
        <v>3.4000000000000002E-2</v>
      </c>
      <c r="BW60" s="57">
        <v>3.4000000000000002E-2</v>
      </c>
      <c r="BX60" s="57">
        <v>3.4000000000000002E-2</v>
      </c>
      <c r="BY60" s="57">
        <v>3.4000000000000002E-2</v>
      </c>
      <c r="BZ60" s="57">
        <v>3.4000000000000002E-2</v>
      </c>
      <c r="CA60" s="57">
        <v>3.4000000000000002E-2</v>
      </c>
      <c r="CB60" s="57">
        <v>3.4000000000000002E-2</v>
      </c>
      <c r="CC60" s="57">
        <v>3.4000000000000002E-2</v>
      </c>
      <c r="CD60" s="57">
        <v>3.4000000000000002E-2</v>
      </c>
      <c r="CE60" s="57">
        <v>3.4000000000000002E-2</v>
      </c>
      <c r="CF60" s="57">
        <v>3.4000000000000002E-2</v>
      </c>
      <c r="CG60" s="57">
        <v>3.4000000000000002E-2</v>
      </c>
      <c r="CH60" s="57">
        <v>3.4000000000000002E-2</v>
      </c>
      <c r="CI60" s="57">
        <v>3.4000000000000002E-2</v>
      </c>
      <c r="CJ60" s="57">
        <v>3.4000000000000002E-2</v>
      </c>
      <c r="CK60" s="57">
        <v>3.4000000000000002E-2</v>
      </c>
      <c r="CL60" s="57">
        <v>3.4000000000000002E-2</v>
      </c>
      <c r="CM60" s="57">
        <v>3.4000000000000002E-2</v>
      </c>
      <c r="CN60" s="57">
        <v>3.4000000000000002E-2</v>
      </c>
      <c r="CO60" s="57">
        <v>3.4000000000000002E-2</v>
      </c>
      <c r="CP60" s="57">
        <v>3.4000000000000002E-2</v>
      </c>
      <c r="CQ60" s="57">
        <v>3.4000000000000002E-2</v>
      </c>
      <c r="CR60" s="57">
        <v>3.4000000000000002E-2</v>
      </c>
      <c r="CS60" s="57">
        <v>3.4000000000000002E-2</v>
      </c>
      <c r="CT60" s="57">
        <v>3.4000000000000002E-2</v>
      </c>
      <c r="CU60" s="57">
        <v>3.4000000000000002E-2</v>
      </c>
      <c r="CV60" s="57">
        <v>3.4000000000000002E-2</v>
      </c>
      <c r="CW60" s="57">
        <v>3.4000000000000002E-2</v>
      </c>
      <c r="CX60" s="57">
        <v>3.4000000000000002E-2</v>
      </c>
      <c r="CY60" s="57">
        <v>3.4000000000000002E-2</v>
      </c>
      <c r="CZ60" s="57">
        <v>3.4000000000000002E-2</v>
      </c>
      <c r="DA60" s="57">
        <v>3.4000000000000002E-2</v>
      </c>
      <c r="DB60" s="57">
        <v>3.4000000000000002E-2</v>
      </c>
      <c r="DC60" s="57">
        <v>3.4000000000000002E-2</v>
      </c>
      <c r="DD60" s="57">
        <v>3.4000000000000002E-2</v>
      </c>
      <c r="DE60" s="57">
        <v>3.4000000000000002E-2</v>
      </c>
      <c r="DF60" s="57">
        <v>3.4000000000000002E-2</v>
      </c>
      <c r="DG60" s="57">
        <v>3.4000000000000002E-2</v>
      </c>
      <c r="DH60" s="57">
        <v>3.4000000000000002E-2</v>
      </c>
      <c r="DI60" s="57">
        <v>3.4000000000000002E-2</v>
      </c>
      <c r="DJ60" s="57">
        <v>3.4000000000000002E-2</v>
      </c>
      <c r="DK60" s="57">
        <v>3.4000000000000002E-2</v>
      </c>
      <c r="DL60" s="57">
        <v>3.4000000000000002E-2</v>
      </c>
      <c r="DM60" s="57">
        <v>3.4000000000000002E-2</v>
      </c>
      <c r="DN60" s="57">
        <v>3.4000000000000002E-2</v>
      </c>
      <c r="DO60" s="57">
        <v>3.4000000000000002E-2</v>
      </c>
      <c r="DP60" s="57">
        <v>3.4000000000000002E-2</v>
      </c>
      <c r="DQ60" s="57">
        <v>3.4000000000000002E-2</v>
      </c>
      <c r="DR60" s="57">
        <v>3.4000000000000002E-2</v>
      </c>
      <c r="DS60" s="57">
        <v>3.4000000000000002E-2</v>
      </c>
      <c r="DT60" s="57">
        <v>3.4000000000000002E-2</v>
      </c>
      <c r="DU60" s="57">
        <v>3.4000000000000002E-2</v>
      </c>
      <c r="DV60" s="57">
        <v>3.4000000000000002E-2</v>
      </c>
      <c r="DW60" s="57">
        <v>3.4000000000000002E-2</v>
      </c>
      <c r="DX60" s="57">
        <v>3.4000000000000002E-2</v>
      </c>
      <c r="DY60" s="57">
        <v>3.4000000000000002E-2</v>
      </c>
      <c r="DZ60" s="57">
        <v>3.4000000000000002E-2</v>
      </c>
      <c r="EA60" s="57">
        <v>3.4000000000000002E-2</v>
      </c>
      <c r="EB60" s="57">
        <v>3.4000000000000002E-2</v>
      </c>
      <c r="EC60" s="57">
        <v>3.4000000000000002E-2</v>
      </c>
      <c r="ED60" s="57">
        <v>3.4000000000000002E-2</v>
      </c>
      <c r="EE60" s="57">
        <v>3.4000000000000002E-2</v>
      </c>
      <c r="EF60" s="57">
        <v>3.4000000000000002E-2</v>
      </c>
      <c r="EG60" s="57">
        <v>3.4000000000000002E-2</v>
      </c>
      <c r="EH60" s="57">
        <v>3.4000000000000002E-2</v>
      </c>
      <c r="EI60" s="57">
        <v>3.4000000000000002E-2</v>
      </c>
      <c r="EJ60" s="57">
        <v>3.4000000000000002E-2</v>
      </c>
      <c r="EK60" s="57">
        <v>3.4000000000000002E-2</v>
      </c>
      <c r="EL60" s="57">
        <v>3.4000000000000002E-2</v>
      </c>
      <c r="EM60" s="57">
        <v>3.4000000000000002E-2</v>
      </c>
      <c r="EN60" s="57">
        <v>3.4000000000000002E-2</v>
      </c>
      <c r="EO60" s="57">
        <v>3.4000000000000002E-2</v>
      </c>
      <c r="EP60" s="57">
        <v>3.4000000000000002E-2</v>
      </c>
      <c r="EQ60" s="57">
        <v>3.4000000000000002E-2</v>
      </c>
      <c r="ER60" s="57">
        <v>3.4000000000000002E-2</v>
      </c>
      <c r="ES60" s="57">
        <v>3.4000000000000002E-2</v>
      </c>
      <c r="ET60" s="57">
        <v>3.4000000000000002E-2</v>
      </c>
      <c r="EU60" s="57">
        <v>3.4000000000000002E-2</v>
      </c>
      <c r="EV60" s="57">
        <v>3.4000000000000002E-2</v>
      </c>
      <c r="EW60" s="57">
        <v>3.4000000000000002E-2</v>
      </c>
      <c r="EX60" s="57">
        <v>3.4000000000000002E-2</v>
      </c>
      <c r="EY60" s="57">
        <v>3.4000000000000002E-2</v>
      </c>
      <c r="EZ60" s="57">
        <v>3.4000000000000002E-2</v>
      </c>
      <c r="FA60" s="57">
        <v>3.4000000000000002E-2</v>
      </c>
      <c r="FB60" s="57">
        <v>3.4000000000000002E-2</v>
      </c>
      <c r="FC60" s="57">
        <v>3.4000000000000002E-2</v>
      </c>
      <c r="FD60" s="57">
        <v>3.4000000000000002E-2</v>
      </c>
      <c r="FE60" s="57">
        <v>3.4000000000000002E-2</v>
      </c>
      <c r="FF60" s="57">
        <v>3.4000000000000002E-2</v>
      </c>
      <c r="FG60" s="57">
        <v>3.4000000000000002E-2</v>
      </c>
      <c r="FH60" s="57">
        <v>3.4000000000000002E-2</v>
      </c>
      <c r="FI60" s="57">
        <v>3.4000000000000002E-2</v>
      </c>
      <c r="FJ60" s="57">
        <v>3.4000000000000002E-2</v>
      </c>
      <c r="FK60" s="57">
        <v>3.4000000000000002E-2</v>
      </c>
      <c r="FL60" s="57">
        <v>3.4000000000000002E-2</v>
      </c>
      <c r="FM60" s="57">
        <v>3.4000000000000002E-2</v>
      </c>
      <c r="FN60" s="57">
        <v>3.4000000000000002E-2</v>
      </c>
      <c r="FO60" s="57">
        <v>3.4000000000000002E-2</v>
      </c>
      <c r="FP60" s="57">
        <v>3.4000000000000002E-2</v>
      </c>
      <c r="FQ60" s="57">
        <v>3.4000000000000002E-2</v>
      </c>
      <c r="FR60" s="57">
        <v>3.4000000000000002E-2</v>
      </c>
      <c r="FS60" s="57">
        <v>3.4000000000000002E-2</v>
      </c>
      <c r="FT60" s="57">
        <v>3.4000000000000002E-2</v>
      </c>
      <c r="FU60" s="57">
        <v>3.4000000000000002E-2</v>
      </c>
      <c r="FV60" s="57">
        <v>3.4000000000000002E-2</v>
      </c>
      <c r="FW60" s="57">
        <v>3.4000000000000002E-2</v>
      </c>
      <c r="FX60" s="57">
        <v>3.4000000000000002E-2</v>
      </c>
      <c r="FY60" s="58"/>
      <c r="FZ60" s="58"/>
      <c r="GA60" s="80"/>
      <c r="GB60" s="54"/>
      <c r="GC60" s="54"/>
      <c r="GD60" s="54"/>
      <c r="GE60" s="6"/>
      <c r="GF60" s="7"/>
      <c r="GG60" s="7"/>
      <c r="GH60" s="7"/>
      <c r="GI60" s="7"/>
      <c r="GJ60" s="7"/>
      <c r="GK60" s="7"/>
      <c r="GL60" s="7"/>
      <c r="GM60" s="7"/>
    </row>
    <row r="61" spans="1:256" x14ac:dyDescent="0.2">
      <c r="A61" s="81" t="s">
        <v>343</v>
      </c>
      <c r="B61" s="2" t="s">
        <v>344</v>
      </c>
      <c r="C61" s="20">
        <v>999999999</v>
      </c>
      <c r="D61" s="20">
        <v>999999999</v>
      </c>
      <c r="E61" s="20">
        <v>999999999</v>
      </c>
      <c r="F61" s="20">
        <v>999999999</v>
      </c>
      <c r="G61" s="20">
        <v>999999999</v>
      </c>
      <c r="H61" s="20">
        <v>999999999</v>
      </c>
      <c r="I61" s="20">
        <v>999999999</v>
      </c>
      <c r="J61" s="20">
        <v>999999999</v>
      </c>
      <c r="K61" s="20">
        <v>999999999</v>
      </c>
      <c r="L61" s="20">
        <v>999999999</v>
      </c>
      <c r="M61" s="20">
        <v>999999999</v>
      </c>
      <c r="N61" s="20">
        <v>999999999</v>
      </c>
      <c r="O61" s="20">
        <v>999999999</v>
      </c>
      <c r="P61" s="20">
        <v>999999999</v>
      </c>
      <c r="Q61" s="20">
        <v>999999999</v>
      </c>
      <c r="R61" s="20">
        <v>999999999</v>
      </c>
      <c r="S61" s="20">
        <v>999999999</v>
      </c>
      <c r="T61" s="20">
        <v>999999999</v>
      </c>
      <c r="U61" s="20">
        <v>999999999</v>
      </c>
      <c r="V61" s="20">
        <v>999999999</v>
      </c>
      <c r="W61" s="20">
        <v>999999999</v>
      </c>
      <c r="X61" s="20">
        <v>999999999</v>
      </c>
      <c r="Y61" s="20">
        <v>999999999</v>
      </c>
      <c r="Z61" s="20">
        <v>999999999</v>
      </c>
      <c r="AA61" s="20">
        <v>999999999</v>
      </c>
      <c r="AB61" s="20">
        <v>999999999</v>
      </c>
      <c r="AC61" s="20">
        <v>999999999</v>
      </c>
      <c r="AD61" s="20">
        <v>999999999</v>
      </c>
      <c r="AE61" s="20">
        <v>999999999</v>
      </c>
      <c r="AF61" s="20">
        <v>999999999</v>
      </c>
      <c r="AG61" s="20">
        <v>999999999</v>
      </c>
      <c r="AH61" s="20">
        <v>999999999</v>
      </c>
      <c r="AI61" s="20">
        <v>999999999</v>
      </c>
      <c r="AJ61" s="20">
        <v>999999999</v>
      </c>
      <c r="AK61" s="20">
        <v>999999999</v>
      </c>
      <c r="AL61" s="20">
        <v>999999999</v>
      </c>
      <c r="AM61" s="20">
        <v>999999999</v>
      </c>
      <c r="AN61" s="20">
        <v>999999999</v>
      </c>
      <c r="AO61" s="20">
        <v>999999999</v>
      </c>
      <c r="AP61" s="20">
        <v>999999999</v>
      </c>
      <c r="AQ61" s="20">
        <v>999999999</v>
      </c>
      <c r="AR61" s="20">
        <v>999999999</v>
      </c>
      <c r="AS61" s="20">
        <v>999999999</v>
      </c>
      <c r="AT61" s="20">
        <v>999999999</v>
      </c>
      <c r="AU61" s="20">
        <v>999999999</v>
      </c>
      <c r="AV61" s="20">
        <v>999999999</v>
      </c>
      <c r="AW61" s="20">
        <v>999999999</v>
      </c>
      <c r="AX61" s="20">
        <v>999999999</v>
      </c>
      <c r="AY61" s="20">
        <v>999999999</v>
      </c>
      <c r="AZ61" s="20">
        <v>999999999</v>
      </c>
      <c r="BA61" s="20">
        <v>999999999</v>
      </c>
      <c r="BB61" s="20">
        <v>999999999</v>
      </c>
      <c r="BC61" s="20">
        <v>999999999</v>
      </c>
      <c r="BD61" s="20">
        <v>999999999</v>
      </c>
      <c r="BE61" s="20">
        <v>999999999</v>
      </c>
      <c r="BF61" s="20">
        <v>999999999</v>
      </c>
      <c r="BG61" s="20">
        <v>999999999</v>
      </c>
      <c r="BH61" s="20">
        <v>999999999</v>
      </c>
      <c r="BI61" s="20">
        <v>999999999</v>
      </c>
      <c r="BJ61" s="20">
        <v>999999999</v>
      </c>
      <c r="BK61" s="20">
        <v>999999999</v>
      </c>
      <c r="BL61" s="20">
        <v>999999999</v>
      </c>
      <c r="BM61" s="20">
        <v>999999999</v>
      </c>
      <c r="BN61" s="20">
        <v>999999999</v>
      </c>
      <c r="BO61" s="20">
        <v>999999999</v>
      </c>
      <c r="BP61" s="20">
        <v>999999999</v>
      </c>
      <c r="BQ61" s="20">
        <v>999999999</v>
      </c>
      <c r="BR61" s="20">
        <v>999999999</v>
      </c>
      <c r="BS61" s="20">
        <v>999999999</v>
      </c>
      <c r="BT61" s="20">
        <v>999999999</v>
      </c>
      <c r="BU61" s="20">
        <v>999999999</v>
      </c>
      <c r="BV61" s="20">
        <v>999999999</v>
      </c>
      <c r="BW61" s="20">
        <v>999999999</v>
      </c>
      <c r="BX61" s="20">
        <v>999999999</v>
      </c>
      <c r="BY61" s="20">
        <v>999999999</v>
      </c>
      <c r="BZ61" s="20">
        <v>999999999</v>
      </c>
      <c r="CA61" s="20">
        <v>999999999</v>
      </c>
      <c r="CB61" s="20">
        <v>999999999</v>
      </c>
      <c r="CC61" s="20">
        <v>999999999</v>
      </c>
      <c r="CD61" s="20">
        <v>999999999</v>
      </c>
      <c r="CE61" s="20">
        <v>999999999</v>
      </c>
      <c r="CF61" s="20">
        <v>999999999</v>
      </c>
      <c r="CG61" s="20">
        <v>999999999</v>
      </c>
      <c r="CH61" s="20">
        <v>999999999</v>
      </c>
      <c r="CI61" s="20">
        <v>999999999</v>
      </c>
      <c r="CJ61" s="20">
        <v>999999999</v>
      </c>
      <c r="CK61" s="20">
        <v>999999999</v>
      </c>
      <c r="CL61" s="20">
        <v>999999999</v>
      </c>
      <c r="CM61" s="20">
        <v>999999999</v>
      </c>
      <c r="CN61" s="20">
        <v>999999999</v>
      </c>
      <c r="CO61" s="20">
        <v>999999999</v>
      </c>
      <c r="CP61" s="20">
        <v>999999999</v>
      </c>
      <c r="CQ61" s="20">
        <v>999999999</v>
      </c>
      <c r="CR61" s="20">
        <v>999999999</v>
      </c>
      <c r="CS61" s="20">
        <v>999999999</v>
      </c>
      <c r="CT61" s="20">
        <v>999999999</v>
      </c>
      <c r="CU61" s="20">
        <v>999999999</v>
      </c>
      <c r="CV61" s="20">
        <v>999999999</v>
      </c>
      <c r="CW61" s="20">
        <v>999999999</v>
      </c>
      <c r="CX61" s="20">
        <v>999999999</v>
      </c>
      <c r="CY61" s="20">
        <v>999999999</v>
      </c>
      <c r="CZ61" s="20">
        <v>999999999</v>
      </c>
      <c r="DA61" s="20">
        <v>999999999</v>
      </c>
      <c r="DB61" s="20">
        <v>999999999</v>
      </c>
      <c r="DC61" s="20">
        <v>999999999</v>
      </c>
      <c r="DD61" s="20">
        <v>999999999</v>
      </c>
      <c r="DE61" s="20">
        <v>999999999</v>
      </c>
      <c r="DF61" s="20">
        <v>999999999</v>
      </c>
      <c r="DG61" s="20">
        <v>999999999</v>
      </c>
      <c r="DH61" s="20">
        <v>999999999</v>
      </c>
      <c r="DI61" s="20">
        <v>999999999</v>
      </c>
      <c r="DJ61" s="20">
        <v>999999999</v>
      </c>
      <c r="DK61" s="20">
        <v>999999999</v>
      </c>
      <c r="DL61" s="20">
        <v>999999999</v>
      </c>
      <c r="DM61" s="20">
        <v>999999999</v>
      </c>
      <c r="DN61" s="20">
        <v>999999999</v>
      </c>
      <c r="DO61" s="20">
        <v>999999999</v>
      </c>
      <c r="DP61" s="20">
        <v>999999999</v>
      </c>
      <c r="DQ61" s="20">
        <v>999999999</v>
      </c>
      <c r="DR61" s="20">
        <v>999999999</v>
      </c>
      <c r="DS61" s="20">
        <v>999999999</v>
      </c>
      <c r="DT61" s="20">
        <v>999999999</v>
      </c>
      <c r="DU61" s="20">
        <v>999999999</v>
      </c>
      <c r="DV61" s="20">
        <v>999999999</v>
      </c>
      <c r="DW61" s="20">
        <v>999999999</v>
      </c>
      <c r="DX61" s="20">
        <v>999999999</v>
      </c>
      <c r="DY61" s="20">
        <v>999999999</v>
      </c>
      <c r="DZ61" s="20">
        <v>999999999</v>
      </c>
      <c r="EA61" s="20">
        <v>999999999</v>
      </c>
      <c r="EB61" s="20">
        <v>999999999</v>
      </c>
      <c r="EC61" s="20">
        <v>999999999</v>
      </c>
      <c r="ED61" s="20">
        <v>999999999</v>
      </c>
      <c r="EE61" s="20">
        <v>999999999</v>
      </c>
      <c r="EF61" s="20">
        <v>999999999</v>
      </c>
      <c r="EG61" s="20">
        <v>999999999</v>
      </c>
      <c r="EH61" s="20">
        <v>999999999</v>
      </c>
      <c r="EI61" s="20">
        <v>999999999</v>
      </c>
      <c r="EJ61" s="20">
        <v>999999999</v>
      </c>
      <c r="EK61" s="20">
        <v>999999999</v>
      </c>
      <c r="EL61" s="20">
        <v>999999999</v>
      </c>
      <c r="EM61" s="20">
        <v>999999999</v>
      </c>
      <c r="EN61" s="20">
        <v>999999999</v>
      </c>
      <c r="EO61" s="20">
        <v>999999999</v>
      </c>
      <c r="EP61" s="20">
        <v>999999999</v>
      </c>
      <c r="EQ61" s="20">
        <v>999999999</v>
      </c>
      <c r="ER61" s="20">
        <v>999999999</v>
      </c>
      <c r="ES61" s="20">
        <v>999999999</v>
      </c>
      <c r="ET61" s="20">
        <v>999999999</v>
      </c>
      <c r="EU61" s="20">
        <v>999999999</v>
      </c>
      <c r="EV61" s="20">
        <v>999999999</v>
      </c>
      <c r="EW61" s="20">
        <v>999999999</v>
      </c>
      <c r="EX61" s="20">
        <v>999999999</v>
      </c>
      <c r="EY61" s="20">
        <v>999999999</v>
      </c>
      <c r="EZ61" s="20">
        <v>999999999</v>
      </c>
      <c r="FA61" s="20">
        <v>999999999</v>
      </c>
      <c r="FB61" s="20">
        <v>999999999</v>
      </c>
      <c r="FC61" s="20">
        <v>999999999</v>
      </c>
      <c r="FD61" s="20">
        <v>999999999</v>
      </c>
      <c r="FE61" s="20">
        <v>999999999</v>
      </c>
      <c r="FF61" s="20">
        <v>999999999</v>
      </c>
      <c r="FG61" s="20">
        <v>999999999</v>
      </c>
      <c r="FH61" s="20">
        <v>999999999</v>
      </c>
      <c r="FI61" s="20">
        <v>999999999</v>
      </c>
      <c r="FJ61" s="20">
        <v>999999999</v>
      </c>
      <c r="FK61" s="20">
        <v>999999999</v>
      </c>
      <c r="FL61" s="20">
        <v>999999999</v>
      </c>
      <c r="FM61" s="20">
        <v>999999999</v>
      </c>
      <c r="FN61" s="20">
        <v>999999999</v>
      </c>
      <c r="FO61" s="20">
        <v>999999999</v>
      </c>
      <c r="FP61" s="20">
        <v>999999999</v>
      </c>
      <c r="FQ61" s="20">
        <v>999999999</v>
      </c>
      <c r="FR61" s="20">
        <v>999999999</v>
      </c>
      <c r="FS61" s="20">
        <v>999999999</v>
      </c>
      <c r="FT61" s="20">
        <v>999999999</v>
      </c>
      <c r="FU61" s="20">
        <v>999999999</v>
      </c>
      <c r="FV61" s="20">
        <v>999999999</v>
      </c>
      <c r="FW61" s="20">
        <v>999999999</v>
      </c>
      <c r="FX61" s="20">
        <v>999999999</v>
      </c>
      <c r="FY61" s="80"/>
      <c r="FZ61" s="80">
        <f>SUM(C61:FX61)</f>
        <v>177999999822</v>
      </c>
      <c r="GA61" s="80"/>
      <c r="GB61" s="58"/>
      <c r="GC61" s="58"/>
      <c r="GD61" s="58"/>
      <c r="GE61" s="82"/>
      <c r="GF61" s="83"/>
      <c r="GG61" s="7"/>
      <c r="GH61" s="7"/>
      <c r="GI61" s="7"/>
      <c r="GJ61" s="7"/>
      <c r="GK61" s="7"/>
      <c r="GL61" s="7"/>
      <c r="GM61" s="7"/>
    </row>
    <row r="62" spans="1:256" x14ac:dyDescent="0.2">
      <c r="A62" s="54"/>
      <c r="B62" s="2" t="s">
        <v>345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80"/>
      <c r="FZ62" s="80"/>
      <c r="GA62" s="54"/>
      <c r="GB62" s="80"/>
      <c r="GC62" s="80"/>
      <c r="GD62" s="80"/>
      <c r="GE62" s="84"/>
      <c r="GF62" s="85"/>
      <c r="GG62" s="7"/>
      <c r="GH62" s="20"/>
      <c r="GI62" s="20"/>
      <c r="GJ62" s="20"/>
      <c r="GK62" s="20"/>
      <c r="GL62" s="20"/>
      <c r="GM62" s="7"/>
    </row>
    <row r="63" spans="1:256" x14ac:dyDescent="0.2">
      <c r="A63" s="54"/>
      <c r="B63" s="2" t="s">
        <v>346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80"/>
      <c r="FZ63" s="80"/>
      <c r="GA63" s="54"/>
      <c r="GB63" s="80"/>
      <c r="GC63" s="80"/>
      <c r="GD63" s="80"/>
      <c r="GE63" s="6"/>
      <c r="GF63" s="7"/>
      <c r="GG63" s="7"/>
      <c r="GH63" s="7"/>
      <c r="GI63" s="7"/>
      <c r="GJ63" s="7"/>
      <c r="GK63" s="7"/>
      <c r="GL63" s="7"/>
      <c r="GM63" s="7"/>
    </row>
    <row r="64" spans="1:256" x14ac:dyDescent="0.2">
      <c r="A64" s="54"/>
      <c r="B64" s="2" t="s">
        <v>347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80"/>
      <c r="FZ64" s="80"/>
      <c r="GA64" s="54"/>
      <c r="GB64" s="80"/>
      <c r="GC64" s="80"/>
      <c r="GD64" s="80"/>
      <c r="GE64" s="6"/>
      <c r="GF64" s="7"/>
      <c r="GG64" s="7"/>
      <c r="GH64" s="7"/>
      <c r="GI64" s="7"/>
      <c r="GJ64" s="7"/>
      <c r="GK64" s="7"/>
      <c r="GL64" s="7"/>
      <c r="GM64" s="7"/>
    </row>
    <row r="65" spans="1:195" x14ac:dyDescent="0.2">
      <c r="A65" s="54"/>
      <c r="B65" s="2" t="s">
        <v>348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80"/>
      <c r="FZ65" s="80"/>
      <c r="GA65" s="54"/>
      <c r="GB65" s="80"/>
      <c r="GC65" s="80"/>
      <c r="GD65" s="80"/>
      <c r="GE65" s="6"/>
      <c r="GF65" s="7"/>
      <c r="GG65" s="7"/>
      <c r="GH65" s="7"/>
      <c r="GI65" s="7"/>
      <c r="GJ65" s="7"/>
      <c r="GK65" s="7"/>
      <c r="GL65" s="7"/>
      <c r="GM65" s="7"/>
    </row>
    <row r="66" spans="1:195" x14ac:dyDescent="0.2">
      <c r="A66" s="3" t="s">
        <v>349</v>
      </c>
      <c r="B66" s="2" t="s">
        <v>350</v>
      </c>
      <c r="C66" s="20">
        <v>999999999</v>
      </c>
      <c r="D66" s="20">
        <v>999999999</v>
      </c>
      <c r="E66" s="20">
        <v>999999999</v>
      </c>
      <c r="F66" s="20">
        <v>999999999</v>
      </c>
      <c r="G66" s="20">
        <v>999999999</v>
      </c>
      <c r="H66" s="20">
        <v>999999999</v>
      </c>
      <c r="I66" s="20">
        <v>999999999</v>
      </c>
      <c r="J66" s="20">
        <v>999999999</v>
      </c>
      <c r="K66" s="20">
        <v>999999999</v>
      </c>
      <c r="L66" s="20">
        <v>999999999</v>
      </c>
      <c r="M66" s="20">
        <v>999999999</v>
      </c>
      <c r="N66" s="20">
        <v>999999999</v>
      </c>
      <c r="O66" s="20">
        <v>999999999</v>
      </c>
      <c r="P66" s="20">
        <v>999999999</v>
      </c>
      <c r="Q66" s="20">
        <v>999999999</v>
      </c>
      <c r="R66" s="20">
        <v>999999999</v>
      </c>
      <c r="S66" s="20">
        <v>999999999</v>
      </c>
      <c r="T66" s="20">
        <v>999999999</v>
      </c>
      <c r="U66" s="20">
        <v>999999999</v>
      </c>
      <c r="V66" s="20">
        <v>999999999</v>
      </c>
      <c r="W66" s="20">
        <v>999999999</v>
      </c>
      <c r="X66" s="20">
        <v>999999999</v>
      </c>
      <c r="Y66" s="20">
        <v>999999999</v>
      </c>
      <c r="Z66" s="20">
        <v>999999999</v>
      </c>
      <c r="AA66" s="20">
        <v>999999999</v>
      </c>
      <c r="AB66" s="20">
        <v>999999999</v>
      </c>
      <c r="AC66" s="20">
        <v>999999999</v>
      </c>
      <c r="AD66" s="20">
        <v>999999999</v>
      </c>
      <c r="AE66" s="20">
        <v>999999999</v>
      </c>
      <c r="AF66" s="20">
        <v>999999999</v>
      </c>
      <c r="AG66" s="20">
        <v>999999999</v>
      </c>
      <c r="AH66" s="20">
        <v>999999999</v>
      </c>
      <c r="AI66" s="20">
        <v>999999999</v>
      </c>
      <c r="AJ66" s="20">
        <v>999999999</v>
      </c>
      <c r="AK66" s="20">
        <v>999999999</v>
      </c>
      <c r="AL66" s="20">
        <v>999999999</v>
      </c>
      <c r="AM66" s="20">
        <v>999999999</v>
      </c>
      <c r="AN66" s="20">
        <v>999999999</v>
      </c>
      <c r="AO66" s="20">
        <v>999999999</v>
      </c>
      <c r="AP66" s="20">
        <v>999999999</v>
      </c>
      <c r="AQ66" s="20">
        <v>999999999</v>
      </c>
      <c r="AR66" s="20">
        <v>999999999</v>
      </c>
      <c r="AS66" s="20">
        <v>999999999</v>
      </c>
      <c r="AT66" s="20">
        <v>999999999</v>
      </c>
      <c r="AU66" s="20">
        <v>999999999</v>
      </c>
      <c r="AV66" s="20">
        <v>999999999</v>
      </c>
      <c r="AW66" s="20">
        <v>999999999</v>
      </c>
      <c r="AX66" s="20">
        <v>999999999</v>
      </c>
      <c r="AY66" s="20">
        <v>999999999</v>
      </c>
      <c r="AZ66" s="20">
        <v>999999999</v>
      </c>
      <c r="BA66" s="20">
        <v>999999999</v>
      </c>
      <c r="BB66" s="20">
        <v>999999999</v>
      </c>
      <c r="BC66" s="20">
        <v>999999999</v>
      </c>
      <c r="BD66" s="20">
        <v>999999999</v>
      </c>
      <c r="BE66" s="20">
        <v>999999999</v>
      </c>
      <c r="BF66" s="20">
        <v>999999999</v>
      </c>
      <c r="BG66" s="20">
        <v>999999999</v>
      </c>
      <c r="BH66" s="20">
        <v>999999999</v>
      </c>
      <c r="BI66" s="20">
        <v>999999999</v>
      </c>
      <c r="BJ66" s="20">
        <v>999999999</v>
      </c>
      <c r="BK66" s="20">
        <v>999999999</v>
      </c>
      <c r="BL66" s="20">
        <v>999999999</v>
      </c>
      <c r="BM66" s="20">
        <v>999999999</v>
      </c>
      <c r="BN66" s="20">
        <v>999999999</v>
      </c>
      <c r="BO66" s="20">
        <v>999999999</v>
      </c>
      <c r="BP66" s="20">
        <v>999999999</v>
      </c>
      <c r="BQ66" s="20">
        <v>999999999</v>
      </c>
      <c r="BR66" s="20">
        <v>999999999</v>
      </c>
      <c r="BS66" s="20">
        <v>999999999</v>
      </c>
      <c r="BT66" s="20">
        <v>999999999</v>
      </c>
      <c r="BU66" s="20">
        <v>999999999</v>
      </c>
      <c r="BV66" s="20">
        <v>999999999</v>
      </c>
      <c r="BW66" s="20">
        <v>999999999</v>
      </c>
      <c r="BX66" s="20">
        <v>999999999</v>
      </c>
      <c r="BY66" s="20">
        <v>999999999</v>
      </c>
      <c r="BZ66" s="20">
        <v>999999999</v>
      </c>
      <c r="CA66" s="20">
        <v>999999999</v>
      </c>
      <c r="CB66" s="20">
        <v>999999999</v>
      </c>
      <c r="CC66" s="20">
        <v>999999999</v>
      </c>
      <c r="CD66" s="20">
        <v>999999999</v>
      </c>
      <c r="CE66" s="20">
        <v>999999999</v>
      </c>
      <c r="CF66" s="20">
        <v>999999999</v>
      </c>
      <c r="CG66" s="20">
        <v>999999999</v>
      </c>
      <c r="CH66" s="20">
        <v>999999999</v>
      </c>
      <c r="CI66" s="20">
        <v>999999999</v>
      </c>
      <c r="CJ66" s="20">
        <v>999999999</v>
      </c>
      <c r="CK66" s="20">
        <v>999999999</v>
      </c>
      <c r="CL66" s="20">
        <v>999999999</v>
      </c>
      <c r="CM66" s="20">
        <v>999999999</v>
      </c>
      <c r="CN66" s="20">
        <v>999999999</v>
      </c>
      <c r="CO66" s="20">
        <v>999999999</v>
      </c>
      <c r="CP66" s="20">
        <v>999999999</v>
      </c>
      <c r="CQ66" s="20">
        <v>999999999</v>
      </c>
      <c r="CR66" s="20">
        <v>999999999</v>
      </c>
      <c r="CS66" s="20">
        <v>999999999</v>
      </c>
      <c r="CT66" s="20">
        <v>999999999</v>
      </c>
      <c r="CU66" s="20">
        <v>999999999</v>
      </c>
      <c r="CV66" s="20">
        <v>999999999</v>
      </c>
      <c r="CW66" s="20">
        <v>999999999</v>
      </c>
      <c r="CX66" s="20">
        <v>999999999</v>
      </c>
      <c r="CY66" s="20">
        <v>999999999</v>
      </c>
      <c r="CZ66" s="20">
        <v>999999999</v>
      </c>
      <c r="DA66" s="20">
        <v>999999999</v>
      </c>
      <c r="DB66" s="20">
        <v>999999999</v>
      </c>
      <c r="DC66" s="20">
        <v>999999999</v>
      </c>
      <c r="DD66" s="20">
        <v>999999999</v>
      </c>
      <c r="DE66" s="20">
        <v>999999999</v>
      </c>
      <c r="DF66" s="20">
        <v>999999999</v>
      </c>
      <c r="DG66" s="20">
        <v>999999999</v>
      </c>
      <c r="DH66" s="20">
        <v>999999999</v>
      </c>
      <c r="DI66" s="20">
        <v>999999999</v>
      </c>
      <c r="DJ66" s="20">
        <v>999999999</v>
      </c>
      <c r="DK66" s="20">
        <v>999999999</v>
      </c>
      <c r="DL66" s="20">
        <v>999999999</v>
      </c>
      <c r="DM66" s="20">
        <v>999999999</v>
      </c>
      <c r="DN66" s="20">
        <v>999999999</v>
      </c>
      <c r="DO66" s="20">
        <v>999999999</v>
      </c>
      <c r="DP66" s="20">
        <v>999999999</v>
      </c>
      <c r="DQ66" s="20">
        <v>999999999</v>
      </c>
      <c r="DR66" s="20">
        <v>999999999</v>
      </c>
      <c r="DS66" s="20">
        <v>999999999</v>
      </c>
      <c r="DT66" s="20">
        <v>999999999</v>
      </c>
      <c r="DU66" s="20">
        <v>999999999</v>
      </c>
      <c r="DV66" s="20">
        <v>999999999</v>
      </c>
      <c r="DW66" s="20">
        <v>999999999</v>
      </c>
      <c r="DX66" s="20">
        <v>999999999</v>
      </c>
      <c r="DY66" s="20">
        <v>999999999</v>
      </c>
      <c r="DZ66" s="20">
        <v>999999999</v>
      </c>
      <c r="EA66" s="20">
        <v>999999999</v>
      </c>
      <c r="EB66" s="20">
        <v>999999999</v>
      </c>
      <c r="EC66" s="20">
        <v>999999999</v>
      </c>
      <c r="ED66" s="20">
        <v>999999999</v>
      </c>
      <c r="EE66" s="20">
        <v>999999999</v>
      </c>
      <c r="EF66" s="20">
        <v>999999999</v>
      </c>
      <c r="EG66" s="20">
        <v>999999999</v>
      </c>
      <c r="EH66" s="20">
        <v>999999999</v>
      </c>
      <c r="EI66" s="20">
        <v>999999999</v>
      </c>
      <c r="EJ66" s="20">
        <v>999999999</v>
      </c>
      <c r="EK66" s="20">
        <v>999999999</v>
      </c>
      <c r="EL66" s="20">
        <v>999999999</v>
      </c>
      <c r="EM66" s="20">
        <v>999999999</v>
      </c>
      <c r="EN66" s="20">
        <v>999999999</v>
      </c>
      <c r="EO66" s="20">
        <v>999999999</v>
      </c>
      <c r="EP66" s="20">
        <v>999999999</v>
      </c>
      <c r="EQ66" s="20">
        <v>999999999</v>
      </c>
      <c r="ER66" s="20">
        <v>999999999</v>
      </c>
      <c r="ES66" s="20">
        <v>999999999</v>
      </c>
      <c r="ET66" s="20">
        <v>999999999</v>
      </c>
      <c r="EU66" s="20">
        <v>999999999</v>
      </c>
      <c r="EV66" s="20">
        <v>999999999</v>
      </c>
      <c r="EW66" s="20">
        <v>999999999</v>
      </c>
      <c r="EX66" s="20">
        <v>999999999</v>
      </c>
      <c r="EY66" s="20">
        <v>999999999</v>
      </c>
      <c r="EZ66" s="20">
        <v>999999999</v>
      </c>
      <c r="FA66" s="20">
        <v>999999999</v>
      </c>
      <c r="FB66" s="20">
        <v>999999999</v>
      </c>
      <c r="FC66" s="20">
        <v>999999999</v>
      </c>
      <c r="FD66" s="20">
        <v>999999999</v>
      </c>
      <c r="FE66" s="20">
        <v>999999999</v>
      </c>
      <c r="FF66" s="20">
        <v>999999999</v>
      </c>
      <c r="FG66" s="20">
        <v>999999999</v>
      </c>
      <c r="FH66" s="20">
        <v>999999999</v>
      </c>
      <c r="FI66" s="20">
        <v>999999999</v>
      </c>
      <c r="FJ66" s="20">
        <v>999999999</v>
      </c>
      <c r="FK66" s="20">
        <v>999999999</v>
      </c>
      <c r="FL66" s="20">
        <v>999999999</v>
      </c>
      <c r="FM66" s="20">
        <v>999999999</v>
      </c>
      <c r="FN66" s="20">
        <v>999999999</v>
      </c>
      <c r="FO66" s="20">
        <v>999999999</v>
      </c>
      <c r="FP66" s="20">
        <v>999999999</v>
      </c>
      <c r="FQ66" s="20">
        <v>999999999</v>
      </c>
      <c r="FR66" s="20">
        <v>999999999</v>
      </c>
      <c r="FS66" s="20">
        <v>999999999</v>
      </c>
      <c r="FT66" s="20">
        <v>999999999</v>
      </c>
      <c r="FU66" s="20">
        <v>999999999</v>
      </c>
      <c r="FV66" s="20">
        <v>999999999</v>
      </c>
      <c r="FW66" s="20">
        <v>999999999</v>
      </c>
      <c r="FX66" s="20">
        <v>999999999</v>
      </c>
      <c r="FY66" s="80"/>
      <c r="FZ66" s="80">
        <f>SUM(C66:FX66)</f>
        <v>177999999822</v>
      </c>
      <c r="GA66" s="54"/>
      <c r="GB66" s="80"/>
      <c r="GC66" s="80"/>
      <c r="GD66" s="80"/>
      <c r="GE66" s="6"/>
      <c r="GF66" s="7"/>
      <c r="GG66" s="7"/>
      <c r="GH66" s="7"/>
      <c r="GI66" s="7"/>
      <c r="GJ66" s="7"/>
      <c r="GK66" s="7"/>
      <c r="GL66" s="7"/>
      <c r="GM66" s="7"/>
    </row>
    <row r="67" spans="1:195" x14ac:dyDescent="0.2">
      <c r="A67" s="72"/>
      <c r="B67" s="2" t="s">
        <v>345</v>
      </c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2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  <c r="EN67" s="80"/>
      <c r="EO67" s="80"/>
      <c r="EP67" s="80"/>
      <c r="EQ67" s="80"/>
      <c r="ER67" s="80"/>
      <c r="ES67" s="80"/>
      <c r="ET67" s="80"/>
      <c r="EU67" s="80"/>
      <c r="EV67" s="80"/>
      <c r="EW67" s="80"/>
      <c r="EX67" s="80"/>
      <c r="EY67" s="80"/>
      <c r="EZ67" s="80"/>
      <c r="FA67" s="80"/>
      <c r="FB67" s="80"/>
      <c r="FC67" s="80"/>
      <c r="FD67" s="80"/>
      <c r="FE67" s="80"/>
      <c r="FF67" s="80"/>
      <c r="FG67" s="80"/>
      <c r="FH67" s="80"/>
      <c r="FI67" s="80"/>
      <c r="FJ67" s="80"/>
      <c r="FK67" s="80"/>
      <c r="FL67" s="80"/>
      <c r="FM67" s="80"/>
      <c r="FN67" s="80"/>
      <c r="FO67" s="80"/>
      <c r="FP67" s="80"/>
      <c r="FQ67" s="80"/>
      <c r="FR67" s="80"/>
      <c r="FS67" s="80"/>
      <c r="FT67" s="20"/>
      <c r="FU67" s="80"/>
      <c r="FV67" s="80"/>
      <c r="FW67" s="80"/>
      <c r="FX67" s="80"/>
      <c r="FY67" s="80"/>
      <c r="FZ67" s="54"/>
      <c r="GA67" s="54"/>
      <c r="GB67" s="80"/>
      <c r="GC67" s="80"/>
      <c r="GD67" s="80"/>
      <c r="GE67" s="84"/>
      <c r="GF67" s="85"/>
      <c r="GG67" s="7"/>
      <c r="GH67" s="7"/>
      <c r="GI67" s="7"/>
      <c r="GJ67" s="7"/>
      <c r="GK67" s="7"/>
      <c r="GL67" s="7"/>
      <c r="GM67" s="7"/>
    </row>
    <row r="68" spans="1:195" x14ac:dyDescent="0.2">
      <c r="A68" s="72"/>
      <c r="B68" s="2" t="s">
        <v>351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2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  <c r="EN68" s="80"/>
      <c r="EO68" s="80"/>
      <c r="EP68" s="80"/>
      <c r="EQ68" s="80"/>
      <c r="ER68" s="80"/>
      <c r="ES68" s="80"/>
      <c r="ET68" s="86"/>
      <c r="EU68" s="80"/>
      <c r="EV68" s="80"/>
      <c r="EW68" s="80"/>
      <c r="EX68" s="80"/>
      <c r="EY68" s="80"/>
      <c r="EZ68" s="80"/>
      <c r="FA68" s="80"/>
      <c r="FB68" s="80"/>
      <c r="FC68" s="80"/>
      <c r="FD68" s="80"/>
      <c r="FE68" s="80"/>
      <c r="FF68" s="80"/>
      <c r="FG68" s="80"/>
      <c r="FH68" s="80"/>
      <c r="FI68" s="80"/>
      <c r="FJ68" s="80"/>
      <c r="FK68" s="80"/>
      <c r="FL68" s="80"/>
      <c r="FM68" s="80"/>
      <c r="FN68" s="80"/>
      <c r="FO68" s="80"/>
      <c r="FP68" s="80"/>
      <c r="FQ68" s="80"/>
      <c r="FR68" s="80"/>
      <c r="FS68" s="80"/>
      <c r="FT68" s="20"/>
      <c r="FU68" s="80"/>
      <c r="FV68" s="80"/>
      <c r="FW68" s="80"/>
      <c r="FX68" s="80"/>
      <c r="FY68" s="80"/>
      <c r="FZ68" s="54"/>
      <c r="GA68" s="54"/>
      <c r="GB68" s="54"/>
      <c r="GC68" s="54"/>
      <c r="GD68" s="54"/>
      <c r="GE68" s="6"/>
      <c r="GF68" s="7"/>
      <c r="GG68" s="7"/>
      <c r="GH68" s="7"/>
      <c r="GI68" s="7"/>
      <c r="GJ68" s="7"/>
      <c r="GK68" s="7"/>
      <c r="GL68" s="7"/>
      <c r="GM68" s="7"/>
    </row>
    <row r="69" spans="1:195" x14ac:dyDescent="0.2">
      <c r="A69" s="72"/>
      <c r="B69" s="2" t="s">
        <v>352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  <c r="EN69" s="80"/>
      <c r="EO69" s="80"/>
      <c r="EP69" s="80"/>
      <c r="EQ69" s="80"/>
      <c r="ER69" s="80"/>
      <c r="ES69" s="80"/>
      <c r="ET69" s="80"/>
      <c r="EU69" s="80"/>
      <c r="EV69" s="80"/>
      <c r="EW69" s="80"/>
      <c r="EX69" s="80"/>
      <c r="EY69" s="80"/>
      <c r="EZ69" s="80"/>
      <c r="FA69" s="80"/>
      <c r="FB69" s="80"/>
      <c r="FC69" s="80"/>
      <c r="FD69" s="80"/>
      <c r="FE69" s="80"/>
      <c r="FF69" s="80"/>
      <c r="FG69" s="80"/>
      <c r="FH69" s="80"/>
      <c r="FI69" s="80"/>
      <c r="FJ69" s="80"/>
      <c r="FK69" s="80"/>
      <c r="FL69" s="80"/>
      <c r="FM69" s="80"/>
      <c r="FN69" s="80"/>
      <c r="FO69" s="80"/>
      <c r="FP69" s="80"/>
      <c r="FQ69" s="80"/>
      <c r="FR69" s="80"/>
      <c r="FS69" s="80"/>
      <c r="FT69" s="80"/>
      <c r="FU69" s="80"/>
      <c r="FV69" s="80"/>
      <c r="FW69" s="80"/>
      <c r="FX69" s="80"/>
      <c r="FY69" s="80"/>
      <c r="FZ69" s="54"/>
      <c r="GA69" s="54"/>
      <c r="GB69" s="54"/>
      <c r="GC69" s="54"/>
      <c r="GD69" s="54"/>
      <c r="GE69" s="6"/>
      <c r="GF69" s="7"/>
      <c r="GG69" s="7"/>
      <c r="GH69" s="7"/>
      <c r="GI69" s="7"/>
      <c r="GJ69" s="7"/>
      <c r="GK69" s="7"/>
      <c r="GL69" s="7"/>
      <c r="GM69" s="7"/>
    </row>
    <row r="70" spans="1:195" x14ac:dyDescent="0.2">
      <c r="A70" s="72"/>
      <c r="B70" s="2" t="s">
        <v>353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2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20"/>
      <c r="FU70" s="80"/>
      <c r="FV70" s="80"/>
      <c r="FW70" s="80"/>
      <c r="FX70" s="80"/>
      <c r="FY70" s="80"/>
      <c r="FZ70" s="54"/>
      <c r="GA70" s="54"/>
      <c r="GB70" s="54"/>
      <c r="GC70" s="54"/>
      <c r="GD70" s="54"/>
      <c r="GE70" s="6"/>
      <c r="GF70" s="7"/>
      <c r="GG70" s="7"/>
      <c r="GH70" s="7"/>
      <c r="GI70" s="7"/>
      <c r="GJ70" s="7"/>
      <c r="GK70" s="7"/>
      <c r="GL70" s="7"/>
      <c r="GM70" s="7"/>
    </row>
    <row r="71" spans="1:195" x14ac:dyDescent="0.2">
      <c r="A71" s="3" t="s">
        <v>354</v>
      </c>
      <c r="B71" s="7" t="s">
        <v>355</v>
      </c>
      <c r="C71" s="87">
        <v>214049.99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518609.48</v>
      </c>
      <c r="J71" s="87">
        <v>0</v>
      </c>
      <c r="K71" s="87">
        <v>0</v>
      </c>
      <c r="L71" s="87">
        <v>0</v>
      </c>
      <c r="M71" s="87">
        <v>0</v>
      </c>
      <c r="N71" s="87">
        <v>6454001.4400000004</v>
      </c>
      <c r="O71" s="87">
        <v>2315346.59</v>
      </c>
      <c r="P71" s="87">
        <v>6508.04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v>0</v>
      </c>
      <c r="W71" s="88">
        <v>0</v>
      </c>
      <c r="X71" s="87">
        <v>4645.62</v>
      </c>
      <c r="Y71" s="87">
        <v>0</v>
      </c>
      <c r="Z71" s="87">
        <v>125782.95</v>
      </c>
      <c r="AA71" s="87">
        <v>0</v>
      </c>
      <c r="AB71" s="87">
        <v>0</v>
      </c>
      <c r="AC71" s="87">
        <v>0</v>
      </c>
      <c r="AD71" s="87">
        <v>0</v>
      </c>
      <c r="AE71" s="87">
        <v>73409.77</v>
      </c>
      <c r="AF71" s="87">
        <v>0</v>
      </c>
      <c r="AG71" s="87">
        <v>0</v>
      </c>
      <c r="AH71" s="87">
        <v>189856.48</v>
      </c>
      <c r="AI71" s="87">
        <v>0</v>
      </c>
      <c r="AJ71" s="87">
        <v>0</v>
      </c>
      <c r="AK71" s="87">
        <v>0</v>
      </c>
      <c r="AL71" s="87">
        <v>0</v>
      </c>
      <c r="AM71" s="87">
        <v>0</v>
      </c>
      <c r="AN71" s="87">
        <v>0</v>
      </c>
      <c r="AO71" s="87">
        <v>0</v>
      </c>
      <c r="AP71" s="87">
        <v>0</v>
      </c>
      <c r="AQ71" s="87">
        <v>0</v>
      </c>
      <c r="AR71" s="87">
        <v>0</v>
      </c>
      <c r="AS71" s="87">
        <v>2116980.9</v>
      </c>
      <c r="AT71" s="87">
        <v>0</v>
      </c>
      <c r="AU71" s="87">
        <v>0</v>
      </c>
      <c r="AV71" s="87">
        <v>0</v>
      </c>
      <c r="AW71" s="87">
        <v>0</v>
      </c>
      <c r="AX71" s="87">
        <v>0</v>
      </c>
      <c r="AY71" s="87">
        <v>0</v>
      </c>
      <c r="AZ71" s="87">
        <v>0</v>
      </c>
      <c r="BA71" s="87">
        <v>0</v>
      </c>
      <c r="BB71" s="87">
        <v>0</v>
      </c>
      <c r="BC71" s="87">
        <v>0</v>
      </c>
      <c r="BD71" s="87">
        <v>0</v>
      </c>
      <c r="BE71" s="87">
        <v>0</v>
      </c>
      <c r="BF71" s="87">
        <v>0</v>
      </c>
      <c r="BG71" s="87">
        <v>0</v>
      </c>
      <c r="BH71" s="87">
        <v>0</v>
      </c>
      <c r="BI71" s="87">
        <v>0</v>
      </c>
      <c r="BJ71" s="87">
        <v>0</v>
      </c>
      <c r="BK71" s="87">
        <v>0</v>
      </c>
      <c r="BL71" s="87">
        <v>0</v>
      </c>
      <c r="BM71" s="87">
        <v>40575.480000000003</v>
      </c>
      <c r="BN71" s="87">
        <v>0</v>
      </c>
      <c r="BO71" s="87">
        <v>0</v>
      </c>
      <c r="BP71" s="87">
        <v>0</v>
      </c>
      <c r="BQ71" s="87">
        <v>0</v>
      </c>
      <c r="BR71" s="87">
        <v>0</v>
      </c>
      <c r="BS71" s="87">
        <v>0</v>
      </c>
      <c r="BT71" s="87">
        <v>0</v>
      </c>
      <c r="BU71" s="87">
        <v>0</v>
      </c>
      <c r="BV71" s="87">
        <v>784125.51</v>
      </c>
      <c r="BW71" s="87">
        <v>0</v>
      </c>
      <c r="BX71" s="87">
        <v>0</v>
      </c>
      <c r="BY71" s="87">
        <v>0</v>
      </c>
      <c r="BZ71" s="87">
        <v>0</v>
      </c>
      <c r="CA71" s="87">
        <v>0</v>
      </c>
      <c r="CB71" s="87">
        <v>0</v>
      </c>
      <c r="CC71" s="87">
        <v>0</v>
      </c>
      <c r="CD71" s="87">
        <v>64538.16</v>
      </c>
      <c r="CE71" s="87">
        <v>0</v>
      </c>
      <c r="CF71" s="87">
        <v>139360.24</v>
      </c>
      <c r="CG71" s="87">
        <v>0</v>
      </c>
      <c r="CH71" s="87">
        <v>0</v>
      </c>
      <c r="CI71" s="87">
        <v>0</v>
      </c>
      <c r="CJ71" s="87">
        <v>0</v>
      </c>
      <c r="CK71" s="87">
        <v>2621262.39</v>
      </c>
      <c r="CL71" s="87">
        <v>34407.54</v>
      </c>
      <c r="CM71" s="87">
        <v>0</v>
      </c>
      <c r="CN71" s="87">
        <v>0</v>
      </c>
      <c r="CO71" s="87">
        <v>0</v>
      </c>
      <c r="CP71" s="87">
        <v>0</v>
      </c>
      <c r="CQ71" s="87">
        <v>0</v>
      </c>
      <c r="CR71" s="87">
        <v>78694.86</v>
      </c>
      <c r="CS71" s="87">
        <v>0</v>
      </c>
      <c r="CT71" s="87">
        <v>29636.04</v>
      </c>
      <c r="CU71" s="87">
        <v>0</v>
      </c>
      <c r="CV71" s="87">
        <v>28341.66</v>
      </c>
      <c r="CW71" s="87">
        <v>0</v>
      </c>
      <c r="CX71" s="87">
        <v>0</v>
      </c>
      <c r="CY71" s="87">
        <v>0</v>
      </c>
      <c r="CZ71" s="87">
        <v>0</v>
      </c>
      <c r="DA71" s="87">
        <v>18622.72</v>
      </c>
      <c r="DB71" s="87">
        <v>0</v>
      </c>
      <c r="DC71" s="87">
        <v>36496.36</v>
      </c>
      <c r="DD71" s="87">
        <v>5221.7700000000004</v>
      </c>
      <c r="DE71" s="87">
        <v>0</v>
      </c>
      <c r="DF71" s="87">
        <v>0</v>
      </c>
      <c r="DG71" s="87">
        <v>0</v>
      </c>
      <c r="DH71" s="87">
        <v>277847.37</v>
      </c>
      <c r="DI71" s="87">
        <v>0</v>
      </c>
      <c r="DJ71" s="87">
        <v>0</v>
      </c>
      <c r="DK71" s="87">
        <v>0</v>
      </c>
      <c r="DL71" s="87">
        <v>0</v>
      </c>
      <c r="DM71" s="87">
        <v>0</v>
      </c>
      <c r="DN71" s="87">
        <v>0</v>
      </c>
      <c r="DO71" s="87">
        <v>0</v>
      </c>
      <c r="DP71" s="87">
        <v>9617.9</v>
      </c>
      <c r="DQ71" s="87">
        <v>0</v>
      </c>
      <c r="DR71" s="87">
        <v>0</v>
      </c>
      <c r="DS71" s="87">
        <v>0</v>
      </c>
      <c r="DT71" s="87">
        <v>0</v>
      </c>
      <c r="DU71" s="87">
        <v>0</v>
      </c>
      <c r="DV71" s="87">
        <v>0</v>
      </c>
      <c r="DW71" s="87">
        <v>0</v>
      </c>
      <c r="DX71" s="87">
        <v>0</v>
      </c>
      <c r="DY71" s="87">
        <v>0</v>
      </c>
      <c r="DZ71" s="87">
        <v>0</v>
      </c>
      <c r="EA71" s="87">
        <v>550952.78</v>
      </c>
      <c r="EB71" s="87">
        <v>0</v>
      </c>
      <c r="EC71" s="87">
        <v>0</v>
      </c>
      <c r="ED71" s="87">
        <v>710551.13</v>
      </c>
      <c r="EE71" s="87">
        <v>0</v>
      </c>
      <c r="EF71" s="87">
        <v>0</v>
      </c>
      <c r="EG71" s="87">
        <v>0</v>
      </c>
      <c r="EH71" s="87">
        <v>0</v>
      </c>
      <c r="EI71" s="87">
        <v>0</v>
      </c>
      <c r="EJ71" s="87">
        <v>0</v>
      </c>
      <c r="EK71" s="87">
        <v>0</v>
      </c>
      <c r="EL71" s="87">
        <v>671262.95</v>
      </c>
      <c r="EM71" s="87">
        <v>0</v>
      </c>
      <c r="EN71" s="87">
        <v>0</v>
      </c>
      <c r="EO71" s="87">
        <v>0</v>
      </c>
      <c r="EP71" s="87">
        <v>0</v>
      </c>
      <c r="EQ71" s="87">
        <v>1064161.06</v>
      </c>
      <c r="ER71" s="87">
        <v>0</v>
      </c>
      <c r="ES71" s="87">
        <v>0</v>
      </c>
      <c r="ET71" s="87">
        <v>0</v>
      </c>
      <c r="EU71" s="87">
        <v>0</v>
      </c>
      <c r="EV71" s="87">
        <v>19817.919999999998</v>
      </c>
      <c r="EW71" s="87">
        <v>0</v>
      </c>
      <c r="EX71" s="87">
        <v>0</v>
      </c>
      <c r="EY71" s="87">
        <v>0</v>
      </c>
      <c r="EZ71" s="87">
        <v>74228.81</v>
      </c>
      <c r="FA71" s="87">
        <v>1475032.01</v>
      </c>
      <c r="FB71" s="87">
        <v>0</v>
      </c>
      <c r="FC71" s="87">
        <v>0</v>
      </c>
      <c r="FD71" s="87">
        <v>0</v>
      </c>
      <c r="FE71" s="87">
        <v>7823.44</v>
      </c>
      <c r="FF71" s="87">
        <v>0</v>
      </c>
      <c r="FG71" s="87">
        <v>0</v>
      </c>
      <c r="FH71" s="87">
        <v>76952.78</v>
      </c>
      <c r="FI71" s="87">
        <v>0</v>
      </c>
      <c r="FJ71" s="87">
        <v>0</v>
      </c>
      <c r="FK71" s="87">
        <v>46526.37</v>
      </c>
      <c r="FL71" s="87">
        <v>0</v>
      </c>
      <c r="FM71" s="87">
        <v>0</v>
      </c>
      <c r="FN71" s="87">
        <v>0</v>
      </c>
      <c r="FO71" s="87">
        <v>0</v>
      </c>
      <c r="FP71" s="87">
        <v>0</v>
      </c>
      <c r="FQ71" s="87">
        <v>0</v>
      </c>
      <c r="FR71" s="87">
        <v>0</v>
      </c>
      <c r="FS71" s="87">
        <v>0</v>
      </c>
      <c r="FT71" s="88">
        <v>0</v>
      </c>
      <c r="FU71" s="87">
        <v>0</v>
      </c>
      <c r="FV71" s="87">
        <v>0</v>
      </c>
      <c r="FW71" s="87">
        <v>0</v>
      </c>
      <c r="FX71" s="87">
        <v>0</v>
      </c>
      <c r="FY71" s="89"/>
      <c r="FZ71" s="54">
        <f>SUM(C71:FX71)</f>
        <v>20885248.509999998</v>
      </c>
      <c r="GA71" s="54"/>
      <c r="GB71" s="54"/>
      <c r="GC71" s="54"/>
      <c r="GD71" s="54"/>
      <c r="GE71" s="6"/>
      <c r="GF71" s="7"/>
      <c r="GG71" s="7"/>
      <c r="GH71" s="7"/>
      <c r="GI71" s="7"/>
      <c r="GJ71" s="7"/>
      <c r="GK71" s="7"/>
      <c r="GL71" s="7"/>
      <c r="GM71" s="7"/>
    </row>
    <row r="72" spans="1:195" x14ac:dyDescent="0.2">
      <c r="A72" s="3" t="s">
        <v>356</v>
      </c>
      <c r="B72" s="2" t="s">
        <v>357</v>
      </c>
      <c r="C72" s="90">
        <v>0</v>
      </c>
      <c r="D72" s="87">
        <v>0</v>
      </c>
      <c r="E72" s="87">
        <v>0</v>
      </c>
      <c r="F72" s="87">
        <v>0</v>
      </c>
      <c r="G72" s="87">
        <v>0</v>
      </c>
      <c r="H72" s="87">
        <v>0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387510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8">
        <v>0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v>0</v>
      </c>
      <c r="AD72" s="87">
        <v>0</v>
      </c>
      <c r="AE72" s="87">
        <v>0</v>
      </c>
      <c r="AF72" s="87">
        <v>0</v>
      </c>
      <c r="AG72" s="87">
        <v>0</v>
      </c>
      <c r="AH72" s="87">
        <v>0</v>
      </c>
      <c r="AI72" s="87">
        <v>0</v>
      </c>
      <c r="AJ72" s="87">
        <v>0</v>
      </c>
      <c r="AK72" s="87">
        <v>0</v>
      </c>
      <c r="AL72" s="87">
        <v>0</v>
      </c>
      <c r="AM72" s="87">
        <v>0</v>
      </c>
      <c r="AN72" s="87">
        <v>0</v>
      </c>
      <c r="AO72" s="87">
        <v>0</v>
      </c>
      <c r="AP72" s="87">
        <v>0</v>
      </c>
      <c r="AQ72" s="87">
        <v>0</v>
      </c>
      <c r="AR72" s="87">
        <v>0</v>
      </c>
      <c r="AS72" s="87">
        <v>0</v>
      </c>
      <c r="AT72" s="87">
        <v>0</v>
      </c>
      <c r="AU72" s="87">
        <v>0</v>
      </c>
      <c r="AV72" s="87">
        <v>0</v>
      </c>
      <c r="AW72" s="87">
        <v>0</v>
      </c>
      <c r="AX72" s="87">
        <v>0</v>
      </c>
      <c r="AY72" s="87">
        <v>0</v>
      </c>
      <c r="AZ72" s="87">
        <v>0</v>
      </c>
      <c r="BA72" s="87">
        <v>0</v>
      </c>
      <c r="BB72" s="87">
        <v>0</v>
      </c>
      <c r="BC72" s="87">
        <v>0</v>
      </c>
      <c r="BD72" s="87">
        <v>0</v>
      </c>
      <c r="BE72" s="87">
        <v>0</v>
      </c>
      <c r="BF72" s="87">
        <v>0</v>
      </c>
      <c r="BG72" s="87">
        <v>0</v>
      </c>
      <c r="BH72" s="87">
        <v>0</v>
      </c>
      <c r="BI72" s="87">
        <v>0</v>
      </c>
      <c r="BJ72" s="87">
        <v>0</v>
      </c>
      <c r="BK72" s="87">
        <v>0</v>
      </c>
      <c r="BL72" s="87">
        <v>0</v>
      </c>
      <c r="BM72" s="87">
        <v>0</v>
      </c>
      <c r="BN72" s="87">
        <v>0</v>
      </c>
      <c r="BO72" s="87">
        <v>0</v>
      </c>
      <c r="BP72" s="87">
        <v>0</v>
      </c>
      <c r="BQ72" s="87">
        <v>0</v>
      </c>
      <c r="BR72" s="87">
        <v>0</v>
      </c>
      <c r="BS72" s="87">
        <v>0</v>
      </c>
      <c r="BT72" s="87">
        <v>0</v>
      </c>
      <c r="BU72" s="87">
        <v>0</v>
      </c>
      <c r="BV72" s="87">
        <v>0</v>
      </c>
      <c r="BW72" s="87">
        <v>0</v>
      </c>
      <c r="BX72" s="87">
        <v>0</v>
      </c>
      <c r="BY72" s="87">
        <v>0</v>
      </c>
      <c r="BZ72" s="87">
        <v>0</v>
      </c>
      <c r="CA72" s="87">
        <v>0</v>
      </c>
      <c r="CB72" s="87">
        <v>0</v>
      </c>
      <c r="CC72" s="87">
        <v>0</v>
      </c>
      <c r="CD72" s="87">
        <v>0</v>
      </c>
      <c r="CE72" s="87">
        <v>0</v>
      </c>
      <c r="CF72" s="87">
        <v>0</v>
      </c>
      <c r="CG72" s="87">
        <v>0</v>
      </c>
      <c r="CH72" s="87">
        <v>0</v>
      </c>
      <c r="CI72" s="87">
        <v>0</v>
      </c>
      <c r="CJ72" s="87">
        <v>0</v>
      </c>
      <c r="CK72" s="87">
        <v>0</v>
      </c>
      <c r="CL72" s="87">
        <v>0</v>
      </c>
      <c r="CM72" s="87">
        <v>0</v>
      </c>
      <c r="CN72" s="87">
        <v>0</v>
      </c>
      <c r="CO72" s="87">
        <v>0</v>
      </c>
      <c r="CP72" s="87">
        <v>0</v>
      </c>
      <c r="CQ72" s="87">
        <v>0</v>
      </c>
      <c r="CR72" s="87">
        <v>0</v>
      </c>
      <c r="CS72" s="87">
        <v>0</v>
      </c>
      <c r="CT72" s="87">
        <v>0</v>
      </c>
      <c r="CU72" s="87">
        <v>0</v>
      </c>
      <c r="CV72" s="87">
        <v>0</v>
      </c>
      <c r="CW72" s="87">
        <v>0</v>
      </c>
      <c r="CX72" s="87">
        <v>0</v>
      </c>
      <c r="CY72" s="87">
        <v>0</v>
      </c>
      <c r="CZ72" s="87">
        <v>0</v>
      </c>
      <c r="DA72" s="87">
        <v>0</v>
      </c>
      <c r="DB72" s="87">
        <v>0</v>
      </c>
      <c r="DC72" s="87">
        <v>0</v>
      </c>
      <c r="DD72" s="87">
        <v>0</v>
      </c>
      <c r="DE72" s="87">
        <v>0</v>
      </c>
      <c r="DF72" s="87">
        <v>0</v>
      </c>
      <c r="DG72" s="87">
        <v>0</v>
      </c>
      <c r="DH72" s="87">
        <v>0</v>
      </c>
      <c r="DI72" s="87">
        <v>0</v>
      </c>
      <c r="DJ72" s="87">
        <v>0</v>
      </c>
      <c r="DK72" s="87">
        <v>0</v>
      </c>
      <c r="DL72" s="87">
        <v>0</v>
      </c>
      <c r="DM72" s="87">
        <v>0</v>
      </c>
      <c r="DN72" s="87">
        <v>0</v>
      </c>
      <c r="DO72" s="87">
        <v>0</v>
      </c>
      <c r="DP72" s="87">
        <v>0</v>
      </c>
      <c r="DQ72" s="87">
        <v>0</v>
      </c>
      <c r="DR72" s="87">
        <v>0</v>
      </c>
      <c r="DS72" s="87">
        <v>0</v>
      </c>
      <c r="DT72" s="87">
        <v>0</v>
      </c>
      <c r="DU72" s="87">
        <v>0</v>
      </c>
      <c r="DV72" s="87">
        <v>0</v>
      </c>
      <c r="DW72" s="87">
        <v>0</v>
      </c>
      <c r="DX72" s="87">
        <v>0</v>
      </c>
      <c r="DY72" s="87">
        <v>0</v>
      </c>
      <c r="DZ72" s="87">
        <v>0</v>
      </c>
      <c r="EA72" s="87">
        <v>0</v>
      </c>
      <c r="EB72" s="87">
        <v>0</v>
      </c>
      <c r="EC72" s="87">
        <v>0</v>
      </c>
      <c r="ED72" s="87">
        <v>0</v>
      </c>
      <c r="EE72" s="87">
        <v>0</v>
      </c>
      <c r="EF72" s="87">
        <v>0</v>
      </c>
      <c r="EG72" s="87">
        <v>0</v>
      </c>
      <c r="EH72" s="87">
        <v>0</v>
      </c>
      <c r="EI72" s="87">
        <v>0</v>
      </c>
      <c r="EJ72" s="87">
        <v>0</v>
      </c>
      <c r="EK72" s="87">
        <v>0</v>
      </c>
      <c r="EL72" s="87">
        <v>0</v>
      </c>
      <c r="EM72" s="87">
        <v>0</v>
      </c>
      <c r="EN72" s="87">
        <v>0</v>
      </c>
      <c r="EO72" s="87">
        <v>0</v>
      </c>
      <c r="EP72" s="87">
        <v>0</v>
      </c>
      <c r="EQ72" s="87">
        <v>0</v>
      </c>
      <c r="ER72" s="87">
        <v>0</v>
      </c>
      <c r="ES72" s="87">
        <v>0</v>
      </c>
      <c r="ET72" s="87">
        <v>0</v>
      </c>
      <c r="EU72" s="87">
        <v>0</v>
      </c>
      <c r="EV72" s="87">
        <v>0</v>
      </c>
      <c r="EW72" s="87">
        <v>0</v>
      </c>
      <c r="EX72" s="87">
        <v>0</v>
      </c>
      <c r="EY72" s="87">
        <v>0</v>
      </c>
      <c r="EZ72" s="87">
        <v>0</v>
      </c>
      <c r="FA72" s="87">
        <v>0</v>
      </c>
      <c r="FB72" s="87">
        <v>0</v>
      </c>
      <c r="FC72" s="87">
        <v>0</v>
      </c>
      <c r="FD72" s="87">
        <v>0</v>
      </c>
      <c r="FE72" s="87">
        <v>0</v>
      </c>
      <c r="FF72" s="87">
        <v>0</v>
      </c>
      <c r="FG72" s="87">
        <v>0</v>
      </c>
      <c r="FH72" s="87">
        <v>0</v>
      </c>
      <c r="FI72" s="87">
        <v>0</v>
      </c>
      <c r="FJ72" s="87">
        <v>0</v>
      </c>
      <c r="FK72" s="87">
        <v>0</v>
      </c>
      <c r="FL72" s="87">
        <v>0</v>
      </c>
      <c r="FM72" s="87">
        <v>0</v>
      </c>
      <c r="FN72" s="87">
        <v>0</v>
      </c>
      <c r="FO72" s="87">
        <v>0</v>
      </c>
      <c r="FP72" s="87">
        <v>0</v>
      </c>
      <c r="FQ72" s="87">
        <v>0</v>
      </c>
      <c r="FR72" s="87">
        <v>0</v>
      </c>
      <c r="FS72" s="87">
        <v>0</v>
      </c>
      <c r="FT72" s="88">
        <v>0</v>
      </c>
      <c r="FU72" s="87">
        <v>0</v>
      </c>
      <c r="FV72" s="87">
        <v>0</v>
      </c>
      <c r="FW72" s="87">
        <v>0</v>
      </c>
      <c r="FX72" s="87">
        <v>0</v>
      </c>
      <c r="FY72" s="89"/>
      <c r="FZ72" s="54">
        <f>SUM(C72:FX72)</f>
        <v>387510</v>
      </c>
      <c r="GA72" s="54"/>
      <c r="GB72" s="54"/>
      <c r="GC72" s="54"/>
      <c r="GD72" s="54"/>
      <c r="GE72" s="72"/>
      <c r="GF72" s="2"/>
      <c r="GG72" s="7"/>
      <c r="GH72" s="7"/>
      <c r="GI72" s="7"/>
      <c r="GJ72" s="7"/>
      <c r="GK72" s="7"/>
      <c r="GL72" s="7"/>
      <c r="GM72" s="7"/>
    </row>
    <row r="73" spans="1:195" x14ac:dyDescent="0.2">
      <c r="A73" s="3" t="s">
        <v>358</v>
      </c>
      <c r="B73" s="2" t="s">
        <v>359</v>
      </c>
      <c r="C73" s="91">
        <v>4670000</v>
      </c>
      <c r="D73" s="91">
        <v>35400000</v>
      </c>
      <c r="E73" s="91">
        <v>4890000</v>
      </c>
      <c r="F73" s="91">
        <v>750000</v>
      </c>
      <c r="G73" s="91">
        <v>1200000</v>
      </c>
      <c r="H73" s="91">
        <v>300000</v>
      </c>
      <c r="I73" s="92">
        <v>7845103</v>
      </c>
      <c r="J73" s="91">
        <v>0</v>
      </c>
      <c r="K73" s="91">
        <v>0</v>
      </c>
      <c r="L73" s="91">
        <v>4655850</v>
      </c>
      <c r="M73" s="91">
        <v>1000000</v>
      </c>
      <c r="N73" s="91">
        <v>77763000</v>
      </c>
      <c r="O73" s="91">
        <v>26498234</v>
      </c>
      <c r="P73" s="91">
        <v>0</v>
      </c>
      <c r="Q73" s="91">
        <v>37339028</v>
      </c>
      <c r="R73" s="91">
        <v>0</v>
      </c>
      <c r="S73" s="91">
        <v>0</v>
      </c>
      <c r="T73" s="91">
        <v>0</v>
      </c>
      <c r="U73" s="91">
        <v>100000</v>
      </c>
      <c r="V73" s="91">
        <v>0</v>
      </c>
      <c r="W73" s="93">
        <v>0</v>
      </c>
      <c r="X73" s="91">
        <v>150000</v>
      </c>
      <c r="Y73" s="91">
        <v>0</v>
      </c>
      <c r="Z73" s="91">
        <v>0</v>
      </c>
      <c r="AA73" s="91">
        <v>32635664</v>
      </c>
      <c r="AB73" s="92">
        <v>61626677</v>
      </c>
      <c r="AC73" s="92">
        <v>2044227</v>
      </c>
      <c r="AD73" s="92">
        <v>2497712</v>
      </c>
      <c r="AE73" s="91">
        <v>245000</v>
      </c>
      <c r="AF73" s="92">
        <v>564141</v>
      </c>
      <c r="AG73" s="91">
        <v>1839046</v>
      </c>
      <c r="AH73" s="91">
        <v>0</v>
      </c>
      <c r="AI73" s="91">
        <v>0</v>
      </c>
      <c r="AJ73" s="91">
        <v>0</v>
      </c>
      <c r="AK73" s="91">
        <v>0</v>
      </c>
      <c r="AL73" s="91">
        <v>330575</v>
      </c>
      <c r="AM73" s="91">
        <v>0</v>
      </c>
      <c r="AN73" s="91">
        <v>0</v>
      </c>
      <c r="AO73" s="91">
        <v>0</v>
      </c>
      <c r="AP73" s="91">
        <v>129959655</v>
      </c>
      <c r="AQ73" s="91">
        <v>0</v>
      </c>
      <c r="AR73" s="91">
        <v>33713000</v>
      </c>
      <c r="AS73" s="91">
        <v>5944650</v>
      </c>
      <c r="AT73" s="91">
        <v>0</v>
      </c>
      <c r="AU73" s="91">
        <v>0</v>
      </c>
      <c r="AV73" s="91">
        <v>0</v>
      </c>
      <c r="AW73" s="91">
        <v>0</v>
      </c>
      <c r="AX73" s="91">
        <v>0</v>
      </c>
      <c r="AY73" s="91">
        <v>0</v>
      </c>
      <c r="AZ73" s="91">
        <v>5750000</v>
      </c>
      <c r="BA73" s="91">
        <v>3950000</v>
      </c>
      <c r="BB73" s="91">
        <v>700000</v>
      </c>
      <c r="BC73" s="92">
        <v>30398822</v>
      </c>
      <c r="BD73" s="91">
        <v>5157461</v>
      </c>
      <c r="BE73" s="91">
        <v>3700000</v>
      </c>
      <c r="BF73" s="91">
        <v>26750862</v>
      </c>
      <c r="BG73" s="91">
        <v>0</v>
      </c>
      <c r="BH73" s="91">
        <v>0</v>
      </c>
      <c r="BI73" s="91">
        <v>0</v>
      </c>
      <c r="BJ73" s="91">
        <v>4000000</v>
      </c>
      <c r="BK73" s="91">
        <v>7500000</v>
      </c>
      <c r="BL73" s="91">
        <v>0</v>
      </c>
      <c r="BM73" s="91">
        <v>0</v>
      </c>
      <c r="BN73" s="91">
        <v>0</v>
      </c>
      <c r="BO73" s="91">
        <v>350000</v>
      </c>
      <c r="BP73" s="91">
        <v>0</v>
      </c>
      <c r="BQ73" s="91">
        <v>8800000</v>
      </c>
      <c r="BR73" s="91">
        <v>4300000</v>
      </c>
      <c r="BS73" s="91">
        <v>2167002</v>
      </c>
      <c r="BT73" s="91">
        <v>980488</v>
      </c>
      <c r="BU73" s="91">
        <v>550000</v>
      </c>
      <c r="BV73" s="91">
        <v>1330000</v>
      </c>
      <c r="BW73" s="91">
        <v>3800000</v>
      </c>
      <c r="BX73" s="91">
        <v>0</v>
      </c>
      <c r="BY73" s="91">
        <v>0</v>
      </c>
      <c r="BZ73" s="91">
        <v>0</v>
      </c>
      <c r="CA73" s="91">
        <v>0</v>
      </c>
      <c r="CB73" s="91">
        <v>113302585</v>
      </c>
      <c r="CC73" s="91">
        <v>0</v>
      </c>
      <c r="CD73" s="91">
        <v>0</v>
      </c>
      <c r="CE73" s="91">
        <v>0</v>
      </c>
      <c r="CF73" s="91">
        <v>0</v>
      </c>
      <c r="CG73" s="91">
        <v>119200</v>
      </c>
      <c r="CH73" s="91">
        <v>0</v>
      </c>
      <c r="CI73" s="91">
        <v>270068</v>
      </c>
      <c r="CJ73" s="91">
        <v>667783</v>
      </c>
      <c r="CK73" s="91">
        <v>5600000</v>
      </c>
      <c r="CL73" s="91">
        <v>2016949</v>
      </c>
      <c r="CM73" s="91">
        <v>1100000</v>
      </c>
      <c r="CN73" s="91">
        <v>35012147</v>
      </c>
      <c r="CO73" s="91">
        <v>14040000</v>
      </c>
      <c r="CP73" s="91">
        <v>1921000</v>
      </c>
      <c r="CQ73" s="91">
        <v>0</v>
      </c>
      <c r="CR73" s="91">
        <v>350000</v>
      </c>
      <c r="CS73" s="91">
        <v>0</v>
      </c>
      <c r="CT73" s="91">
        <v>0</v>
      </c>
      <c r="CU73" s="91">
        <v>205000</v>
      </c>
      <c r="CV73" s="91">
        <v>171656</v>
      </c>
      <c r="CW73" s="91">
        <v>0</v>
      </c>
      <c r="CX73" s="91">
        <v>0</v>
      </c>
      <c r="CY73" s="91">
        <v>0</v>
      </c>
      <c r="CZ73" s="91">
        <v>500000</v>
      </c>
      <c r="DA73" s="91">
        <v>0</v>
      </c>
      <c r="DB73" s="91">
        <v>0</v>
      </c>
      <c r="DC73" s="91">
        <v>445000</v>
      </c>
      <c r="DD73" s="91">
        <v>0</v>
      </c>
      <c r="DE73" s="91">
        <v>350000</v>
      </c>
      <c r="DF73" s="92">
        <v>8491114</v>
      </c>
      <c r="DG73" s="91">
        <v>70000</v>
      </c>
      <c r="DH73" s="91">
        <v>1900000</v>
      </c>
      <c r="DI73" s="91">
        <v>0</v>
      </c>
      <c r="DJ73" s="91">
        <v>390000</v>
      </c>
      <c r="DK73" s="91">
        <v>333800</v>
      </c>
      <c r="DL73" s="91">
        <v>0</v>
      </c>
      <c r="DM73" s="91">
        <v>248000</v>
      </c>
      <c r="DN73" s="91">
        <v>400000</v>
      </c>
      <c r="DO73" s="91">
        <v>550000</v>
      </c>
      <c r="DP73" s="91">
        <v>0</v>
      </c>
      <c r="DQ73" s="91">
        <v>0</v>
      </c>
      <c r="DR73" s="91">
        <v>0</v>
      </c>
      <c r="DS73" s="91">
        <v>0</v>
      </c>
      <c r="DT73" s="91">
        <v>0</v>
      </c>
      <c r="DU73" s="91">
        <v>0</v>
      </c>
      <c r="DV73" s="91">
        <v>0</v>
      </c>
      <c r="DW73" s="91">
        <v>15862</v>
      </c>
      <c r="DX73" s="91">
        <v>155000</v>
      </c>
      <c r="DY73" s="91">
        <v>516372</v>
      </c>
      <c r="DZ73" s="91">
        <v>550204</v>
      </c>
      <c r="EA73" s="91">
        <v>207000</v>
      </c>
      <c r="EB73" s="91">
        <v>447872</v>
      </c>
      <c r="EC73" s="91">
        <v>0</v>
      </c>
      <c r="ED73" s="91">
        <v>3905390.5</v>
      </c>
      <c r="EE73" s="91">
        <v>0</v>
      </c>
      <c r="EF73" s="91">
        <v>0</v>
      </c>
      <c r="EG73" s="91">
        <v>0</v>
      </c>
      <c r="EH73" s="91">
        <v>0</v>
      </c>
      <c r="EI73" s="91">
        <v>0</v>
      </c>
      <c r="EJ73" s="91">
        <v>0</v>
      </c>
      <c r="EK73" s="91">
        <v>404670</v>
      </c>
      <c r="EL73" s="91">
        <v>0</v>
      </c>
      <c r="EM73" s="91">
        <v>832600</v>
      </c>
      <c r="EN73" s="91">
        <v>195000</v>
      </c>
      <c r="EO73" s="91">
        <v>75000</v>
      </c>
      <c r="EP73" s="91">
        <v>905473</v>
      </c>
      <c r="EQ73" s="91">
        <v>1573000</v>
      </c>
      <c r="ER73" s="91">
        <v>914457</v>
      </c>
      <c r="ES73" s="91">
        <v>0</v>
      </c>
      <c r="ET73" s="91">
        <v>164087</v>
      </c>
      <c r="EU73" s="91">
        <v>0</v>
      </c>
      <c r="EV73" s="91">
        <v>0</v>
      </c>
      <c r="EW73" s="94">
        <v>1848603.3333460689</v>
      </c>
      <c r="EX73" s="91">
        <v>397784.628256878</v>
      </c>
      <c r="EY73" s="91">
        <v>0</v>
      </c>
      <c r="EZ73" s="91">
        <v>0</v>
      </c>
      <c r="FA73" s="91">
        <v>4687317</v>
      </c>
      <c r="FB73" s="91">
        <v>584000</v>
      </c>
      <c r="FC73" s="91">
        <v>1100000</v>
      </c>
      <c r="FD73" s="91">
        <v>0</v>
      </c>
      <c r="FE73" s="91">
        <v>250000</v>
      </c>
      <c r="FF73" s="91">
        <v>0</v>
      </c>
      <c r="FG73" s="91">
        <v>0</v>
      </c>
      <c r="FH73" s="91">
        <v>155000</v>
      </c>
      <c r="FI73" s="91">
        <v>3904000</v>
      </c>
      <c r="FJ73" s="91">
        <v>1200000</v>
      </c>
      <c r="FK73" s="91">
        <v>1200000</v>
      </c>
      <c r="FL73" s="91">
        <v>2595350</v>
      </c>
      <c r="FM73" s="91">
        <v>500000</v>
      </c>
      <c r="FN73" s="91">
        <v>0</v>
      </c>
      <c r="FO73" s="91">
        <v>1974045</v>
      </c>
      <c r="FP73" s="91">
        <v>2675000</v>
      </c>
      <c r="FQ73" s="91">
        <v>900000</v>
      </c>
      <c r="FR73" s="91">
        <v>497743</v>
      </c>
      <c r="FS73" s="91">
        <v>75000</v>
      </c>
      <c r="FT73" s="93">
        <v>130000</v>
      </c>
      <c r="FU73" s="91">
        <v>1194000</v>
      </c>
      <c r="FV73" s="91">
        <v>400000</v>
      </c>
      <c r="FW73" s="91">
        <v>0</v>
      </c>
      <c r="FX73" s="91">
        <v>292380</v>
      </c>
      <c r="FY73" s="89"/>
      <c r="FZ73" s="54">
        <f>SUM(C73:FX73)</f>
        <v>810022709.46160305</v>
      </c>
      <c r="GA73" s="21"/>
      <c r="GB73" s="54"/>
      <c r="GC73" s="54"/>
      <c r="GD73" s="54"/>
      <c r="GE73" s="72"/>
      <c r="GF73" s="2"/>
      <c r="GG73" s="7"/>
      <c r="GH73" s="7"/>
      <c r="GI73" s="7"/>
      <c r="GJ73" s="7"/>
      <c r="GK73" s="7"/>
      <c r="GL73" s="7"/>
      <c r="GM73" s="7"/>
    </row>
    <row r="74" spans="1:195" x14ac:dyDescent="0.2">
      <c r="A74" s="95"/>
      <c r="B74" s="96" t="s">
        <v>360</v>
      </c>
      <c r="C74" s="97">
        <v>1023645.96</v>
      </c>
      <c r="D74" s="97">
        <v>5923407.6999999881</v>
      </c>
      <c r="E74" s="97">
        <v>1501809.63</v>
      </c>
      <c r="F74" s="97">
        <v>1480552.63</v>
      </c>
      <c r="G74" s="97">
        <v>313409.98</v>
      </c>
      <c r="H74" s="97">
        <v>197482.31</v>
      </c>
      <c r="I74" s="98">
        <v>3049421.53</v>
      </c>
      <c r="J74" s="97">
        <v>0</v>
      </c>
      <c r="K74" s="97">
        <v>0</v>
      </c>
      <c r="L74" s="97">
        <v>767975.6099999994</v>
      </c>
      <c r="M74" s="97">
        <v>339255.28999999911</v>
      </c>
      <c r="N74" s="97">
        <v>1003951.56</v>
      </c>
      <c r="O74" s="97">
        <v>3157850.6999999881</v>
      </c>
      <c r="P74" s="97">
        <v>0</v>
      </c>
      <c r="Q74" s="97">
        <v>2551562.3199999998</v>
      </c>
      <c r="R74" s="97">
        <v>93067.899999999907</v>
      </c>
      <c r="S74" s="97">
        <v>147716.44999999925</v>
      </c>
      <c r="T74" s="97">
        <v>0</v>
      </c>
      <c r="U74" s="97">
        <v>0</v>
      </c>
      <c r="V74" s="97">
        <v>0</v>
      </c>
      <c r="W74" s="94">
        <v>0</v>
      </c>
      <c r="X74" s="97">
        <v>0</v>
      </c>
      <c r="Y74" s="97">
        <v>0</v>
      </c>
      <c r="Z74" s="97">
        <v>0</v>
      </c>
      <c r="AA74" s="97">
        <v>3107770.19</v>
      </c>
      <c r="AB74" s="98">
        <v>5484100.7199999997</v>
      </c>
      <c r="AC74" s="98">
        <v>179452.74</v>
      </c>
      <c r="AD74" s="98">
        <v>173421.01</v>
      </c>
      <c r="AE74" s="97">
        <v>0</v>
      </c>
      <c r="AF74" s="98">
        <v>0</v>
      </c>
      <c r="AG74" s="97">
        <v>585726.86</v>
      </c>
      <c r="AH74" s="97">
        <v>0</v>
      </c>
      <c r="AI74" s="97">
        <v>0</v>
      </c>
      <c r="AJ74" s="97">
        <v>0</v>
      </c>
      <c r="AK74" s="97">
        <v>0</v>
      </c>
      <c r="AL74" s="97">
        <v>0</v>
      </c>
      <c r="AM74" s="97">
        <v>0</v>
      </c>
      <c r="AN74" s="97">
        <v>23452.35999999987</v>
      </c>
      <c r="AO74" s="97">
        <v>0</v>
      </c>
      <c r="AP74" s="97">
        <v>13961260.089999974</v>
      </c>
      <c r="AQ74" s="97">
        <v>4996.7000000001863</v>
      </c>
      <c r="AR74" s="97">
        <v>4936260.97</v>
      </c>
      <c r="AS74" s="97">
        <v>3140096.46</v>
      </c>
      <c r="AT74" s="97">
        <v>706569</v>
      </c>
      <c r="AU74" s="97">
        <v>183362.49</v>
      </c>
      <c r="AV74" s="97">
        <v>0</v>
      </c>
      <c r="AW74" s="97">
        <v>127133.32</v>
      </c>
      <c r="AX74" s="97">
        <v>17799.04</v>
      </c>
      <c r="AY74" s="97">
        <v>67342.069999999832</v>
      </c>
      <c r="AZ74" s="97">
        <v>5661380.25</v>
      </c>
      <c r="BA74" s="97">
        <v>4239435.37</v>
      </c>
      <c r="BB74" s="97">
        <v>2450915.0699999998</v>
      </c>
      <c r="BC74" s="98">
        <v>13979440.599999994</v>
      </c>
      <c r="BD74" s="97">
        <v>2610812.9700000002</v>
      </c>
      <c r="BE74" s="97">
        <v>691421.59</v>
      </c>
      <c r="BF74" s="97">
        <v>12423538.810000002</v>
      </c>
      <c r="BG74" s="97">
        <v>177371.84</v>
      </c>
      <c r="BH74" s="97">
        <v>272348.34999999998</v>
      </c>
      <c r="BI74" s="97">
        <v>117074.81</v>
      </c>
      <c r="BJ74" s="97">
        <v>2978693.21</v>
      </c>
      <c r="BK74" s="97">
        <v>3075849.87</v>
      </c>
      <c r="BL74" s="97">
        <v>26731.37</v>
      </c>
      <c r="BM74" s="97">
        <v>73715.73</v>
      </c>
      <c r="BN74" s="97">
        <v>0</v>
      </c>
      <c r="BO74" s="97">
        <v>46591.460000000894</v>
      </c>
      <c r="BP74" s="97">
        <v>66821.180000000168</v>
      </c>
      <c r="BQ74" s="97">
        <v>831665.80999999866</v>
      </c>
      <c r="BR74" s="97">
        <v>53981.400000002235</v>
      </c>
      <c r="BS74" s="97">
        <v>0</v>
      </c>
      <c r="BT74" s="97">
        <v>96176.64000000013</v>
      </c>
      <c r="BU74" s="97">
        <v>45796.089999999851</v>
      </c>
      <c r="BV74" s="97">
        <v>680000</v>
      </c>
      <c r="BW74" s="97">
        <v>271620.42</v>
      </c>
      <c r="BX74" s="97">
        <v>30925.080000000075</v>
      </c>
      <c r="BY74" s="97">
        <v>20772.939999999478</v>
      </c>
      <c r="BZ74" s="97">
        <v>128574.8</v>
      </c>
      <c r="CA74" s="97">
        <v>0</v>
      </c>
      <c r="CB74" s="97">
        <v>14199549.600000024</v>
      </c>
      <c r="CC74" s="97">
        <v>51316.119999999879</v>
      </c>
      <c r="CD74" s="97">
        <v>32213.38</v>
      </c>
      <c r="CE74" s="97">
        <v>35823.39000000013</v>
      </c>
      <c r="CF74" s="97">
        <v>60736.420000000158</v>
      </c>
      <c r="CG74" s="97">
        <f>52674.03+119000</f>
        <v>171674.03</v>
      </c>
      <c r="CH74" s="97">
        <v>42137.689999999944</v>
      </c>
      <c r="CI74" s="97">
        <v>191859.43000000063</v>
      </c>
      <c r="CJ74" s="97">
        <v>127581.31</v>
      </c>
      <c r="CK74" s="97">
        <v>0</v>
      </c>
      <c r="CL74" s="97">
        <v>0</v>
      </c>
      <c r="CM74" s="97">
        <v>0</v>
      </c>
      <c r="CN74" s="97">
        <v>5532198.7100000083</v>
      </c>
      <c r="CO74" s="97">
        <v>3311063.7200000137</v>
      </c>
      <c r="CP74" s="97">
        <v>487185.26</v>
      </c>
      <c r="CQ74" s="97">
        <v>0</v>
      </c>
      <c r="CR74" s="97">
        <v>0</v>
      </c>
      <c r="CS74" s="97">
        <v>0</v>
      </c>
      <c r="CT74" s="97">
        <v>0</v>
      </c>
      <c r="CU74" s="97">
        <v>0</v>
      </c>
      <c r="CV74" s="97">
        <v>0</v>
      </c>
      <c r="CW74" s="97">
        <v>2963.7100000001956</v>
      </c>
      <c r="CX74" s="97">
        <v>34454.619999999646</v>
      </c>
      <c r="CY74" s="97">
        <v>0</v>
      </c>
      <c r="CZ74" s="97">
        <v>0</v>
      </c>
      <c r="DA74" s="97">
        <v>0</v>
      </c>
      <c r="DB74" s="97">
        <v>0</v>
      </c>
      <c r="DC74" s="97">
        <v>0</v>
      </c>
      <c r="DD74" s="97">
        <v>31853.880000000121</v>
      </c>
      <c r="DE74" s="97">
        <v>0</v>
      </c>
      <c r="DF74" s="98">
        <v>964429.94000001252</v>
      </c>
      <c r="DG74" s="97">
        <v>0</v>
      </c>
      <c r="DH74" s="97">
        <v>0</v>
      </c>
      <c r="DI74" s="97">
        <v>187923.21999999881</v>
      </c>
      <c r="DJ74" s="97">
        <v>70570.470000000205</v>
      </c>
      <c r="DK74" s="97">
        <v>63148.970000000205</v>
      </c>
      <c r="DL74" s="97">
        <v>0</v>
      </c>
      <c r="DM74" s="97">
        <v>0</v>
      </c>
      <c r="DN74" s="97">
        <v>0</v>
      </c>
      <c r="DO74" s="97">
        <v>0</v>
      </c>
      <c r="DP74" s="97">
        <v>1230.7399999999907</v>
      </c>
      <c r="DQ74" s="97">
        <v>0</v>
      </c>
      <c r="DR74" s="97">
        <v>0</v>
      </c>
      <c r="DS74" s="97">
        <v>0</v>
      </c>
      <c r="DT74" s="97">
        <v>0</v>
      </c>
      <c r="DU74" s="97">
        <v>0</v>
      </c>
      <c r="DV74" s="97">
        <v>0</v>
      </c>
      <c r="DW74" s="97">
        <v>0</v>
      </c>
      <c r="DX74" s="97">
        <v>27492.279999999795</v>
      </c>
      <c r="DY74" s="97">
        <v>0</v>
      </c>
      <c r="DZ74" s="97">
        <v>739613.14999999944</v>
      </c>
      <c r="EA74" s="97">
        <v>139332.39000000001</v>
      </c>
      <c r="EB74" s="97">
        <v>81512.760000000242</v>
      </c>
      <c r="EC74" s="97">
        <v>108091.72</v>
      </c>
      <c r="ED74" s="97">
        <v>1114082.5</v>
      </c>
      <c r="EE74" s="97">
        <v>0</v>
      </c>
      <c r="EF74" s="97">
        <v>0</v>
      </c>
      <c r="EG74" s="97">
        <v>8952.6699999999255</v>
      </c>
      <c r="EH74" s="97">
        <v>6739.7900000000373</v>
      </c>
      <c r="EI74" s="97">
        <v>984513.67000000179</v>
      </c>
      <c r="EJ74" s="97">
        <v>556718.94000000507</v>
      </c>
      <c r="EK74" s="97">
        <v>0</v>
      </c>
      <c r="EL74" s="97">
        <v>19606.400000000001</v>
      </c>
      <c r="EM74" s="97">
        <v>0</v>
      </c>
      <c r="EN74" s="97">
        <v>0</v>
      </c>
      <c r="EO74" s="97">
        <v>0</v>
      </c>
      <c r="EP74" s="97">
        <v>0</v>
      </c>
      <c r="EQ74" s="97">
        <v>773723.74</v>
      </c>
      <c r="ER74" s="97">
        <v>13739.379999999888</v>
      </c>
      <c r="ES74" s="97">
        <v>0</v>
      </c>
      <c r="ET74" s="97">
        <v>0</v>
      </c>
      <c r="EU74" s="97">
        <v>0</v>
      </c>
      <c r="EV74" s="97">
        <v>25108.400000000001</v>
      </c>
      <c r="EW74" s="97">
        <v>2296.6300000003539</v>
      </c>
      <c r="EX74" s="97">
        <v>6362.1400000001304</v>
      </c>
      <c r="EY74" s="97">
        <v>0</v>
      </c>
      <c r="EZ74" s="97">
        <v>3088.3899999998976</v>
      </c>
      <c r="FA74" s="97">
        <v>650000</v>
      </c>
      <c r="FB74" s="97">
        <v>235967.64</v>
      </c>
      <c r="FC74" s="97">
        <v>1157745.67</v>
      </c>
      <c r="FD74" s="97">
        <v>0</v>
      </c>
      <c r="FE74" s="97">
        <v>0</v>
      </c>
      <c r="FF74" s="97">
        <v>0</v>
      </c>
      <c r="FG74" s="97">
        <v>0</v>
      </c>
      <c r="FH74" s="97">
        <v>0</v>
      </c>
      <c r="FI74" s="97">
        <v>464593.6400000006</v>
      </c>
      <c r="FJ74" s="97">
        <v>402051.60000000056</v>
      </c>
      <c r="FK74" s="97">
        <v>263308.68</v>
      </c>
      <c r="FL74" s="97">
        <v>679899.57</v>
      </c>
      <c r="FM74" s="97">
        <v>418806.28000000119</v>
      </c>
      <c r="FN74" s="97">
        <v>2545812.86</v>
      </c>
      <c r="FO74" s="97">
        <v>243119.79</v>
      </c>
      <c r="FP74" s="97">
        <v>520740.68999999948</v>
      </c>
      <c r="FQ74" s="97">
        <v>223101.13</v>
      </c>
      <c r="FR74" s="97">
        <v>0</v>
      </c>
      <c r="FS74" s="97">
        <v>0</v>
      </c>
      <c r="FT74" s="97">
        <v>0</v>
      </c>
      <c r="FU74" s="97">
        <v>0</v>
      </c>
      <c r="FV74" s="97">
        <v>0</v>
      </c>
      <c r="FW74" s="97">
        <v>0</v>
      </c>
      <c r="FX74" s="97">
        <v>0</v>
      </c>
      <c r="FY74" s="89"/>
      <c r="FZ74" s="54">
        <f>SUM(C74:FX74)</f>
        <v>143317546.35999998</v>
      </c>
      <c r="GA74" s="21"/>
      <c r="GB74" s="54"/>
      <c r="GC74" s="54"/>
      <c r="GD74" s="54"/>
      <c r="GE74" s="72"/>
      <c r="GF74" s="2"/>
      <c r="GG74" s="7"/>
      <c r="GH74" s="7"/>
      <c r="GI74" s="7"/>
      <c r="GJ74" s="7"/>
      <c r="GK74" s="7"/>
      <c r="GL74" s="7"/>
      <c r="GM74" s="7"/>
    </row>
    <row r="75" spans="1:195" x14ac:dyDescent="0.2">
      <c r="A75" s="95"/>
      <c r="B75" s="96" t="s">
        <v>361</v>
      </c>
      <c r="C75" s="99">
        <f t="shared" ref="C75:BN75" si="25">((C265*0.25)+C74)</f>
        <v>20185259.245000001</v>
      </c>
      <c r="D75" s="99">
        <f t="shared" si="25"/>
        <v>97287700.049999982</v>
      </c>
      <c r="E75" s="99">
        <f t="shared" si="25"/>
        <v>20132401.032499999</v>
      </c>
      <c r="F75" s="99">
        <f t="shared" si="25"/>
        <v>40865718.895000003</v>
      </c>
      <c r="G75" s="99">
        <f t="shared" si="25"/>
        <v>2740321.85</v>
      </c>
      <c r="H75" s="99">
        <f t="shared" si="25"/>
        <v>2387297.3474999997</v>
      </c>
      <c r="I75" s="99">
        <f t="shared" si="25"/>
        <v>27274890.577500001</v>
      </c>
      <c r="J75" s="99">
        <f t="shared" si="25"/>
        <v>5051898.9649999999</v>
      </c>
      <c r="K75" s="99">
        <f t="shared" si="25"/>
        <v>869342.11499999999</v>
      </c>
      <c r="L75" s="99">
        <f t="shared" si="25"/>
        <v>6828212.419999999</v>
      </c>
      <c r="M75" s="99">
        <f t="shared" si="25"/>
        <v>3791258.9999999991</v>
      </c>
      <c r="N75" s="99">
        <f t="shared" si="25"/>
        <v>118141630.70999999</v>
      </c>
      <c r="O75" s="99">
        <f t="shared" si="25"/>
        <v>34570154.664999992</v>
      </c>
      <c r="P75" s="99">
        <f t="shared" si="25"/>
        <v>722490.505</v>
      </c>
      <c r="Q75" s="99">
        <f t="shared" si="25"/>
        <v>94878994.282499984</v>
      </c>
      <c r="R75" s="99">
        <f t="shared" si="25"/>
        <v>6051513.5474999994</v>
      </c>
      <c r="S75" s="99">
        <f t="shared" si="25"/>
        <v>3921971.9999999991</v>
      </c>
      <c r="T75" s="99">
        <f t="shared" si="25"/>
        <v>551554.33250000002</v>
      </c>
      <c r="U75" s="99">
        <f t="shared" si="25"/>
        <v>227406.07500000001</v>
      </c>
      <c r="V75" s="99">
        <f t="shared" si="25"/>
        <v>847017.90500000003</v>
      </c>
      <c r="W75" s="99">
        <f t="shared" si="25"/>
        <v>231525.1275</v>
      </c>
      <c r="X75" s="99">
        <f t="shared" si="25"/>
        <v>221742.375</v>
      </c>
      <c r="Y75" s="99">
        <f t="shared" si="25"/>
        <v>3937003.9724999997</v>
      </c>
      <c r="Z75" s="99">
        <f t="shared" si="25"/>
        <v>752938.3075</v>
      </c>
      <c r="AA75" s="99">
        <f t="shared" si="25"/>
        <v>68924482.495000005</v>
      </c>
      <c r="AB75" s="99">
        <f t="shared" si="25"/>
        <v>71896885.3125</v>
      </c>
      <c r="AC75" s="99">
        <f t="shared" si="25"/>
        <v>2376619.6449999996</v>
      </c>
      <c r="AD75" s="99">
        <f t="shared" si="25"/>
        <v>3031488.7050000001</v>
      </c>
      <c r="AE75" s="99">
        <f t="shared" si="25"/>
        <v>449332.88</v>
      </c>
      <c r="AF75" s="99">
        <f t="shared" si="25"/>
        <v>632746.58499999996</v>
      </c>
      <c r="AG75" s="99">
        <f t="shared" si="25"/>
        <v>2449672.7925</v>
      </c>
      <c r="AH75" s="99">
        <f t="shared" si="25"/>
        <v>2244206.9275000002</v>
      </c>
      <c r="AI75" s="99">
        <f t="shared" si="25"/>
        <v>970057.98499999999</v>
      </c>
      <c r="AJ75" s="99">
        <f t="shared" si="25"/>
        <v>720959.70499999996</v>
      </c>
      <c r="AK75" s="99">
        <f t="shared" si="25"/>
        <v>756130.38</v>
      </c>
      <c r="AL75" s="99">
        <f t="shared" si="25"/>
        <v>855038.73250000004</v>
      </c>
      <c r="AM75" s="99">
        <f t="shared" si="25"/>
        <v>1103299.0900000001</v>
      </c>
      <c r="AN75" s="99">
        <f t="shared" si="25"/>
        <v>1015325.1349999999</v>
      </c>
      <c r="AO75" s="99">
        <f t="shared" si="25"/>
        <v>10112808.1525</v>
      </c>
      <c r="AP75" s="99">
        <f t="shared" si="25"/>
        <v>216868897.83249995</v>
      </c>
      <c r="AQ75" s="99">
        <f t="shared" si="25"/>
        <v>832872.30250000022</v>
      </c>
      <c r="AR75" s="99">
        <f t="shared" si="25"/>
        <v>145097417.94999999</v>
      </c>
      <c r="AS75" s="99">
        <f t="shared" si="25"/>
        <v>19070758.122499999</v>
      </c>
      <c r="AT75" s="99">
        <f t="shared" si="25"/>
        <v>5988131.9074999997</v>
      </c>
      <c r="AU75" s="99">
        <f t="shared" si="25"/>
        <v>1030002.7825000001</v>
      </c>
      <c r="AV75" s="99">
        <f t="shared" si="25"/>
        <v>931096.04999999993</v>
      </c>
      <c r="AW75" s="99">
        <f t="shared" si="25"/>
        <v>892388.57250000001</v>
      </c>
      <c r="AX75" s="99">
        <f t="shared" si="25"/>
        <v>254292.30249999999</v>
      </c>
      <c r="AY75" s="99">
        <f t="shared" si="25"/>
        <v>1306606.4349999998</v>
      </c>
      <c r="AZ75" s="99">
        <f t="shared" si="25"/>
        <v>31472982.922499999</v>
      </c>
      <c r="BA75" s="99">
        <f t="shared" si="25"/>
        <v>23603637.4725</v>
      </c>
      <c r="BB75" s="99">
        <f t="shared" si="25"/>
        <v>18967552.41</v>
      </c>
      <c r="BC75" s="99">
        <f t="shared" si="25"/>
        <v>80784720.034999996</v>
      </c>
      <c r="BD75" s="99">
        <f t="shared" si="25"/>
        <v>13112609.807499999</v>
      </c>
      <c r="BE75" s="99">
        <f t="shared" si="25"/>
        <v>3857366.1674999995</v>
      </c>
      <c r="BF75" s="99">
        <f t="shared" si="25"/>
        <v>64434683.799999997</v>
      </c>
      <c r="BG75" s="99">
        <f t="shared" si="25"/>
        <v>2492480.5100000002</v>
      </c>
      <c r="BH75" s="99">
        <f t="shared" si="25"/>
        <v>1788811.67</v>
      </c>
      <c r="BI75" s="99">
        <f t="shared" si="25"/>
        <v>969634.2</v>
      </c>
      <c r="BJ75" s="99">
        <f t="shared" si="25"/>
        <v>16725630.539999999</v>
      </c>
      <c r="BK75" s="99">
        <f t="shared" si="25"/>
        <v>52344409.847500004</v>
      </c>
      <c r="BL75" s="99">
        <f t="shared" si="25"/>
        <v>771033.18249999988</v>
      </c>
      <c r="BM75" s="99">
        <f t="shared" si="25"/>
        <v>944740.66999999993</v>
      </c>
      <c r="BN75" s="99">
        <f t="shared" si="25"/>
        <v>7750081.8925000001</v>
      </c>
      <c r="BO75" s="99">
        <f t="shared" ref="BO75:DZ75" si="26">((BO265*0.25)+BO74)</f>
        <v>3136894.5675000008</v>
      </c>
      <c r="BP75" s="99">
        <f t="shared" si="26"/>
        <v>777492.96250000014</v>
      </c>
      <c r="BQ75" s="99">
        <f t="shared" si="26"/>
        <v>14880474.502499999</v>
      </c>
      <c r="BR75" s="99">
        <f t="shared" si="26"/>
        <v>10169440.375000002</v>
      </c>
      <c r="BS75" s="99">
        <f t="shared" si="26"/>
        <v>2681423.9675000003</v>
      </c>
      <c r="BT75" s="99">
        <f t="shared" si="26"/>
        <v>1263465.7025000001</v>
      </c>
      <c r="BU75" s="99">
        <f t="shared" si="26"/>
        <v>1197657.3949999998</v>
      </c>
      <c r="BV75" s="99">
        <f t="shared" si="26"/>
        <v>3537975.2124999999</v>
      </c>
      <c r="BW75" s="99">
        <f t="shared" si="26"/>
        <v>4586403.9350000005</v>
      </c>
      <c r="BX75" s="99">
        <f t="shared" si="26"/>
        <v>487184.07500000007</v>
      </c>
      <c r="BY75" s="99">
        <f t="shared" si="26"/>
        <v>1313043.2249999994</v>
      </c>
      <c r="BZ75" s="99">
        <f t="shared" si="26"/>
        <v>846923.14500000002</v>
      </c>
      <c r="CA75" s="99">
        <f t="shared" si="26"/>
        <v>659685.02500000002</v>
      </c>
      <c r="CB75" s="99">
        <f t="shared" si="26"/>
        <v>190304456.80000001</v>
      </c>
      <c r="CC75" s="99">
        <f t="shared" si="26"/>
        <v>657198.73749999981</v>
      </c>
      <c r="CD75" s="99">
        <f t="shared" si="26"/>
        <v>287121.5</v>
      </c>
      <c r="CE75" s="99">
        <f t="shared" si="26"/>
        <v>643637.31000000006</v>
      </c>
      <c r="CF75" s="99">
        <f t="shared" si="26"/>
        <v>472995.47000000015</v>
      </c>
      <c r="CG75" s="99">
        <f t="shared" si="26"/>
        <v>863317.9</v>
      </c>
      <c r="CH75" s="99">
        <f t="shared" si="26"/>
        <v>488765.04</v>
      </c>
      <c r="CI75" s="99">
        <f t="shared" si="26"/>
        <v>1853481.6400000006</v>
      </c>
      <c r="CJ75" s="99">
        <f t="shared" si="26"/>
        <v>2379183.16</v>
      </c>
      <c r="CK75" s="99">
        <f t="shared" si="26"/>
        <v>12097198.1</v>
      </c>
      <c r="CL75" s="99">
        <f t="shared" si="26"/>
        <v>3110771.3674999997</v>
      </c>
      <c r="CM75" s="99">
        <f t="shared" si="26"/>
        <v>2072456.3075000001</v>
      </c>
      <c r="CN75" s="99">
        <f t="shared" si="26"/>
        <v>69852854.129999995</v>
      </c>
      <c r="CO75" s="99">
        <f t="shared" si="26"/>
        <v>35802522.762500018</v>
      </c>
      <c r="CP75" s="99">
        <f t="shared" si="26"/>
        <v>3008796.4249999998</v>
      </c>
      <c r="CQ75" s="99">
        <f t="shared" si="26"/>
        <v>2538762.2800000003</v>
      </c>
      <c r="CR75" s="99">
        <f t="shared" si="26"/>
        <v>680281.48</v>
      </c>
      <c r="CS75" s="99">
        <f t="shared" si="26"/>
        <v>956070.86750000005</v>
      </c>
      <c r="CT75" s="99">
        <f t="shared" si="26"/>
        <v>458862.09499999997</v>
      </c>
      <c r="CU75" s="99">
        <f t="shared" si="26"/>
        <v>955369.47</v>
      </c>
      <c r="CV75" s="99">
        <f t="shared" si="26"/>
        <v>211203.98250000001</v>
      </c>
      <c r="CW75" s="99">
        <f t="shared" si="26"/>
        <v>643115.27500000026</v>
      </c>
      <c r="CX75" s="99">
        <f t="shared" si="26"/>
        <v>1223810.0599999996</v>
      </c>
      <c r="CY75" s="99">
        <f t="shared" si="26"/>
        <v>231717.16500000001</v>
      </c>
      <c r="CZ75" s="99">
        <f t="shared" si="26"/>
        <v>4540550.3624999998</v>
      </c>
      <c r="DA75" s="99">
        <f t="shared" si="26"/>
        <v>661323.57999999996</v>
      </c>
      <c r="DB75" s="99">
        <f t="shared" si="26"/>
        <v>893430.99</v>
      </c>
      <c r="DC75" s="99">
        <f t="shared" si="26"/>
        <v>594271.40750000009</v>
      </c>
      <c r="DD75" s="99">
        <f t="shared" si="26"/>
        <v>649252.90750000009</v>
      </c>
      <c r="DE75" s="99">
        <f t="shared" si="26"/>
        <v>1099197.02</v>
      </c>
      <c r="DF75" s="99">
        <f t="shared" si="26"/>
        <v>47640180.775000013</v>
      </c>
      <c r="DG75" s="99">
        <f t="shared" si="26"/>
        <v>364744.53</v>
      </c>
      <c r="DH75" s="99">
        <f t="shared" si="26"/>
        <v>4327206.6400000006</v>
      </c>
      <c r="DI75" s="99">
        <f t="shared" si="26"/>
        <v>6143955.4874999989</v>
      </c>
      <c r="DJ75" s="99">
        <f t="shared" si="26"/>
        <v>1707879.6175000004</v>
      </c>
      <c r="DK75" s="99">
        <f t="shared" si="26"/>
        <v>1247289.0825000003</v>
      </c>
      <c r="DL75" s="99">
        <f t="shared" si="26"/>
        <v>13088516.215</v>
      </c>
      <c r="DM75" s="99">
        <f t="shared" si="26"/>
        <v>999633.15</v>
      </c>
      <c r="DN75" s="99">
        <f t="shared" si="26"/>
        <v>3366478.0124999997</v>
      </c>
      <c r="DO75" s="99">
        <f t="shared" si="26"/>
        <v>7308896.1049999995</v>
      </c>
      <c r="DP75" s="99">
        <f t="shared" si="26"/>
        <v>755268.96500000008</v>
      </c>
      <c r="DQ75" s="99">
        <f t="shared" si="26"/>
        <v>1400104.8774999999</v>
      </c>
      <c r="DR75" s="99">
        <f t="shared" si="26"/>
        <v>3366681.36</v>
      </c>
      <c r="DS75" s="99">
        <f t="shared" si="26"/>
        <v>1987517.12</v>
      </c>
      <c r="DT75" s="99">
        <f t="shared" si="26"/>
        <v>554614.96750000003</v>
      </c>
      <c r="DU75" s="99">
        <f t="shared" si="26"/>
        <v>1037980.105</v>
      </c>
      <c r="DV75" s="99">
        <f t="shared" si="26"/>
        <v>700628.84750000003</v>
      </c>
      <c r="DW75" s="99">
        <f t="shared" si="26"/>
        <v>985097.44499999995</v>
      </c>
      <c r="DX75" s="99">
        <f t="shared" si="26"/>
        <v>743386.62249999982</v>
      </c>
      <c r="DY75" s="99">
        <f t="shared" si="26"/>
        <v>1013559.455</v>
      </c>
      <c r="DZ75" s="99">
        <f t="shared" si="26"/>
        <v>2896312.7099999995</v>
      </c>
      <c r="EA75" s="99">
        <f t="shared" ref="EA75:FX75" si="27">((EA265*0.25)+EA74)</f>
        <v>1714613.5100000002</v>
      </c>
      <c r="EB75" s="99">
        <f t="shared" si="27"/>
        <v>1451607.4925000002</v>
      </c>
      <c r="EC75" s="99">
        <f t="shared" si="27"/>
        <v>942001.51749999996</v>
      </c>
      <c r="ED75" s="99">
        <f t="shared" si="27"/>
        <v>5883725.3049999997</v>
      </c>
      <c r="EE75" s="99">
        <f t="shared" si="27"/>
        <v>694047.51249999995</v>
      </c>
      <c r="EF75" s="99">
        <f t="shared" si="27"/>
        <v>3322601.3249999997</v>
      </c>
      <c r="EG75" s="99">
        <f t="shared" si="27"/>
        <v>825730.32249999989</v>
      </c>
      <c r="EH75" s="99">
        <f t="shared" si="27"/>
        <v>750113.19</v>
      </c>
      <c r="EI75" s="99">
        <f t="shared" si="27"/>
        <v>38842339.134999998</v>
      </c>
      <c r="EJ75" s="99">
        <f t="shared" si="27"/>
        <v>20852044.780000005</v>
      </c>
      <c r="EK75" s="99">
        <f t="shared" si="27"/>
        <v>1606088.575</v>
      </c>
      <c r="EL75" s="99">
        <f t="shared" si="27"/>
        <v>1175793.7849999999</v>
      </c>
      <c r="EM75" s="99">
        <f t="shared" si="27"/>
        <v>1097797.8675000002</v>
      </c>
      <c r="EN75" s="99">
        <f t="shared" si="27"/>
        <v>2511614.2649999997</v>
      </c>
      <c r="EO75" s="99">
        <f t="shared" si="27"/>
        <v>1016540.5425</v>
      </c>
      <c r="EP75" s="99">
        <f t="shared" si="27"/>
        <v>1146247.7024999999</v>
      </c>
      <c r="EQ75" s="99">
        <f t="shared" si="27"/>
        <v>6878084.8625000007</v>
      </c>
      <c r="ER75" s="99">
        <f t="shared" si="27"/>
        <v>1045293.4075</v>
      </c>
      <c r="ES75" s="99">
        <f t="shared" si="27"/>
        <v>505526.8775</v>
      </c>
      <c r="ET75" s="99">
        <f t="shared" si="27"/>
        <v>922226.9425</v>
      </c>
      <c r="EU75" s="99">
        <f t="shared" si="27"/>
        <v>1650323.7949999999</v>
      </c>
      <c r="EV75" s="99">
        <f t="shared" si="27"/>
        <v>338893.6925</v>
      </c>
      <c r="EW75" s="99">
        <f t="shared" si="27"/>
        <v>2675287.2350000003</v>
      </c>
      <c r="EX75" s="99">
        <f t="shared" si="27"/>
        <v>844328.21000000008</v>
      </c>
      <c r="EY75" s="99">
        <f t="shared" si="27"/>
        <v>1132119.0525</v>
      </c>
      <c r="EZ75" s="99">
        <f t="shared" si="27"/>
        <v>507953.02999999991</v>
      </c>
      <c r="FA75" s="99">
        <f t="shared" si="27"/>
        <v>8470346.0649999995</v>
      </c>
      <c r="FB75" s="99">
        <f t="shared" si="27"/>
        <v>1231969.5899999999</v>
      </c>
      <c r="FC75" s="99">
        <f t="shared" si="27"/>
        <v>6171451.2050000001</v>
      </c>
      <c r="FD75" s="99">
        <f t="shared" si="27"/>
        <v>995687.22</v>
      </c>
      <c r="FE75" s="99">
        <f t="shared" si="27"/>
        <v>420315.96500000003</v>
      </c>
      <c r="FF75" s="99">
        <f t="shared" si="27"/>
        <v>775013.52749999997</v>
      </c>
      <c r="FG75" s="99">
        <f t="shared" si="27"/>
        <v>476351.98749999999</v>
      </c>
      <c r="FH75" s="99">
        <f t="shared" si="27"/>
        <v>406226.40749999997</v>
      </c>
      <c r="FI75" s="99">
        <f t="shared" si="27"/>
        <v>4569097.8625000007</v>
      </c>
      <c r="FJ75" s="99">
        <f t="shared" si="27"/>
        <v>4595964.9800000004</v>
      </c>
      <c r="FK75" s="99">
        <f t="shared" si="27"/>
        <v>5157304.5574999992</v>
      </c>
      <c r="FL75" s="99">
        <f t="shared" si="27"/>
        <v>13900403.467500001</v>
      </c>
      <c r="FM75" s="99">
        <f t="shared" si="27"/>
        <v>8479289.2350000013</v>
      </c>
      <c r="FN75" s="99">
        <f t="shared" si="27"/>
        <v>50859810.8825</v>
      </c>
      <c r="FO75" s="99">
        <f t="shared" si="27"/>
        <v>2784257.9725000001</v>
      </c>
      <c r="FP75" s="99">
        <f t="shared" si="27"/>
        <v>5712259.8099999996</v>
      </c>
      <c r="FQ75" s="99">
        <f t="shared" si="27"/>
        <v>2307795.3824999998</v>
      </c>
      <c r="FR75" s="99">
        <f t="shared" si="27"/>
        <v>644962.68500000006</v>
      </c>
      <c r="FS75" s="99">
        <f t="shared" si="27"/>
        <v>702929.28999999992</v>
      </c>
      <c r="FT75" s="99">
        <f t="shared" si="27"/>
        <v>377470.5625</v>
      </c>
      <c r="FU75" s="99">
        <f t="shared" si="27"/>
        <v>1951096.4749999999</v>
      </c>
      <c r="FV75" s="99">
        <f t="shared" si="27"/>
        <v>1566434.7275</v>
      </c>
      <c r="FW75" s="99">
        <f t="shared" si="27"/>
        <v>731507.58500000008</v>
      </c>
      <c r="FX75" s="99">
        <f t="shared" si="27"/>
        <v>295498.66250000003</v>
      </c>
      <c r="FY75" s="54"/>
      <c r="FZ75" s="54">
        <f>SUM(C75:FX75)</f>
        <v>2083624501.0200002</v>
      </c>
      <c r="GA75" s="21"/>
      <c r="GB75" s="54"/>
      <c r="GC75" s="54"/>
      <c r="GD75" s="54"/>
      <c r="GE75" s="72"/>
      <c r="GF75" s="2"/>
      <c r="GG75" s="7"/>
      <c r="GH75" s="7"/>
      <c r="GI75" s="7"/>
      <c r="GJ75" s="7"/>
      <c r="GK75" s="7"/>
      <c r="GL75" s="7"/>
      <c r="GM75" s="7"/>
    </row>
    <row r="76" spans="1:195" x14ac:dyDescent="0.2">
      <c r="A76" s="100">
        <v>0.08</v>
      </c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  <c r="EE76" s="54"/>
      <c r="EF76" s="54"/>
      <c r="EG76" s="54"/>
      <c r="EH76" s="54"/>
      <c r="EI76" s="54"/>
      <c r="EJ76" s="54"/>
      <c r="EK76" s="54"/>
      <c r="EL76" s="54"/>
      <c r="EM76" s="54"/>
      <c r="EN76" s="54"/>
      <c r="EO76" s="54"/>
      <c r="EP76" s="54"/>
      <c r="EQ76" s="54"/>
      <c r="ER76" s="54"/>
      <c r="ES76" s="54"/>
      <c r="ET76" s="54"/>
      <c r="EU76" s="54"/>
      <c r="EV76" s="54"/>
      <c r="EW76" s="54"/>
      <c r="EX76" s="54"/>
      <c r="EY76" s="54"/>
      <c r="EZ76" s="54"/>
      <c r="FA76" s="54"/>
      <c r="FB76" s="54"/>
      <c r="FC76" s="54"/>
      <c r="FD76" s="54"/>
      <c r="FE76" s="54"/>
      <c r="FF76" s="54"/>
      <c r="FG76" s="54"/>
      <c r="FH76" s="54"/>
      <c r="FI76" s="54"/>
      <c r="FJ76" s="54"/>
      <c r="FK76" s="54"/>
      <c r="FL76" s="54"/>
      <c r="FM76" s="54"/>
      <c r="FN76" s="54"/>
      <c r="FO76" s="54"/>
      <c r="FP76" s="54"/>
      <c r="FQ76" s="54"/>
      <c r="FR76" s="54"/>
      <c r="FS76" s="54"/>
      <c r="FT76" s="54"/>
      <c r="FU76" s="54"/>
      <c r="FV76" s="54"/>
      <c r="FW76" s="54"/>
      <c r="FX76" s="54"/>
      <c r="FY76" s="54"/>
      <c r="FZ76" s="54"/>
      <c r="GA76" s="21"/>
      <c r="GB76" s="54"/>
      <c r="GC76" s="54"/>
      <c r="GD76" s="54"/>
      <c r="GE76" s="72"/>
      <c r="GF76" s="2"/>
      <c r="GG76" s="7"/>
      <c r="GH76" s="7"/>
      <c r="GI76" s="7"/>
      <c r="GJ76" s="7"/>
      <c r="GK76" s="7"/>
      <c r="GL76" s="7"/>
      <c r="GM76" s="7"/>
    </row>
    <row r="77" spans="1:195" ht="15.75" x14ac:dyDescent="0.25">
      <c r="A77" s="72"/>
      <c r="B77" s="52" t="s">
        <v>362</v>
      </c>
      <c r="C77" s="5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7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7"/>
      <c r="FU77" s="6"/>
      <c r="FV77" s="6"/>
      <c r="FW77" s="6"/>
      <c r="FX77" s="6"/>
      <c r="FY77" s="54"/>
      <c r="FZ77" s="54"/>
      <c r="GA77" s="21"/>
      <c r="GB77" s="54"/>
      <c r="GC77" s="54"/>
      <c r="GD77" s="54"/>
      <c r="GE77" s="72"/>
      <c r="GF77" s="2"/>
      <c r="GG77" s="7"/>
      <c r="GH77" s="7"/>
      <c r="GI77" s="7"/>
      <c r="GJ77" s="7"/>
      <c r="GK77" s="7"/>
      <c r="GL77" s="7"/>
      <c r="GM77" s="7"/>
    </row>
    <row r="78" spans="1:195" x14ac:dyDescent="0.2">
      <c r="A78" s="3" t="s">
        <v>363</v>
      </c>
      <c r="B78" s="2" t="s">
        <v>364</v>
      </c>
      <c r="C78" s="21">
        <f t="shared" ref="C78:BN78" si="28">C9</f>
        <v>6083.5999999999995</v>
      </c>
      <c r="D78" s="21">
        <f t="shared" si="28"/>
        <v>35440.887389077499</v>
      </c>
      <c r="E78" s="21">
        <f t="shared" si="28"/>
        <v>6389.3650669924282</v>
      </c>
      <c r="F78" s="21">
        <f t="shared" si="28"/>
        <v>17115.669999999998</v>
      </c>
      <c r="G78" s="21">
        <f t="shared" si="28"/>
        <v>1032.5999999999999</v>
      </c>
      <c r="H78" s="21">
        <f t="shared" si="28"/>
        <v>924.5</v>
      </c>
      <c r="I78" s="21">
        <f t="shared" si="28"/>
        <v>7927.5043420927841</v>
      </c>
      <c r="J78" s="21">
        <f t="shared" si="28"/>
        <v>2276.2999999999997</v>
      </c>
      <c r="K78" s="21">
        <f t="shared" si="28"/>
        <v>288</v>
      </c>
      <c r="L78" s="21">
        <f t="shared" si="28"/>
        <v>2386.9999999999995</v>
      </c>
      <c r="M78" s="21">
        <f t="shared" si="28"/>
        <v>1210</v>
      </c>
      <c r="N78" s="21">
        <f t="shared" si="28"/>
        <v>52199.9</v>
      </c>
      <c r="O78" s="21">
        <f t="shared" si="28"/>
        <v>14297.5</v>
      </c>
      <c r="P78" s="21">
        <f t="shared" si="28"/>
        <v>173.7</v>
      </c>
      <c r="Q78" s="21">
        <f t="shared" si="28"/>
        <v>36705</v>
      </c>
      <c r="R78" s="21">
        <f t="shared" si="28"/>
        <v>482.00000000000045</v>
      </c>
      <c r="S78" s="21">
        <f t="shared" si="28"/>
        <v>1640.2</v>
      </c>
      <c r="T78" s="21">
        <f t="shared" si="28"/>
        <v>129.4</v>
      </c>
      <c r="U78" s="21">
        <f t="shared" si="28"/>
        <v>47.699999999999996</v>
      </c>
      <c r="V78" s="21">
        <f t="shared" si="28"/>
        <v>269.2</v>
      </c>
      <c r="W78" s="22">
        <f t="shared" si="28"/>
        <v>49.8</v>
      </c>
      <c r="X78" s="21">
        <f t="shared" si="28"/>
        <v>48.699999999999996</v>
      </c>
      <c r="Y78" s="21">
        <f t="shared" si="28"/>
        <v>472.79999999999995</v>
      </c>
      <c r="Z78" s="21">
        <f t="shared" si="28"/>
        <v>232</v>
      </c>
      <c r="AA78" s="21">
        <f t="shared" si="28"/>
        <v>29802.1</v>
      </c>
      <c r="AB78" s="21">
        <f t="shared" si="28"/>
        <v>29654.300000000003</v>
      </c>
      <c r="AC78" s="21">
        <f t="shared" si="28"/>
        <v>942.5</v>
      </c>
      <c r="AD78" s="21">
        <f t="shared" si="28"/>
        <v>1182.4000000000001</v>
      </c>
      <c r="AE78" s="21">
        <f t="shared" si="28"/>
        <v>105.5</v>
      </c>
      <c r="AF78" s="21">
        <f t="shared" si="28"/>
        <v>151</v>
      </c>
      <c r="AG78" s="21">
        <f t="shared" si="28"/>
        <v>698.50000000000023</v>
      </c>
      <c r="AH78" s="21">
        <f t="shared" si="28"/>
        <v>954.4</v>
      </c>
      <c r="AI78" s="21">
        <f t="shared" si="28"/>
        <v>326</v>
      </c>
      <c r="AJ78" s="21">
        <f t="shared" si="28"/>
        <v>182.50245615021811</v>
      </c>
      <c r="AK78" s="21">
        <f t="shared" si="28"/>
        <v>191.70000000000002</v>
      </c>
      <c r="AL78" s="21">
        <f t="shared" si="28"/>
        <v>251.3</v>
      </c>
      <c r="AM78" s="21">
        <f t="shared" si="28"/>
        <v>420.4</v>
      </c>
      <c r="AN78" s="21">
        <f t="shared" si="28"/>
        <v>331.20000000000005</v>
      </c>
      <c r="AO78" s="21">
        <f t="shared" si="28"/>
        <v>4464</v>
      </c>
      <c r="AP78" s="21">
        <f t="shared" si="28"/>
        <v>83903.199999999983</v>
      </c>
      <c r="AQ78" s="21">
        <f t="shared" si="28"/>
        <v>222.5</v>
      </c>
      <c r="AR78" s="21">
        <f t="shared" si="28"/>
        <v>61928.572999999997</v>
      </c>
      <c r="AS78" s="21">
        <f t="shared" si="28"/>
        <v>6429.4793256543962</v>
      </c>
      <c r="AT78" s="21">
        <f t="shared" si="28"/>
        <v>2370</v>
      </c>
      <c r="AU78" s="21">
        <f t="shared" si="28"/>
        <v>237</v>
      </c>
      <c r="AV78" s="21">
        <f t="shared" si="28"/>
        <v>288.5</v>
      </c>
      <c r="AW78" s="21">
        <f t="shared" si="28"/>
        <v>206.79999999999998</v>
      </c>
      <c r="AX78" s="21">
        <f t="shared" si="28"/>
        <v>49.7</v>
      </c>
      <c r="AY78" s="21">
        <f t="shared" si="28"/>
        <v>422.6</v>
      </c>
      <c r="AZ78" s="21">
        <f t="shared" si="28"/>
        <v>10900.5</v>
      </c>
      <c r="BA78" s="21">
        <f t="shared" si="28"/>
        <v>8993.3000000000011</v>
      </c>
      <c r="BB78" s="21">
        <f t="shared" si="28"/>
        <v>7599.2</v>
      </c>
      <c r="BC78" s="21">
        <f t="shared" si="28"/>
        <v>25265.369978622064</v>
      </c>
      <c r="BD78" s="21">
        <f t="shared" si="28"/>
        <v>4924.6000000000004</v>
      </c>
      <c r="BE78" s="21">
        <f t="shared" si="28"/>
        <v>1376.5</v>
      </c>
      <c r="BF78" s="21">
        <f t="shared" si="28"/>
        <v>23701.4</v>
      </c>
      <c r="BG78" s="21">
        <f t="shared" si="28"/>
        <v>930.2</v>
      </c>
      <c r="BH78" s="21">
        <f t="shared" si="28"/>
        <v>553.99982256919805</v>
      </c>
      <c r="BI78" s="21">
        <f t="shared" si="28"/>
        <v>241.4</v>
      </c>
      <c r="BJ78" s="21">
        <f t="shared" si="28"/>
        <v>6433</v>
      </c>
      <c r="BK78" s="21">
        <f t="shared" si="28"/>
        <v>16218.399999999998</v>
      </c>
      <c r="BL78" s="21">
        <f t="shared" si="28"/>
        <v>192.29999999999998</v>
      </c>
      <c r="BM78" s="21">
        <f t="shared" si="28"/>
        <v>272</v>
      </c>
      <c r="BN78" s="21">
        <f t="shared" si="28"/>
        <v>3492.9981448968178</v>
      </c>
      <c r="BO78" s="21">
        <f t="shared" ref="BO78:DZ78" si="29">BO9</f>
        <v>1356.1</v>
      </c>
      <c r="BP78" s="21">
        <f t="shared" si="29"/>
        <v>185</v>
      </c>
      <c r="BQ78" s="75">
        <f t="shared" si="29"/>
        <v>5349.0653649104361</v>
      </c>
      <c r="BR78" s="21">
        <f t="shared" si="29"/>
        <v>4578.8999999999996</v>
      </c>
      <c r="BS78" s="21">
        <f t="shared" si="29"/>
        <v>1073</v>
      </c>
      <c r="BT78" s="21">
        <f t="shared" si="29"/>
        <v>432.8</v>
      </c>
      <c r="BU78" s="21">
        <f t="shared" si="29"/>
        <v>390.5</v>
      </c>
      <c r="BV78" s="21">
        <f t="shared" si="29"/>
        <v>1223.5</v>
      </c>
      <c r="BW78" s="21">
        <f t="shared" si="29"/>
        <v>1910.9</v>
      </c>
      <c r="BX78" s="21">
        <f t="shared" si="29"/>
        <v>96.6</v>
      </c>
      <c r="BY78" s="21">
        <f t="shared" si="29"/>
        <v>496.20078820545348</v>
      </c>
      <c r="BZ78" s="21">
        <f t="shared" si="29"/>
        <v>202.5</v>
      </c>
      <c r="CA78" s="21">
        <f t="shared" si="29"/>
        <v>162.80000000000001</v>
      </c>
      <c r="CB78" s="21">
        <f t="shared" si="29"/>
        <v>78990.5</v>
      </c>
      <c r="CC78" s="21">
        <f t="shared" si="29"/>
        <v>151.89999999999998</v>
      </c>
      <c r="CD78" s="21">
        <f t="shared" si="29"/>
        <v>54.900000000000006</v>
      </c>
      <c r="CE78" s="21">
        <f t="shared" si="29"/>
        <v>158.69999999999999</v>
      </c>
      <c r="CF78" s="21">
        <f t="shared" si="29"/>
        <v>99.5</v>
      </c>
      <c r="CG78" s="21">
        <f t="shared" si="29"/>
        <v>193.7</v>
      </c>
      <c r="CH78" s="21">
        <f t="shared" si="29"/>
        <v>100.50105263157897</v>
      </c>
      <c r="CI78" s="21">
        <f t="shared" si="29"/>
        <v>708.3</v>
      </c>
      <c r="CJ78" s="21">
        <f t="shared" si="29"/>
        <v>911</v>
      </c>
      <c r="CK78" s="21">
        <f t="shared" si="29"/>
        <v>4301.6188975519472</v>
      </c>
      <c r="CL78" s="21">
        <f t="shared" si="29"/>
        <v>1315.8</v>
      </c>
      <c r="CM78" s="21">
        <f t="shared" si="29"/>
        <v>779.4</v>
      </c>
      <c r="CN78" s="21">
        <f t="shared" si="29"/>
        <v>28196.855</v>
      </c>
      <c r="CO78" s="21">
        <f t="shared" si="29"/>
        <v>15102.5</v>
      </c>
      <c r="CP78" s="21">
        <f t="shared" si="29"/>
        <v>1056</v>
      </c>
      <c r="CQ78" s="21">
        <f t="shared" si="29"/>
        <v>1002.9</v>
      </c>
      <c r="CR78" s="21">
        <f t="shared" si="29"/>
        <v>178.6</v>
      </c>
      <c r="CS78" s="21">
        <f t="shared" si="29"/>
        <v>337.5</v>
      </c>
      <c r="CT78" s="21">
        <f t="shared" si="29"/>
        <v>101.5</v>
      </c>
      <c r="CU78" s="21">
        <f t="shared" si="29"/>
        <v>77.000000000000014</v>
      </c>
      <c r="CV78" s="21">
        <f t="shared" si="29"/>
        <v>46.6</v>
      </c>
      <c r="CW78" s="21">
        <f t="shared" si="29"/>
        <v>168.8</v>
      </c>
      <c r="CX78" s="21">
        <f t="shared" si="29"/>
        <v>470.3</v>
      </c>
      <c r="CY78" s="21">
        <f t="shared" si="29"/>
        <v>49.099999999999994</v>
      </c>
      <c r="CZ78" s="21">
        <f t="shared" si="29"/>
        <v>2008</v>
      </c>
      <c r="DA78" s="21">
        <f t="shared" si="29"/>
        <v>172.5</v>
      </c>
      <c r="DB78" s="21">
        <f t="shared" si="29"/>
        <v>288.5</v>
      </c>
      <c r="DC78" s="21">
        <f t="shared" si="29"/>
        <v>147</v>
      </c>
      <c r="DD78" s="21">
        <f t="shared" si="29"/>
        <v>155.80000000000001</v>
      </c>
      <c r="DE78" s="21">
        <f t="shared" si="29"/>
        <v>404.5</v>
      </c>
      <c r="DF78" s="21">
        <f t="shared" si="29"/>
        <v>20635.52</v>
      </c>
      <c r="DG78" s="21">
        <f t="shared" si="29"/>
        <v>78.2</v>
      </c>
      <c r="DH78" s="21">
        <f t="shared" si="29"/>
        <v>1915.799973494486</v>
      </c>
      <c r="DI78" s="21">
        <f t="shared" si="29"/>
        <v>2644.4</v>
      </c>
      <c r="DJ78" s="21">
        <f t="shared" si="29"/>
        <v>648.99968076616153</v>
      </c>
      <c r="DK78" s="21">
        <f t="shared" si="29"/>
        <v>455.6</v>
      </c>
      <c r="DL78" s="21">
        <f t="shared" si="29"/>
        <v>5787</v>
      </c>
      <c r="DM78" s="21">
        <f t="shared" si="29"/>
        <v>258.8</v>
      </c>
      <c r="DN78" s="21">
        <f t="shared" si="29"/>
        <v>1423.8</v>
      </c>
      <c r="DO78" s="21">
        <f t="shared" si="29"/>
        <v>3129.6</v>
      </c>
      <c r="DP78" s="21">
        <f t="shared" si="29"/>
        <v>194</v>
      </c>
      <c r="DQ78" s="21">
        <f t="shared" si="29"/>
        <v>549</v>
      </c>
      <c r="DR78" s="21">
        <f t="shared" si="29"/>
        <v>1393</v>
      </c>
      <c r="DS78" s="21">
        <f t="shared" si="29"/>
        <v>778.4</v>
      </c>
      <c r="DT78" s="21">
        <f t="shared" si="29"/>
        <v>131.29999999999998</v>
      </c>
      <c r="DU78" s="21">
        <f t="shared" si="29"/>
        <v>368</v>
      </c>
      <c r="DV78" s="21">
        <f t="shared" si="29"/>
        <v>186</v>
      </c>
      <c r="DW78" s="21">
        <f t="shared" si="29"/>
        <v>355.09999999999997</v>
      </c>
      <c r="DX78" s="21">
        <f t="shared" si="29"/>
        <v>162.5</v>
      </c>
      <c r="DY78" s="21">
        <f t="shared" si="29"/>
        <v>302.5</v>
      </c>
      <c r="DZ78" s="21">
        <f t="shared" si="29"/>
        <v>806.5</v>
      </c>
      <c r="EA78" s="21">
        <f t="shared" ref="EA78:FX78" si="30">EA9</f>
        <v>565.6</v>
      </c>
      <c r="EB78" s="21">
        <f t="shared" si="30"/>
        <v>549</v>
      </c>
      <c r="EC78" s="21">
        <f t="shared" si="30"/>
        <v>281</v>
      </c>
      <c r="ED78" s="21">
        <f t="shared" si="30"/>
        <v>1610.5</v>
      </c>
      <c r="EE78" s="21">
        <f t="shared" si="30"/>
        <v>192.1</v>
      </c>
      <c r="EF78" s="21">
        <f t="shared" si="30"/>
        <v>1426.3</v>
      </c>
      <c r="EG78" s="21">
        <f t="shared" si="30"/>
        <v>275.40000000000003</v>
      </c>
      <c r="EH78" s="21">
        <f t="shared" si="30"/>
        <v>214.7</v>
      </c>
      <c r="EI78" s="21">
        <f t="shared" si="30"/>
        <v>15104</v>
      </c>
      <c r="EJ78" s="21">
        <f t="shared" si="30"/>
        <v>9431.1999999999989</v>
      </c>
      <c r="EK78" s="21">
        <f t="shared" si="30"/>
        <v>674.9</v>
      </c>
      <c r="EL78" s="21">
        <f t="shared" si="30"/>
        <v>478.7</v>
      </c>
      <c r="EM78" s="21">
        <f t="shared" si="30"/>
        <v>402</v>
      </c>
      <c r="EN78" s="21">
        <f t="shared" si="30"/>
        <v>942.69999999999993</v>
      </c>
      <c r="EO78" s="21">
        <f t="shared" si="30"/>
        <v>367</v>
      </c>
      <c r="EP78" s="21">
        <f t="shared" si="30"/>
        <v>407</v>
      </c>
      <c r="EQ78" s="21">
        <f t="shared" si="30"/>
        <v>2568.3200000000002</v>
      </c>
      <c r="ER78" s="21">
        <f t="shared" si="30"/>
        <v>315.49983443708618</v>
      </c>
      <c r="ES78" s="21">
        <f t="shared" si="30"/>
        <v>112.4985915492958</v>
      </c>
      <c r="ET78" s="21">
        <f t="shared" si="30"/>
        <v>234.3</v>
      </c>
      <c r="EU78" s="21">
        <f t="shared" si="30"/>
        <v>572</v>
      </c>
      <c r="EV78" s="21">
        <f t="shared" si="30"/>
        <v>59.000000000000007</v>
      </c>
      <c r="EW78" s="21">
        <f t="shared" si="30"/>
        <v>876.6</v>
      </c>
      <c r="EX78" s="21">
        <f t="shared" si="30"/>
        <v>211.5</v>
      </c>
      <c r="EY78" s="21">
        <f t="shared" si="30"/>
        <v>239.7</v>
      </c>
      <c r="EZ78" s="21">
        <f t="shared" si="30"/>
        <v>110.70043846153844</v>
      </c>
      <c r="FA78" s="21">
        <f t="shared" si="30"/>
        <v>3311.3</v>
      </c>
      <c r="FB78" s="21">
        <f t="shared" si="30"/>
        <v>326.5</v>
      </c>
      <c r="FC78" s="21">
        <f t="shared" si="30"/>
        <v>2297</v>
      </c>
      <c r="FD78" s="21">
        <f t="shared" si="30"/>
        <v>338.6</v>
      </c>
      <c r="FE78" s="21">
        <f t="shared" si="30"/>
        <v>88.5</v>
      </c>
      <c r="FF78" s="21">
        <f t="shared" si="30"/>
        <v>212.70099999999991</v>
      </c>
      <c r="FG78" s="21">
        <f t="shared" si="30"/>
        <v>109.7</v>
      </c>
      <c r="FH78" s="21">
        <f t="shared" si="30"/>
        <v>84.2</v>
      </c>
      <c r="FI78" s="21">
        <f t="shared" si="30"/>
        <v>1814</v>
      </c>
      <c r="FJ78" s="21">
        <f t="shared" si="30"/>
        <v>1917.8</v>
      </c>
      <c r="FK78" s="21">
        <f t="shared" si="30"/>
        <v>2226</v>
      </c>
      <c r="FL78" s="21">
        <f t="shared" si="30"/>
        <v>6183.6</v>
      </c>
      <c r="FM78" s="21">
        <f t="shared" si="30"/>
        <v>3739.4</v>
      </c>
      <c r="FN78" s="21">
        <f t="shared" si="30"/>
        <v>21548.500000000004</v>
      </c>
      <c r="FO78" s="21">
        <f t="shared" si="30"/>
        <v>1100.5</v>
      </c>
      <c r="FP78" s="21">
        <f t="shared" si="30"/>
        <v>2177.5</v>
      </c>
      <c r="FQ78" s="21">
        <f t="shared" si="30"/>
        <v>889.6</v>
      </c>
      <c r="FR78" s="21">
        <f t="shared" si="30"/>
        <v>163.19999999999999</v>
      </c>
      <c r="FS78" s="21">
        <f t="shared" si="30"/>
        <v>193.3</v>
      </c>
      <c r="FT78" s="22">
        <f t="shared" si="30"/>
        <v>81.099999999999994</v>
      </c>
      <c r="FU78" s="21">
        <f t="shared" si="30"/>
        <v>768.30000000000007</v>
      </c>
      <c r="FV78" s="21">
        <f t="shared" si="30"/>
        <v>624.09999999999991</v>
      </c>
      <c r="FW78" s="21">
        <f t="shared" si="30"/>
        <v>195</v>
      </c>
      <c r="FX78" s="21">
        <f t="shared" si="30"/>
        <v>55</v>
      </c>
      <c r="FY78" s="54"/>
      <c r="FZ78" s="21">
        <f t="shared" ref="FZ78:FZ83" si="31">SUM(C78:FX78)</f>
        <v>810693.93014806334</v>
      </c>
      <c r="GA78" s="26"/>
      <c r="GB78" s="54"/>
      <c r="GC78" s="54"/>
      <c r="GD78" s="54"/>
      <c r="GE78" s="72"/>
      <c r="GF78" s="2"/>
      <c r="GG78" s="7"/>
      <c r="GH78" s="7"/>
      <c r="GI78" s="7"/>
      <c r="GJ78" s="7"/>
      <c r="GK78" s="7"/>
      <c r="GL78" s="7"/>
      <c r="GM78" s="7"/>
    </row>
    <row r="79" spans="1:195" x14ac:dyDescent="0.2">
      <c r="A79" s="3" t="s">
        <v>365</v>
      </c>
      <c r="B79" s="2" t="s">
        <v>366</v>
      </c>
      <c r="C79" s="21">
        <f t="shared" ref="C79:BN82" si="32">C17</f>
        <v>5935</v>
      </c>
      <c r="D79" s="21">
        <f t="shared" si="32"/>
        <v>36419.5</v>
      </c>
      <c r="E79" s="21">
        <f t="shared" si="32"/>
        <v>6547</v>
      </c>
      <c r="F79" s="21">
        <f t="shared" si="32"/>
        <v>16619.5</v>
      </c>
      <c r="G79" s="21">
        <f t="shared" si="32"/>
        <v>1032</v>
      </c>
      <c r="H79" s="21">
        <f t="shared" si="32"/>
        <v>916.5</v>
      </c>
      <c r="I79" s="21">
        <f t="shared" si="32"/>
        <v>8486</v>
      </c>
      <c r="J79" s="21">
        <f t="shared" si="32"/>
        <v>2232.5</v>
      </c>
      <c r="K79" s="21">
        <f t="shared" si="32"/>
        <v>287.5</v>
      </c>
      <c r="L79" s="21">
        <f t="shared" si="32"/>
        <v>2429.5</v>
      </c>
      <c r="M79" s="21">
        <f t="shared" si="32"/>
        <v>1217</v>
      </c>
      <c r="N79" s="21">
        <f t="shared" si="32"/>
        <v>52165.5</v>
      </c>
      <c r="O79" s="21">
        <f t="shared" si="32"/>
        <v>14491</v>
      </c>
      <c r="P79" s="21">
        <f t="shared" si="32"/>
        <v>176.5</v>
      </c>
      <c r="Q79" s="21">
        <f t="shared" si="32"/>
        <v>36919.5</v>
      </c>
      <c r="R79" s="21">
        <f t="shared" si="32"/>
        <v>467.5</v>
      </c>
      <c r="S79" s="21">
        <f t="shared" si="32"/>
        <v>1572</v>
      </c>
      <c r="T79" s="21">
        <f t="shared" si="32"/>
        <v>133.5</v>
      </c>
      <c r="U79" s="21">
        <f t="shared" si="32"/>
        <v>35.5</v>
      </c>
      <c r="V79" s="21">
        <f t="shared" si="32"/>
        <v>289</v>
      </c>
      <c r="W79" s="21">
        <f t="shared" si="32"/>
        <v>43.5</v>
      </c>
      <c r="X79" s="21">
        <f t="shared" si="32"/>
        <v>29.5</v>
      </c>
      <c r="Y79" s="21">
        <f t="shared" si="32"/>
        <v>458.5</v>
      </c>
      <c r="Z79" s="21">
        <f t="shared" si="32"/>
        <v>232.5</v>
      </c>
      <c r="AA79" s="21">
        <f t="shared" si="32"/>
        <v>29639</v>
      </c>
      <c r="AB79" s="21">
        <f t="shared" si="32"/>
        <v>29352</v>
      </c>
      <c r="AC79" s="21">
        <f t="shared" si="32"/>
        <v>941</v>
      </c>
      <c r="AD79" s="21">
        <f t="shared" si="32"/>
        <v>1163</v>
      </c>
      <c r="AE79" s="21">
        <f t="shared" si="32"/>
        <v>94.5</v>
      </c>
      <c r="AF79" s="21">
        <f t="shared" si="32"/>
        <v>155</v>
      </c>
      <c r="AG79" s="21">
        <f t="shared" si="32"/>
        <v>710.5</v>
      </c>
      <c r="AH79" s="21">
        <f t="shared" si="32"/>
        <v>991</v>
      </c>
      <c r="AI79" s="21">
        <f t="shared" si="32"/>
        <v>336.5</v>
      </c>
      <c r="AJ79" s="21">
        <f t="shared" si="32"/>
        <v>173.5</v>
      </c>
      <c r="AK79" s="21">
        <f t="shared" si="32"/>
        <v>188.5</v>
      </c>
      <c r="AL79" s="21">
        <f t="shared" si="32"/>
        <v>254.5</v>
      </c>
      <c r="AM79" s="21">
        <f t="shared" si="32"/>
        <v>420</v>
      </c>
      <c r="AN79" s="21">
        <f t="shared" si="32"/>
        <v>347</v>
      </c>
      <c r="AO79" s="21">
        <f t="shared" si="32"/>
        <v>4539.5</v>
      </c>
      <c r="AP79" s="21">
        <f t="shared" si="32"/>
        <v>83125.5</v>
      </c>
      <c r="AQ79" s="21">
        <f t="shared" si="32"/>
        <v>213.5</v>
      </c>
      <c r="AR79" s="21">
        <f t="shared" si="32"/>
        <v>61318</v>
      </c>
      <c r="AS79" s="21">
        <f t="shared" si="32"/>
        <v>6440.5</v>
      </c>
      <c r="AT79" s="21">
        <f t="shared" si="32"/>
        <v>2226.5</v>
      </c>
      <c r="AU79" s="21">
        <f t="shared" si="32"/>
        <v>236.5</v>
      </c>
      <c r="AV79" s="21">
        <f t="shared" si="32"/>
        <v>290.5</v>
      </c>
      <c r="AW79" s="21">
        <f t="shared" si="32"/>
        <v>206</v>
      </c>
      <c r="AX79" s="21">
        <f t="shared" si="32"/>
        <v>33</v>
      </c>
      <c r="AY79" s="21">
        <f t="shared" si="32"/>
        <v>419</v>
      </c>
      <c r="AZ79" s="21">
        <f t="shared" si="32"/>
        <v>11118</v>
      </c>
      <c r="BA79" s="21">
        <f t="shared" si="32"/>
        <v>8898.5</v>
      </c>
      <c r="BB79" s="21">
        <f t="shared" si="32"/>
        <v>7630</v>
      </c>
      <c r="BC79" s="21">
        <f t="shared" si="32"/>
        <v>25248.5</v>
      </c>
      <c r="BD79" s="21">
        <f t="shared" si="32"/>
        <v>4909.5</v>
      </c>
      <c r="BE79" s="21">
        <f t="shared" si="32"/>
        <v>1323.5</v>
      </c>
      <c r="BF79" s="21">
        <f t="shared" si="32"/>
        <v>23448</v>
      </c>
      <c r="BG79" s="21">
        <f t="shared" si="32"/>
        <v>928</v>
      </c>
      <c r="BH79" s="21">
        <f t="shared" si="32"/>
        <v>559.5</v>
      </c>
      <c r="BI79" s="21">
        <f t="shared" si="32"/>
        <v>248</v>
      </c>
      <c r="BJ79" s="21">
        <f t="shared" si="32"/>
        <v>6247</v>
      </c>
      <c r="BK79" s="21">
        <f t="shared" si="32"/>
        <v>15752</v>
      </c>
      <c r="BL79" s="21">
        <f t="shared" si="32"/>
        <v>182.5</v>
      </c>
      <c r="BM79" s="21">
        <f t="shared" si="32"/>
        <v>274</v>
      </c>
      <c r="BN79" s="21">
        <f t="shared" si="32"/>
        <v>3448</v>
      </c>
      <c r="BO79" s="21">
        <f t="shared" ref="BO79:DZ82" si="33">BO17</f>
        <v>1296.5</v>
      </c>
      <c r="BP79" s="21">
        <f t="shared" si="33"/>
        <v>192</v>
      </c>
      <c r="BQ79" s="21">
        <f t="shared" si="33"/>
        <v>5319.5</v>
      </c>
      <c r="BR79" s="21">
        <f t="shared" si="33"/>
        <v>4574.5</v>
      </c>
      <c r="BS79" s="21">
        <f t="shared" si="33"/>
        <v>1048.5</v>
      </c>
      <c r="BT79" s="21">
        <f t="shared" si="33"/>
        <v>434</v>
      </c>
      <c r="BU79" s="21">
        <f t="shared" si="33"/>
        <v>391.5</v>
      </c>
      <c r="BV79" s="21">
        <f t="shared" si="33"/>
        <v>1200</v>
      </c>
      <c r="BW79" s="21">
        <f t="shared" si="33"/>
        <v>1916.5</v>
      </c>
      <c r="BX79" s="21">
        <f t="shared" si="33"/>
        <v>78.5</v>
      </c>
      <c r="BY79" s="21">
        <f t="shared" si="33"/>
        <v>499.5</v>
      </c>
      <c r="BZ79" s="21">
        <f t="shared" si="33"/>
        <v>204</v>
      </c>
      <c r="CA79" s="21">
        <f t="shared" si="33"/>
        <v>160.5</v>
      </c>
      <c r="CB79" s="21">
        <f t="shared" si="33"/>
        <v>79182.5</v>
      </c>
      <c r="CC79" s="21">
        <f t="shared" si="33"/>
        <v>158.5</v>
      </c>
      <c r="CD79" s="21">
        <f t="shared" si="33"/>
        <v>44</v>
      </c>
      <c r="CE79" s="21">
        <f t="shared" si="33"/>
        <v>155</v>
      </c>
      <c r="CF79" s="21">
        <f t="shared" si="33"/>
        <v>91.5</v>
      </c>
      <c r="CG79" s="21">
        <f t="shared" si="33"/>
        <v>194.5</v>
      </c>
      <c r="CH79" s="21">
        <f t="shared" si="33"/>
        <v>102.5</v>
      </c>
      <c r="CI79" s="21">
        <f t="shared" si="33"/>
        <v>704.5</v>
      </c>
      <c r="CJ79" s="21">
        <f t="shared" si="33"/>
        <v>906.5</v>
      </c>
      <c r="CK79" s="21">
        <f t="shared" si="33"/>
        <v>4305.5</v>
      </c>
      <c r="CL79" s="21">
        <f t="shared" si="33"/>
        <v>1296</v>
      </c>
      <c r="CM79" s="21">
        <f t="shared" si="33"/>
        <v>780.5</v>
      </c>
      <c r="CN79" s="21">
        <f t="shared" si="33"/>
        <v>27751.5</v>
      </c>
      <c r="CO79" s="21">
        <f t="shared" si="33"/>
        <v>14988</v>
      </c>
      <c r="CP79" s="21">
        <f t="shared" si="33"/>
        <v>1051.5</v>
      </c>
      <c r="CQ79" s="21">
        <f t="shared" si="33"/>
        <v>950</v>
      </c>
      <c r="CR79" s="21">
        <f t="shared" si="33"/>
        <v>171.5</v>
      </c>
      <c r="CS79" s="21">
        <f t="shared" si="33"/>
        <v>346.5</v>
      </c>
      <c r="CT79" s="21">
        <f t="shared" si="33"/>
        <v>106.5</v>
      </c>
      <c r="CU79" s="21">
        <f t="shared" si="33"/>
        <v>75.5</v>
      </c>
      <c r="CV79" s="21">
        <f t="shared" si="33"/>
        <v>50</v>
      </c>
      <c r="CW79" s="21">
        <f t="shared" si="33"/>
        <v>162.5</v>
      </c>
      <c r="CX79" s="21">
        <f t="shared" si="33"/>
        <v>468</v>
      </c>
      <c r="CY79" s="21">
        <f t="shared" si="33"/>
        <v>31</v>
      </c>
      <c r="CZ79" s="21">
        <f t="shared" si="33"/>
        <v>2027.5</v>
      </c>
      <c r="DA79" s="21">
        <f t="shared" si="33"/>
        <v>166.5</v>
      </c>
      <c r="DB79" s="21">
        <f t="shared" si="33"/>
        <v>289.5</v>
      </c>
      <c r="DC79" s="21">
        <f t="shared" si="33"/>
        <v>149</v>
      </c>
      <c r="DD79" s="21">
        <f t="shared" si="33"/>
        <v>144.5</v>
      </c>
      <c r="DE79" s="21">
        <f t="shared" si="33"/>
        <v>429</v>
      </c>
      <c r="DF79" s="21">
        <f t="shared" si="33"/>
        <v>20520.5</v>
      </c>
      <c r="DG79" s="21">
        <f t="shared" si="33"/>
        <v>75</v>
      </c>
      <c r="DH79" s="21">
        <f t="shared" si="33"/>
        <v>1971</v>
      </c>
      <c r="DI79" s="21">
        <f t="shared" si="33"/>
        <v>2572.5</v>
      </c>
      <c r="DJ79" s="21">
        <f t="shared" si="33"/>
        <v>665</v>
      </c>
      <c r="DK79" s="21">
        <f t="shared" si="33"/>
        <v>437</v>
      </c>
      <c r="DL79" s="21">
        <f t="shared" si="33"/>
        <v>5718</v>
      </c>
      <c r="DM79" s="21">
        <f t="shared" si="33"/>
        <v>268</v>
      </c>
      <c r="DN79" s="21">
        <f t="shared" si="33"/>
        <v>1420</v>
      </c>
      <c r="DO79" s="21">
        <f t="shared" si="33"/>
        <v>2988.5</v>
      </c>
      <c r="DP79" s="21">
        <f t="shared" si="33"/>
        <v>200</v>
      </c>
      <c r="DQ79" s="21">
        <f t="shared" si="33"/>
        <v>547.5</v>
      </c>
      <c r="DR79" s="21">
        <f t="shared" si="33"/>
        <v>1374.5</v>
      </c>
      <c r="DS79" s="21">
        <f t="shared" si="33"/>
        <v>763</v>
      </c>
      <c r="DT79" s="21">
        <f t="shared" si="33"/>
        <v>132.5</v>
      </c>
      <c r="DU79" s="21">
        <f t="shared" si="33"/>
        <v>368</v>
      </c>
      <c r="DV79" s="21">
        <f t="shared" si="33"/>
        <v>185.5</v>
      </c>
      <c r="DW79" s="21">
        <f t="shared" si="33"/>
        <v>356.5</v>
      </c>
      <c r="DX79" s="21">
        <f t="shared" si="33"/>
        <v>154</v>
      </c>
      <c r="DY79" s="21">
        <f t="shared" si="33"/>
        <v>313.5</v>
      </c>
      <c r="DZ79" s="21">
        <f t="shared" si="33"/>
        <v>823</v>
      </c>
      <c r="EA79" s="21">
        <f t="shared" ref="EA79:FX82" si="34">EA17</f>
        <v>629</v>
      </c>
      <c r="EB79" s="21">
        <f t="shared" si="34"/>
        <v>565.5</v>
      </c>
      <c r="EC79" s="21">
        <f t="shared" si="34"/>
        <v>301</v>
      </c>
      <c r="ED79" s="21">
        <f t="shared" si="34"/>
        <v>1610</v>
      </c>
      <c r="EE79" s="21">
        <f t="shared" si="34"/>
        <v>182.5</v>
      </c>
      <c r="EF79" s="21">
        <f t="shared" si="34"/>
        <v>1403.5</v>
      </c>
      <c r="EG79" s="21">
        <f t="shared" si="34"/>
        <v>277</v>
      </c>
      <c r="EH79" s="21">
        <f t="shared" si="34"/>
        <v>218</v>
      </c>
      <c r="EI79" s="21">
        <f t="shared" si="34"/>
        <v>15396</v>
      </c>
      <c r="EJ79" s="21">
        <f t="shared" si="34"/>
        <v>9275</v>
      </c>
      <c r="EK79" s="21">
        <f t="shared" si="34"/>
        <v>671.5</v>
      </c>
      <c r="EL79" s="21">
        <f t="shared" si="34"/>
        <v>464.5</v>
      </c>
      <c r="EM79" s="21">
        <f t="shared" si="34"/>
        <v>398.5</v>
      </c>
      <c r="EN79" s="21">
        <f t="shared" si="34"/>
        <v>926</v>
      </c>
      <c r="EO79" s="21">
        <f t="shared" si="34"/>
        <v>362.5</v>
      </c>
      <c r="EP79" s="21">
        <f t="shared" si="34"/>
        <v>391.5</v>
      </c>
      <c r="EQ79" s="21">
        <f t="shared" si="34"/>
        <v>2539.5</v>
      </c>
      <c r="ER79" s="21">
        <f t="shared" si="34"/>
        <v>314.5</v>
      </c>
      <c r="ES79" s="21">
        <f t="shared" si="34"/>
        <v>110</v>
      </c>
      <c r="ET79" s="21">
        <f t="shared" si="34"/>
        <v>210</v>
      </c>
      <c r="EU79" s="21">
        <f t="shared" si="34"/>
        <v>571</v>
      </c>
      <c r="EV79" s="21">
        <f t="shared" si="34"/>
        <v>58</v>
      </c>
      <c r="EW79" s="21">
        <f t="shared" si="34"/>
        <v>877</v>
      </c>
      <c r="EX79" s="21">
        <f t="shared" si="34"/>
        <v>211.5</v>
      </c>
      <c r="EY79" s="21">
        <f t="shared" si="34"/>
        <v>236</v>
      </c>
      <c r="EZ79" s="21">
        <f t="shared" si="34"/>
        <v>114.5</v>
      </c>
      <c r="FA79" s="21">
        <f t="shared" si="34"/>
        <v>3315.5</v>
      </c>
      <c r="FB79" s="21">
        <f t="shared" si="34"/>
        <v>326.5</v>
      </c>
      <c r="FC79" s="21">
        <f t="shared" si="34"/>
        <v>2289</v>
      </c>
      <c r="FD79" s="21">
        <f t="shared" si="34"/>
        <v>344.5</v>
      </c>
      <c r="FE79" s="21">
        <f t="shared" si="34"/>
        <v>88</v>
      </c>
      <c r="FF79" s="21">
        <f t="shared" si="34"/>
        <v>220.5</v>
      </c>
      <c r="FG79" s="21">
        <f t="shared" si="34"/>
        <v>116.5</v>
      </c>
      <c r="FH79" s="21">
        <f t="shared" si="34"/>
        <v>87.5</v>
      </c>
      <c r="FI79" s="21">
        <f t="shared" si="34"/>
        <v>1805.5</v>
      </c>
      <c r="FJ79" s="21">
        <f t="shared" si="34"/>
        <v>1857.5</v>
      </c>
      <c r="FK79" s="21">
        <f t="shared" si="34"/>
        <v>2225.5</v>
      </c>
      <c r="FL79" s="21">
        <f t="shared" si="34"/>
        <v>5903.5</v>
      </c>
      <c r="FM79" s="21">
        <f t="shared" si="34"/>
        <v>3634</v>
      </c>
      <c r="FN79" s="21">
        <f t="shared" si="34"/>
        <v>21205</v>
      </c>
      <c r="FO79" s="21">
        <f t="shared" si="34"/>
        <v>1073.5</v>
      </c>
      <c r="FP79" s="21">
        <f t="shared" si="34"/>
        <v>2158.5</v>
      </c>
      <c r="FQ79" s="21">
        <f t="shared" si="34"/>
        <v>884.5</v>
      </c>
      <c r="FR79" s="21">
        <f t="shared" si="34"/>
        <v>159.5</v>
      </c>
      <c r="FS79" s="21">
        <f t="shared" si="34"/>
        <v>187</v>
      </c>
      <c r="FT79" s="21">
        <f t="shared" si="34"/>
        <v>77.5</v>
      </c>
      <c r="FU79" s="21">
        <f t="shared" si="34"/>
        <v>750</v>
      </c>
      <c r="FV79" s="21">
        <f t="shared" si="34"/>
        <v>654.5</v>
      </c>
      <c r="FW79" s="21">
        <f t="shared" si="34"/>
        <v>196.5</v>
      </c>
      <c r="FX79" s="21">
        <f t="shared" si="34"/>
        <v>57</v>
      </c>
      <c r="FY79" s="6"/>
      <c r="FZ79" s="21">
        <f t="shared" si="31"/>
        <v>807546</v>
      </c>
      <c r="GA79" s="26"/>
      <c r="GB79" s="54"/>
      <c r="GC79" s="54"/>
      <c r="GD79" s="54"/>
      <c r="GE79" s="6"/>
      <c r="GF79" s="7"/>
      <c r="GG79" s="7"/>
      <c r="GH79" s="7"/>
      <c r="GI79" s="7"/>
      <c r="GJ79" s="7"/>
      <c r="GK79" s="7"/>
      <c r="GL79" s="7"/>
      <c r="GM79" s="7"/>
    </row>
    <row r="80" spans="1:195" x14ac:dyDescent="0.2">
      <c r="A80" s="3" t="s">
        <v>367</v>
      </c>
      <c r="B80" s="2" t="s">
        <v>368</v>
      </c>
      <c r="C80" s="21">
        <f t="shared" si="32"/>
        <v>5771</v>
      </c>
      <c r="D80" s="21">
        <f t="shared" si="32"/>
        <v>36299</v>
      </c>
      <c r="E80" s="21">
        <f t="shared" si="32"/>
        <v>6584</v>
      </c>
      <c r="F80" s="21">
        <f t="shared" si="32"/>
        <v>16028</v>
      </c>
      <c r="G80" s="21">
        <f t="shared" si="32"/>
        <v>1005</v>
      </c>
      <c r="H80" s="21">
        <f t="shared" si="32"/>
        <v>910.5</v>
      </c>
      <c r="I80" s="21">
        <f t="shared" si="32"/>
        <v>8737</v>
      </c>
      <c r="J80" s="21">
        <f t="shared" si="32"/>
        <v>2233.5</v>
      </c>
      <c r="K80" s="21">
        <f t="shared" si="32"/>
        <v>271</v>
      </c>
      <c r="L80" s="21">
        <f t="shared" si="32"/>
        <v>2475</v>
      </c>
      <c r="M80" s="21">
        <f t="shared" si="32"/>
        <v>1315</v>
      </c>
      <c r="N80" s="21">
        <f t="shared" si="32"/>
        <v>51353.5</v>
      </c>
      <c r="O80" s="21">
        <f t="shared" si="32"/>
        <v>14374.5</v>
      </c>
      <c r="P80" s="21">
        <f t="shared" si="32"/>
        <v>169.5</v>
      </c>
      <c r="Q80" s="21">
        <f t="shared" si="32"/>
        <v>37697</v>
      </c>
      <c r="R80" s="21">
        <f t="shared" si="32"/>
        <v>456</v>
      </c>
      <c r="S80" s="21">
        <f t="shared" si="32"/>
        <v>1487</v>
      </c>
      <c r="T80" s="21">
        <f t="shared" si="32"/>
        <v>130</v>
      </c>
      <c r="U80" s="21">
        <f t="shared" si="32"/>
        <v>36</v>
      </c>
      <c r="V80" s="21">
        <f t="shared" si="32"/>
        <v>269</v>
      </c>
      <c r="W80" s="21">
        <f t="shared" si="32"/>
        <v>38.5</v>
      </c>
      <c r="X80" s="21">
        <f t="shared" si="32"/>
        <v>31</v>
      </c>
      <c r="Y80" s="21">
        <f t="shared" si="32"/>
        <v>483.5</v>
      </c>
      <c r="Z80" s="21">
        <f t="shared" si="32"/>
        <v>234</v>
      </c>
      <c r="AA80" s="21">
        <f t="shared" si="32"/>
        <v>29421</v>
      </c>
      <c r="AB80" s="21">
        <f t="shared" si="32"/>
        <v>29201</v>
      </c>
      <c r="AC80" s="21">
        <f t="shared" si="32"/>
        <v>881</v>
      </c>
      <c r="AD80" s="21">
        <f t="shared" si="32"/>
        <v>1129</v>
      </c>
      <c r="AE80" s="21">
        <f t="shared" si="32"/>
        <v>105</v>
      </c>
      <c r="AF80" s="21">
        <f t="shared" si="32"/>
        <v>166</v>
      </c>
      <c r="AG80" s="21">
        <f t="shared" si="32"/>
        <v>760</v>
      </c>
      <c r="AH80" s="21">
        <f t="shared" si="32"/>
        <v>941.5</v>
      </c>
      <c r="AI80" s="21">
        <f t="shared" si="32"/>
        <v>358.5</v>
      </c>
      <c r="AJ80" s="21">
        <f t="shared" si="32"/>
        <v>204</v>
      </c>
      <c r="AK80" s="21">
        <f t="shared" si="32"/>
        <v>191.5</v>
      </c>
      <c r="AL80" s="21">
        <f t="shared" si="32"/>
        <v>253.5</v>
      </c>
      <c r="AM80" s="21">
        <f t="shared" si="32"/>
        <v>423</v>
      </c>
      <c r="AN80" s="21">
        <f t="shared" si="32"/>
        <v>327</v>
      </c>
      <c r="AO80" s="21">
        <f t="shared" si="32"/>
        <v>4495.5</v>
      </c>
      <c r="AP80" s="21">
        <f t="shared" si="32"/>
        <v>82131.5</v>
      </c>
      <c r="AQ80" s="21">
        <f t="shared" si="32"/>
        <v>235.5</v>
      </c>
      <c r="AR80" s="21">
        <f t="shared" si="32"/>
        <v>60832</v>
      </c>
      <c r="AS80" s="21">
        <f t="shared" si="32"/>
        <v>6419</v>
      </c>
      <c r="AT80" s="21">
        <f t="shared" si="32"/>
        <v>2303.5</v>
      </c>
      <c r="AU80" s="21">
        <f t="shared" si="32"/>
        <v>248.5</v>
      </c>
      <c r="AV80" s="21">
        <f t="shared" si="32"/>
        <v>273.5</v>
      </c>
      <c r="AW80" s="21">
        <f t="shared" si="32"/>
        <v>194.5</v>
      </c>
      <c r="AX80" s="21">
        <f t="shared" si="32"/>
        <v>26.5</v>
      </c>
      <c r="AY80" s="21">
        <f t="shared" si="32"/>
        <v>410</v>
      </c>
      <c r="AZ80" s="21">
        <f t="shared" si="32"/>
        <v>11126</v>
      </c>
      <c r="BA80" s="21">
        <f t="shared" si="32"/>
        <v>8829.5</v>
      </c>
      <c r="BB80" s="21">
        <f t="shared" si="32"/>
        <v>7475</v>
      </c>
      <c r="BC80" s="21">
        <f t="shared" si="32"/>
        <v>25669.5</v>
      </c>
      <c r="BD80" s="21">
        <f t="shared" si="32"/>
        <v>4905.5</v>
      </c>
      <c r="BE80" s="21">
        <f t="shared" si="32"/>
        <v>1404</v>
      </c>
      <c r="BF80" s="21">
        <f t="shared" si="32"/>
        <v>23269.5</v>
      </c>
      <c r="BG80" s="21">
        <f t="shared" si="32"/>
        <v>913.5</v>
      </c>
      <c r="BH80" s="21">
        <f t="shared" si="32"/>
        <v>612.5</v>
      </c>
      <c r="BI80" s="21">
        <f t="shared" si="32"/>
        <v>239.5</v>
      </c>
      <c r="BJ80" s="21">
        <f t="shared" si="32"/>
        <v>6104.5</v>
      </c>
      <c r="BK80" s="21">
        <f t="shared" si="32"/>
        <v>15165</v>
      </c>
      <c r="BL80" s="21">
        <f t="shared" si="32"/>
        <v>172.5</v>
      </c>
      <c r="BM80" s="21">
        <f t="shared" si="32"/>
        <v>262.5</v>
      </c>
      <c r="BN80" s="21">
        <f t="shared" si="32"/>
        <v>3514</v>
      </c>
      <c r="BO80" s="21">
        <f t="shared" si="33"/>
        <v>1262</v>
      </c>
      <c r="BP80" s="21">
        <f t="shared" si="33"/>
        <v>182</v>
      </c>
      <c r="BQ80" s="21">
        <f t="shared" si="33"/>
        <v>5301.5</v>
      </c>
      <c r="BR80" s="21">
        <f t="shared" si="33"/>
        <v>4668.5</v>
      </c>
      <c r="BS80" s="21">
        <f t="shared" si="33"/>
        <v>1047.5</v>
      </c>
      <c r="BT80" s="21">
        <f t="shared" si="33"/>
        <v>389.5</v>
      </c>
      <c r="BU80" s="21">
        <f t="shared" si="33"/>
        <v>413.5</v>
      </c>
      <c r="BV80" s="21">
        <f t="shared" si="33"/>
        <v>1149</v>
      </c>
      <c r="BW80" s="21">
        <f t="shared" si="33"/>
        <v>1906</v>
      </c>
      <c r="BX80" s="21">
        <f t="shared" si="33"/>
        <v>93.5</v>
      </c>
      <c r="BY80" s="21">
        <f t="shared" si="33"/>
        <v>505.5</v>
      </c>
      <c r="BZ80" s="21">
        <f t="shared" si="33"/>
        <v>207</v>
      </c>
      <c r="CA80" s="21">
        <f t="shared" si="33"/>
        <v>165</v>
      </c>
      <c r="CB80" s="21">
        <f t="shared" si="33"/>
        <v>79379.5</v>
      </c>
      <c r="CC80" s="21">
        <f t="shared" si="33"/>
        <v>169</v>
      </c>
      <c r="CD80" s="21">
        <f t="shared" si="33"/>
        <v>57</v>
      </c>
      <c r="CE80" s="21">
        <f t="shared" si="33"/>
        <v>170.5</v>
      </c>
      <c r="CF80" s="21">
        <f t="shared" si="33"/>
        <v>88.5</v>
      </c>
      <c r="CG80" s="21">
        <f t="shared" si="33"/>
        <v>178.5</v>
      </c>
      <c r="CH80" s="21">
        <f t="shared" si="33"/>
        <v>102</v>
      </c>
      <c r="CI80" s="21">
        <f t="shared" si="33"/>
        <v>696</v>
      </c>
      <c r="CJ80" s="21">
        <f t="shared" si="33"/>
        <v>895</v>
      </c>
      <c r="CK80" s="21">
        <f t="shared" si="33"/>
        <v>4341</v>
      </c>
      <c r="CL80" s="21">
        <f t="shared" si="33"/>
        <v>1296.5</v>
      </c>
      <c r="CM80" s="21">
        <f t="shared" si="33"/>
        <v>805</v>
      </c>
      <c r="CN80" s="21">
        <f t="shared" si="33"/>
        <v>27431</v>
      </c>
      <c r="CO80" s="21">
        <f t="shared" si="33"/>
        <v>14980.5</v>
      </c>
      <c r="CP80" s="21">
        <f t="shared" si="33"/>
        <v>1047.5</v>
      </c>
      <c r="CQ80" s="21">
        <f t="shared" si="33"/>
        <v>1002.5</v>
      </c>
      <c r="CR80" s="21">
        <f t="shared" si="33"/>
        <v>180.5</v>
      </c>
      <c r="CS80" s="21">
        <f t="shared" si="33"/>
        <v>342.5</v>
      </c>
      <c r="CT80" s="21">
        <f t="shared" si="33"/>
        <v>107.5</v>
      </c>
      <c r="CU80" s="21">
        <f t="shared" si="33"/>
        <v>61</v>
      </c>
      <c r="CV80" s="21">
        <f t="shared" si="33"/>
        <v>46</v>
      </c>
      <c r="CW80" s="21">
        <f t="shared" si="33"/>
        <v>159</v>
      </c>
      <c r="CX80" s="21">
        <f t="shared" si="33"/>
        <v>467.5</v>
      </c>
      <c r="CY80" s="21">
        <f t="shared" si="33"/>
        <v>41</v>
      </c>
      <c r="CZ80" s="21">
        <f t="shared" si="33"/>
        <v>2045</v>
      </c>
      <c r="DA80" s="21">
        <f t="shared" si="33"/>
        <v>176</v>
      </c>
      <c r="DB80" s="21">
        <f t="shared" si="33"/>
        <v>297</v>
      </c>
      <c r="DC80" s="21">
        <f t="shared" si="33"/>
        <v>142.5</v>
      </c>
      <c r="DD80" s="21">
        <f t="shared" si="33"/>
        <v>166.5</v>
      </c>
      <c r="DE80" s="21">
        <f t="shared" si="33"/>
        <v>413</v>
      </c>
      <c r="DF80" s="21">
        <f t="shared" si="33"/>
        <v>20563.5</v>
      </c>
      <c r="DG80" s="21">
        <f t="shared" si="33"/>
        <v>76.5</v>
      </c>
      <c r="DH80" s="21">
        <f t="shared" si="33"/>
        <v>1979</v>
      </c>
      <c r="DI80" s="21">
        <f t="shared" si="33"/>
        <v>2607.5</v>
      </c>
      <c r="DJ80" s="21">
        <f t="shared" si="33"/>
        <v>645.5</v>
      </c>
      <c r="DK80" s="21">
        <f t="shared" si="33"/>
        <v>447</v>
      </c>
      <c r="DL80" s="21">
        <f t="shared" si="33"/>
        <v>5726</v>
      </c>
      <c r="DM80" s="21">
        <f t="shared" si="33"/>
        <v>254</v>
      </c>
      <c r="DN80" s="21">
        <f t="shared" si="33"/>
        <v>1446.5</v>
      </c>
      <c r="DO80" s="21">
        <f t="shared" si="33"/>
        <v>2905</v>
      </c>
      <c r="DP80" s="21">
        <f t="shared" si="33"/>
        <v>199.5</v>
      </c>
      <c r="DQ80" s="21">
        <f t="shared" si="33"/>
        <v>526.5</v>
      </c>
      <c r="DR80" s="21">
        <f t="shared" si="33"/>
        <v>1304.5</v>
      </c>
      <c r="DS80" s="21">
        <f t="shared" si="33"/>
        <v>771</v>
      </c>
      <c r="DT80" s="21">
        <f t="shared" si="33"/>
        <v>125.5</v>
      </c>
      <c r="DU80" s="21">
        <f t="shared" si="33"/>
        <v>383</v>
      </c>
      <c r="DV80" s="21">
        <f t="shared" si="33"/>
        <v>191.5</v>
      </c>
      <c r="DW80" s="21">
        <f t="shared" si="33"/>
        <v>354</v>
      </c>
      <c r="DX80" s="21">
        <f t="shared" si="33"/>
        <v>166.5</v>
      </c>
      <c r="DY80" s="21">
        <f t="shared" si="33"/>
        <v>296.5</v>
      </c>
      <c r="DZ80" s="21">
        <f t="shared" si="33"/>
        <v>886</v>
      </c>
      <c r="EA80" s="21">
        <f t="shared" si="34"/>
        <v>559</v>
      </c>
      <c r="EB80" s="21">
        <f t="shared" si="34"/>
        <v>570</v>
      </c>
      <c r="EC80" s="21">
        <f t="shared" si="34"/>
        <v>281</v>
      </c>
      <c r="ED80" s="21">
        <f t="shared" si="34"/>
        <v>1623.5</v>
      </c>
      <c r="EE80" s="21">
        <f t="shared" si="34"/>
        <v>188</v>
      </c>
      <c r="EF80" s="21">
        <f t="shared" si="34"/>
        <v>1397.5</v>
      </c>
      <c r="EG80" s="21">
        <f t="shared" si="34"/>
        <v>275.5</v>
      </c>
      <c r="EH80" s="21">
        <f t="shared" si="34"/>
        <v>237.5</v>
      </c>
      <c r="EI80" s="21">
        <f t="shared" si="34"/>
        <v>15797</v>
      </c>
      <c r="EJ80" s="21">
        <f t="shared" si="34"/>
        <v>9100.5</v>
      </c>
      <c r="EK80" s="21">
        <f t="shared" si="34"/>
        <v>663</v>
      </c>
      <c r="EL80" s="21">
        <f t="shared" si="34"/>
        <v>474</v>
      </c>
      <c r="EM80" s="21">
        <f t="shared" si="34"/>
        <v>427.5</v>
      </c>
      <c r="EN80" s="21">
        <f t="shared" si="34"/>
        <v>971</v>
      </c>
      <c r="EO80" s="21">
        <f t="shared" si="34"/>
        <v>361.5</v>
      </c>
      <c r="EP80" s="21">
        <f t="shared" si="34"/>
        <v>364</v>
      </c>
      <c r="EQ80" s="21">
        <f t="shared" si="34"/>
        <v>2440</v>
      </c>
      <c r="ER80" s="21">
        <f t="shared" si="34"/>
        <v>314</v>
      </c>
      <c r="ES80" s="21">
        <f t="shared" si="34"/>
        <v>117.5</v>
      </c>
      <c r="ET80" s="21">
        <f t="shared" si="34"/>
        <v>184</v>
      </c>
      <c r="EU80" s="21">
        <f t="shared" si="34"/>
        <v>577</v>
      </c>
      <c r="EV80" s="21">
        <f t="shared" si="34"/>
        <v>68</v>
      </c>
      <c r="EW80" s="21">
        <f t="shared" si="34"/>
        <v>872</v>
      </c>
      <c r="EX80" s="21">
        <f t="shared" si="34"/>
        <v>215.5</v>
      </c>
      <c r="EY80" s="21">
        <f t="shared" si="34"/>
        <v>239</v>
      </c>
      <c r="EZ80" s="21">
        <f t="shared" si="34"/>
        <v>118.5</v>
      </c>
      <c r="FA80" s="21">
        <f t="shared" si="34"/>
        <v>3275</v>
      </c>
      <c r="FB80" s="21">
        <f t="shared" si="34"/>
        <v>324</v>
      </c>
      <c r="FC80" s="21">
        <f t="shared" si="34"/>
        <v>2264.5</v>
      </c>
      <c r="FD80" s="21">
        <f t="shared" si="34"/>
        <v>349.5</v>
      </c>
      <c r="FE80" s="21">
        <f t="shared" si="34"/>
        <v>90</v>
      </c>
      <c r="FF80" s="21">
        <f t="shared" si="34"/>
        <v>222</v>
      </c>
      <c r="FG80" s="21">
        <f t="shared" si="34"/>
        <v>111</v>
      </c>
      <c r="FH80" s="21">
        <f t="shared" si="34"/>
        <v>90</v>
      </c>
      <c r="FI80" s="21">
        <f t="shared" si="34"/>
        <v>1821</v>
      </c>
      <c r="FJ80" s="21">
        <f t="shared" si="34"/>
        <v>1825</v>
      </c>
      <c r="FK80" s="21">
        <f t="shared" si="34"/>
        <v>2159.5</v>
      </c>
      <c r="FL80" s="21">
        <f t="shared" si="34"/>
        <v>5678</v>
      </c>
      <c r="FM80" s="21">
        <f t="shared" si="34"/>
        <v>3548.5</v>
      </c>
      <c r="FN80" s="21">
        <f t="shared" si="34"/>
        <v>20941</v>
      </c>
      <c r="FO80" s="21">
        <f t="shared" si="34"/>
        <v>1088</v>
      </c>
      <c r="FP80" s="21">
        <f t="shared" si="34"/>
        <v>2125</v>
      </c>
      <c r="FQ80" s="21">
        <f t="shared" si="34"/>
        <v>833</v>
      </c>
      <c r="FR80" s="21">
        <f t="shared" si="34"/>
        <v>163.5</v>
      </c>
      <c r="FS80" s="21">
        <f t="shared" si="34"/>
        <v>196.5</v>
      </c>
      <c r="FT80" s="21">
        <f t="shared" si="34"/>
        <v>72</v>
      </c>
      <c r="FU80" s="21">
        <f t="shared" si="34"/>
        <v>735</v>
      </c>
      <c r="FV80" s="21">
        <f t="shared" si="34"/>
        <v>606</v>
      </c>
      <c r="FW80" s="21">
        <f t="shared" si="34"/>
        <v>198</v>
      </c>
      <c r="FX80" s="21">
        <f t="shared" si="34"/>
        <v>59.5</v>
      </c>
      <c r="FY80" s="21"/>
      <c r="FZ80" s="21">
        <f t="shared" si="31"/>
        <v>803625.5</v>
      </c>
      <c r="GA80" s="23"/>
      <c r="GB80" s="6"/>
      <c r="GC80" s="6"/>
      <c r="GD80" s="6"/>
      <c r="GE80" s="6"/>
      <c r="GF80" s="7"/>
      <c r="GG80" s="7"/>
      <c r="GH80" s="7"/>
      <c r="GI80" s="7"/>
      <c r="GJ80" s="7"/>
      <c r="GK80" s="7"/>
      <c r="GL80" s="7"/>
      <c r="GM80" s="7"/>
    </row>
    <row r="81" spans="1:197" x14ac:dyDescent="0.2">
      <c r="A81" s="3" t="s">
        <v>369</v>
      </c>
      <c r="B81" s="2" t="s">
        <v>370</v>
      </c>
      <c r="C81" s="21">
        <f t="shared" si="32"/>
        <v>5680.5</v>
      </c>
      <c r="D81" s="21">
        <f t="shared" si="32"/>
        <v>36859.5</v>
      </c>
      <c r="E81" s="21">
        <f t="shared" si="32"/>
        <v>6654.5</v>
      </c>
      <c r="F81" s="21">
        <f t="shared" si="32"/>
        <v>15884</v>
      </c>
      <c r="G81" s="21">
        <f t="shared" si="32"/>
        <v>1008</v>
      </c>
      <c r="H81" s="21">
        <f t="shared" si="32"/>
        <v>931</v>
      </c>
      <c r="I81" s="21">
        <f t="shared" si="32"/>
        <v>8642.5</v>
      </c>
      <c r="J81" s="21">
        <f t="shared" si="32"/>
        <v>2144.5</v>
      </c>
      <c r="K81" s="21">
        <f t="shared" si="32"/>
        <v>280</v>
      </c>
      <c r="L81" s="21">
        <f t="shared" si="32"/>
        <v>2551.5</v>
      </c>
      <c r="M81" s="21">
        <f t="shared" si="32"/>
        <v>1331</v>
      </c>
      <c r="N81" s="21">
        <f t="shared" si="32"/>
        <v>51046</v>
      </c>
      <c r="O81" s="21">
        <f t="shared" si="32"/>
        <v>14600.5</v>
      </c>
      <c r="P81" s="21">
        <f t="shared" si="32"/>
        <v>162.5</v>
      </c>
      <c r="Q81" s="21">
        <f t="shared" si="32"/>
        <v>38057.5</v>
      </c>
      <c r="R81" s="21">
        <f t="shared" si="32"/>
        <v>438.5</v>
      </c>
      <c r="S81" s="21">
        <f t="shared" si="32"/>
        <v>1320</v>
      </c>
      <c r="T81" s="21">
        <f t="shared" si="32"/>
        <v>141.5</v>
      </c>
      <c r="U81" s="21">
        <f t="shared" si="32"/>
        <v>46</v>
      </c>
      <c r="V81" s="21">
        <f t="shared" si="32"/>
        <v>252.5</v>
      </c>
      <c r="W81" s="21">
        <f t="shared" si="32"/>
        <v>30</v>
      </c>
      <c r="X81" s="21">
        <f t="shared" si="32"/>
        <v>31.5</v>
      </c>
      <c r="Y81" s="21">
        <f t="shared" si="32"/>
        <v>474.5</v>
      </c>
      <c r="Z81" s="21">
        <f t="shared" si="32"/>
        <v>232.5</v>
      </c>
      <c r="AA81" s="21">
        <f t="shared" si="32"/>
        <v>28973</v>
      </c>
      <c r="AB81" s="21">
        <f t="shared" si="32"/>
        <v>29206</v>
      </c>
      <c r="AC81" s="21">
        <f t="shared" si="32"/>
        <v>906.5</v>
      </c>
      <c r="AD81" s="21">
        <f t="shared" si="32"/>
        <v>1100.5</v>
      </c>
      <c r="AE81" s="21">
        <f t="shared" si="32"/>
        <v>123</v>
      </c>
      <c r="AF81" s="21">
        <f t="shared" si="32"/>
        <v>168</v>
      </c>
      <c r="AG81" s="21">
        <f t="shared" si="32"/>
        <v>784.5</v>
      </c>
      <c r="AH81" s="21">
        <f t="shared" si="32"/>
        <v>945</v>
      </c>
      <c r="AI81" s="21">
        <f t="shared" si="32"/>
        <v>343</v>
      </c>
      <c r="AJ81" s="21">
        <f t="shared" si="32"/>
        <v>194.5</v>
      </c>
      <c r="AK81" s="21">
        <f t="shared" si="32"/>
        <v>203.5</v>
      </c>
      <c r="AL81" s="21">
        <f t="shared" si="32"/>
        <v>283.5</v>
      </c>
      <c r="AM81" s="21">
        <f t="shared" si="32"/>
        <v>425</v>
      </c>
      <c r="AN81" s="21">
        <f t="shared" si="32"/>
        <v>345.5</v>
      </c>
      <c r="AO81" s="21">
        <f t="shared" si="32"/>
        <v>4502.5</v>
      </c>
      <c r="AP81" s="21">
        <f t="shared" si="32"/>
        <v>81529</v>
      </c>
      <c r="AQ81" s="21">
        <f t="shared" si="32"/>
        <v>253.5</v>
      </c>
      <c r="AR81" s="21">
        <f t="shared" si="32"/>
        <v>60438.5</v>
      </c>
      <c r="AS81" s="21">
        <f t="shared" si="32"/>
        <v>6331</v>
      </c>
      <c r="AT81" s="21">
        <f t="shared" si="32"/>
        <v>2250.5</v>
      </c>
      <c r="AU81" s="21">
        <f t="shared" si="32"/>
        <v>253.5</v>
      </c>
      <c r="AV81" s="21">
        <f t="shared" si="32"/>
        <v>267</v>
      </c>
      <c r="AW81" s="21">
        <f t="shared" si="32"/>
        <v>193</v>
      </c>
      <c r="AX81" s="21">
        <f t="shared" si="32"/>
        <v>15</v>
      </c>
      <c r="AY81" s="21">
        <f t="shared" si="32"/>
        <v>425.5</v>
      </c>
      <c r="AZ81" s="21">
        <f t="shared" si="32"/>
        <v>11127.5</v>
      </c>
      <c r="BA81" s="21">
        <f t="shared" si="32"/>
        <v>8663.5</v>
      </c>
      <c r="BB81" s="21">
        <f t="shared" si="32"/>
        <v>7357</v>
      </c>
      <c r="BC81" s="21">
        <f t="shared" si="32"/>
        <v>25696</v>
      </c>
      <c r="BD81" s="21">
        <f t="shared" si="32"/>
        <v>4805</v>
      </c>
      <c r="BE81" s="21">
        <f t="shared" si="32"/>
        <v>1412.5</v>
      </c>
      <c r="BF81" s="21">
        <f t="shared" si="32"/>
        <v>22898</v>
      </c>
      <c r="BG81" s="21">
        <f t="shared" si="32"/>
        <v>919.5</v>
      </c>
      <c r="BH81" s="21">
        <f t="shared" si="32"/>
        <v>628</v>
      </c>
      <c r="BI81" s="21">
        <f t="shared" si="32"/>
        <v>234</v>
      </c>
      <c r="BJ81" s="21">
        <f t="shared" si="32"/>
        <v>5892</v>
      </c>
      <c r="BK81" s="21">
        <f t="shared" si="32"/>
        <v>14763</v>
      </c>
      <c r="BL81" s="21">
        <f t="shared" si="32"/>
        <v>164</v>
      </c>
      <c r="BM81" s="21">
        <f t="shared" si="32"/>
        <v>260.5</v>
      </c>
      <c r="BN81" s="21">
        <f t="shared" si="32"/>
        <v>3559</v>
      </c>
      <c r="BO81" s="21">
        <f t="shared" si="33"/>
        <v>1266</v>
      </c>
      <c r="BP81" s="21">
        <f t="shared" si="33"/>
        <v>184</v>
      </c>
      <c r="BQ81" s="21">
        <f t="shared" si="33"/>
        <v>5288</v>
      </c>
      <c r="BR81" s="21">
        <f t="shared" si="33"/>
        <v>4604.5</v>
      </c>
      <c r="BS81" s="21">
        <f t="shared" si="33"/>
        <v>1003</v>
      </c>
      <c r="BT81" s="21">
        <f t="shared" si="33"/>
        <v>402.5</v>
      </c>
      <c r="BU81" s="21">
        <f t="shared" si="33"/>
        <v>434</v>
      </c>
      <c r="BV81" s="21">
        <f t="shared" si="33"/>
        <v>1196.5</v>
      </c>
      <c r="BW81" s="21">
        <f t="shared" si="33"/>
        <v>1833</v>
      </c>
      <c r="BX81" s="21">
        <f t="shared" si="33"/>
        <v>91.5</v>
      </c>
      <c r="BY81" s="21">
        <f t="shared" si="33"/>
        <v>488.5</v>
      </c>
      <c r="BZ81" s="21">
        <f t="shared" si="33"/>
        <v>204.5</v>
      </c>
      <c r="CA81" s="21">
        <f t="shared" si="33"/>
        <v>170.5</v>
      </c>
      <c r="CB81" s="21">
        <f t="shared" si="33"/>
        <v>79757</v>
      </c>
      <c r="CC81" s="21">
        <f t="shared" si="33"/>
        <v>145.5</v>
      </c>
      <c r="CD81" s="21">
        <f t="shared" si="33"/>
        <v>56</v>
      </c>
      <c r="CE81" s="21">
        <f t="shared" si="33"/>
        <v>157</v>
      </c>
      <c r="CF81" s="21">
        <f t="shared" si="33"/>
        <v>105.5</v>
      </c>
      <c r="CG81" s="21">
        <f t="shared" si="33"/>
        <v>172</v>
      </c>
      <c r="CH81" s="21">
        <f t="shared" si="33"/>
        <v>102</v>
      </c>
      <c r="CI81" s="21">
        <f t="shared" si="33"/>
        <v>687.5</v>
      </c>
      <c r="CJ81" s="21">
        <f t="shared" si="33"/>
        <v>930</v>
      </c>
      <c r="CK81" s="21">
        <f t="shared" si="33"/>
        <v>4249</v>
      </c>
      <c r="CL81" s="21">
        <f t="shared" si="33"/>
        <v>1273.5</v>
      </c>
      <c r="CM81" s="21">
        <f t="shared" si="33"/>
        <v>797.5</v>
      </c>
      <c r="CN81" s="21">
        <f t="shared" si="33"/>
        <v>27359</v>
      </c>
      <c r="CO81" s="21">
        <f t="shared" si="33"/>
        <v>14741.5</v>
      </c>
      <c r="CP81" s="21">
        <f t="shared" si="33"/>
        <v>1044.5</v>
      </c>
      <c r="CQ81" s="21">
        <f t="shared" si="33"/>
        <v>1006.5</v>
      </c>
      <c r="CR81" s="21">
        <f t="shared" si="33"/>
        <v>177</v>
      </c>
      <c r="CS81" s="21">
        <f t="shared" si="33"/>
        <v>343.5</v>
      </c>
      <c r="CT81" s="21">
        <f t="shared" si="33"/>
        <v>103.5</v>
      </c>
      <c r="CU81" s="21">
        <f t="shared" si="33"/>
        <v>54.5</v>
      </c>
      <c r="CV81" s="21">
        <f t="shared" si="33"/>
        <v>42.5</v>
      </c>
      <c r="CW81" s="21">
        <f t="shared" si="33"/>
        <v>152.5</v>
      </c>
      <c r="CX81" s="21">
        <f t="shared" si="33"/>
        <v>481</v>
      </c>
      <c r="CY81" s="21">
        <f t="shared" si="33"/>
        <v>39.5</v>
      </c>
      <c r="CZ81" s="21">
        <f t="shared" si="33"/>
        <v>2057</v>
      </c>
      <c r="DA81" s="21">
        <f t="shared" si="33"/>
        <v>180.5</v>
      </c>
      <c r="DB81" s="21">
        <f t="shared" si="33"/>
        <v>300</v>
      </c>
      <c r="DC81" s="21">
        <f t="shared" si="33"/>
        <v>157</v>
      </c>
      <c r="DD81" s="21">
        <f t="shared" si="33"/>
        <v>134</v>
      </c>
      <c r="DE81" s="21">
        <f t="shared" si="33"/>
        <v>424</v>
      </c>
      <c r="DF81" s="21">
        <f t="shared" si="33"/>
        <v>20447.5</v>
      </c>
      <c r="DG81" s="21">
        <f t="shared" si="33"/>
        <v>79.5</v>
      </c>
      <c r="DH81" s="21">
        <f t="shared" si="33"/>
        <v>1967</v>
      </c>
      <c r="DI81" s="21">
        <f t="shared" si="33"/>
        <v>2535</v>
      </c>
      <c r="DJ81" s="21">
        <f t="shared" si="33"/>
        <v>695.5</v>
      </c>
      <c r="DK81" s="21">
        <f t="shared" si="33"/>
        <v>436.5</v>
      </c>
      <c r="DL81" s="21">
        <f t="shared" si="33"/>
        <v>5682</v>
      </c>
      <c r="DM81" s="21">
        <f t="shared" si="33"/>
        <v>248.5</v>
      </c>
      <c r="DN81" s="21">
        <f t="shared" si="33"/>
        <v>1398</v>
      </c>
      <c r="DO81" s="21">
        <f t="shared" si="33"/>
        <v>2827</v>
      </c>
      <c r="DP81" s="21">
        <f t="shared" si="33"/>
        <v>211.5</v>
      </c>
      <c r="DQ81" s="21">
        <f t="shared" si="33"/>
        <v>504</v>
      </c>
      <c r="DR81" s="21">
        <f t="shared" si="33"/>
        <v>1240</v>
      </c>
      <c r="DS81" s="21">
        <f t="shared" si="33"/>
        <v>765.5</v>
      </c>
      <c r="DT81" s="21">
        <f t="shared" si="33"/>
        <v>128.5</v>
      </c>
      <c r="DU81" s="21">
        <f t="shared" si="33"/>
        <v>374</v>
      </c>
      <c r="DV81" s="21">
        <f t="shared" si="33"/>
        <v>182</v>
      </c>
      <c r="DW81" s="21">
        <f t="shared" si="33"/>
        <v>366</v>
      </c>
      <c r="DX81" s="21">
        <f t="shared" si="33"/>
        <v>163.5</v>
      </c>
      <c r="DY81" s="21">
        <f t="shared" si="33"/>
        <v>322</v>
      </c>
      <c r="DZ81" s="21">
        <f t="shared" si="33"/>
        <v>949.5</v>
      </c>
      <c r="EA81" s="21">
        <f t="shared" si="34"/>
        <v>525.5</v>
      </c>
      <c r="EB81" s="21">
        <f t="shared" si="34"/>
        <v>577.5</v>
      </c>
      <c r="EC81" s="21">
        <f t="shared" si="34"/>
        <v>288.5</v>
      </c>
      <c r="ED81" s="21">
        <f t="shared" si="34"/>
        <v>1628</v>
      </c>
      <c r="EE81" s="21">
        <f t="shared" si="34"/>
        <v>186</v>
      </c>
      <c r="EF81" s="21">
        <f t="shared" si="34"/>
        <v>1401.5</v>
      </c>
      <c r="EG81" s="21">
        <f t="shared" si="34"/>
        <v>261</v>
      </c>
      <c r="EH81" s="21">
        <f t="shared" si="34"/>
        <v>235</v>
      </c>
      <c r="EI81" s="21">
        <f t="shared" si="34"/>
        <v>16045.5</v>
      </c>
      <c r="EJ81" s="21">
        <f t="shared" si="34"/>
        <v>9005</v>
      </c>
      <c r="EK81" s="21">
        <f t="shared" si="34"/>
        <v>619.5</v>
      </c>
      <c r="EL81" s="21">
        <f t="shared" si="34"/>
        <v>480.5</v>
      </c>
      <c r="EM81" s="21">
        <f t="shared" si="34"/>
        <v>408.5</v>
      </c>
      <c r="EN81" s="21">
        <f t="shared" si="34"/>
        <v>997.5</v>
      </c>
      <c r="EO81" s="21">
        <f t="shared" si="34"/>
        <v>394.5</v>
      </c>
      <c r="EP81" s="21">
        <f t="shared" si="34"/>
        <v>353.5</v>
      </c>
      <c r="EQ81" s="21">
        <f t="shared" si="34"/>
        <v>2428.5</v>
      </c>
      <c r="ER81" s="21">
        <f t="shared" si="34"/>
        <v>312.5</v>
      </c>
      <c r="ES81" s="21">
        <f t="shared" si="34"/>
        <v>118</v>
      </c>
      <c r="ET81" s="21">
        <f t="shared" si="34"/>
        <v>186</v>
      </c>
      <c r="EU81" s="21">
        <f t="shared" si="34"/>
        <v>589</v>
      </c>
      <c r="EV81" s="21">
        <f t="shared" si="34"/>
        <v>63</v>
      </c>
      <c r="EW81" s="21">
        <f t="shared" si="34"/>
        <v>873</v>
      </c>
      <c r="EX81" s="21">
        <f t="shared" si="34"/>
        <v>243.5</v>
      </c>
      <c r="EY81" s="21">
        <f t="shared" si="34"/>
        <v>242.5</v>
      </c>
      <c r="EZ81" s="21">
        <f t="shared" si="34"/>
        <v>129.5</v>
      </c>
      <c r="FA81" s="21">
        <f t="shared" si="34"/>
        <v>3211</v>
      </c>
      <c r="FB81" s="21">
        <f t="shared" si="34"/>
        <v>321</v>
      </c>
      <c r="FC81" s="21">
        <f t="shared" si="34"/>
        <v>2280</v>
      </c>
      <c r="FD81" s="21">
        <f t="shared" si="34"/>
        <v>322</v>
      </c>
      <c r="FE81" s="21">
        <f t="shared" si="34"/>
        <v>96</v>
      </c>
      <c r="FF81" s="21">
        <f t="shared" si="34"/>
        <v>210</v>
      </c>
      <c r="FG81" s="21">
        <f t="shared" si="34"/>
        <v>100</v>
      </c>
      <c r="FH81" s="21">
        <f t="shared" si="34"/>
        <v>91.5</v>
      </c>
      <c r="FI81" s="21">
        <f t="shared" si="34"/>
        <v>1812</v>
      </c>
      <c r="FJ81" s="21">
        <f t="shared" si="34"/>
        <v>1853.5</v>
      </c>
      <c r="FK81" s="21">
        <f t="shared" si="34"/>
        <v>2153</v>
      </c>
      <c r="FL81" s="21">
        <f t="shared" si="34"/>
        <v>5172.5</v>
      </c>
      <c r="FM81" s="21">
        <f t="shared" si="34"/>
        <v>3522.5</v>
      </c>
      <c r="FN81" s="21">
        <f t="shared" si="34"/>
        <v>20460.5</v>
      </c>
      <c r="FO81" s="21">
        <f t="shared" si="34"/>
        <v>1092.5</v>
      </c>
      <c r="FP81" s="21">
        <f t="shared" si="34"/>
        <v>2100.5</v>
      </c>
      <c r="FQ81" s="21">
        <f t="shared" si="34"/>
        <v>800.5</v>
      </c>
      <c r="FR81" s="21">
        <f t="shared" si="34"/>
        <v>158</v>
      </c>
      <c r="FS81" s="21">
        <f t="shared" si="34"/>
        <v>185.5</v>
      </c>
      <c r="FT81" s="21">
        <f t="shared" si="34"/>
        <v>81</v>
      </c>
      <c r="FU81" s="21">
        <f t="shared" si="34"/>
        <v>757</v>
      </c>
      <c r="FV81" s="21">
        <f t="shared" si="34"/>
        <v>620.5</v>
      </c>
      <c r="FW81" s="21">
        <f t="shared" si="34"/>
        <v>185</v>
      </c>
      <c r="FX81" s="21">
        <f t="shared" si="34"/>
        <v>63</v>
      </c>
      <c r="FY81" s="21"/>
      <c r="FZ81" s="21">
        <f t="shared" si="31"/>
        <v>799802.5</v>
      </c>
      <c r="GA81" s="26"/>
      <c r="GB81" s="21"/>
      <c r="GC81" s="21"/>
      <c r="GD81" s="21"/>
      <c r="GE81" s="21"/>
      <c r="GF81" s="22"/>
      <c r="GG81" s="7"/>
      <c r="GH81" s="7"/>
      <c r="GI81" s="7"/>
      <c r="GJ81" s="7"/>
      <c r="GK81" s="7"/>
      <c r="GL81" s="7"/>
      <c r="GM81" s="7"/>
    </row>
    <row r="82" spans="1:197" x14ac:dyDescent="0.2">
      <c r="A82" s="3" t="s">
        <v>371</v>
      </c>
      <c r="B82" s="2" t="s">
        <v>372</v>
      </c>
      <c r="C82" s="21">
        <f t="shared" si="32"/>
        <v>5666</v>
      </c>
      <c r="D82" s="21">
        <f t="shared" si="32"/>
        <v>36309</v>
      </c>
      <c r="E82" s="21">
        <f t="shared" si="32"/>
        <v>6685</v>
      </c>
      <c r="F82" s="21">
        <f t="shared" si="32"/>
        <v>15947</v>
      </c>
      <c r="G82" s="21">
        <f t="shared" si="32"/>
        <v>975.5</v>
      </c>
      <c r="H82" s="21">
        <f t="shared" si="32"/>
        <v>955.5</v>
      </c>
      <c r="I82" s="21">
        <f t="shared" si="32"/>
        <v>9225.5</v>
      </c>
      <c r="J82" s="21">
        <f t="shared" si="32"/>
        <v>2040</v>
      </c>
      <c r="K82" s="21">
        <f t="shared" si="32"/>
        <v>313</v>
      </c>
      <c r="L82" s="21">
        <f t="shared" si="32"/>
        <v>2543</v>
      </c>
      <c r="M82" s="21">
        <f t="shared" si="32"/>
        <v>1333.5</v>
      </c>
      <c r="N82" s="21">
        <f t="shared" si="32"/>
        <v>50914.5</v>
      </c>
      <c r="O82" s="21">
        <f t="shared" si="32"/>
        <v>14482</v>
      </c>
      <c r="P82" s="21">
        <f t="shared" si="32"/>
        <v>160.5</v>
      </c>
      <c r="Q82" s="21">
        <f t="shared" si="32"/>
        <v>37707</v>
      </c>
      <c r="R82" s="21">
        <f t="shared" si="32"/>
        <v>434</v>
      </c>
      <c r="S82" s="21">
        <f t="shared" si="32"/>
        <v>1277</v>
      </c>
      <c r="T82" s="21">
        <f t="shared" si="32"/>
        <v>129.5</v>
      </c>
      <c r="U82" s="21">
        <f t="shared" si="32"/>
        <v>35.5</v>
      </c>
      <c r="V82" s="21">
        <f t="shared" si="32"/>
        <v>257</v>
      </c>
      <c r="W82" s="21">
        <f t="shared" si="32"/>
        <v>44.5</v>
      </c>
      <c r="X82" s="21">
        <f t="shared" si="32"/>
        <v>39.5</v>
      </c>
      <c r="Y82" s="21">
        <f t="shared" si="32"/>
        <v>440</v>
      </c>
      <c r="Z82" s="21">
        <f t="shared" si="32"/>
        <v>250</v>
      </c>
      <c r="AA82" s="21">
        <f t="shared" si="32"/>
        <v>28329.5</v>
      </c>
      <c r="AB82" s="21">
        <f t="shared" si="32"/>
        <v>28860</v>
      </c>
      <c r="AC82" s="21">
        <f t="shared" si="32"/>
        <v>855.5</v>
      </c>
      <c r="AD82" s="21">
        <f t="shared" si="32"/>
        <v>1080</v>
      </c>
      <c r="AE82" s="21">
        <f t="shared" si="32"/>
        <v>102</v>
      </c>
      <c r="AF82" s="21">
        <f t="shared" si="32"/>
        <v>164.5</v>
      </c>
      <c r="AG82" s="21">
        <f t="shared" si="32"/>
        <v>790</v>
      </c>
      <c r="AH82" s="21">
        <f t="shared" si="32"/>
        <v>934</v>
      </c>
      <c r="AI82" s="21">
        <f t="shared" si="32"/>
        <v>349</v>
      </c>
      <c r="AJ82" s="21">
        <f t="shared" si="32"/>
        <v>214</v>
      </c>
      <c r="AK82" s="21">
        <f t="shared" si="32"/>
        <v>192.5</v>
      </c>
      <c r="AL82" s="21">
        <f t="shared" si="32"/>
        <v>245</v>
      </c>
      <c r="AM82" s="21">
        <f t="shared" si="32"/>
        <v>419.5</v>
      </c>
      <c r="AN82" s="21">
        <f t="shared" si="32"/>
        <v>343</v>
      </c>
      <c r="AO82" s="21">
        <f t="shared" si="32"/>
        <v>4609</v>
      </c>
      <c r="AP82" s="21">
        <f t="shared" si="32"/>
        <v>80029</v>
      </c>
      <c r="AQ82" s="21">
        <f t="shared" si="32"/>
        <v>238.5</v>
      </c>
      <c r="AR82" s="21">
        <f t="shared" si="32"/>
        <v>59780</v>
      </c>
      <c r="AS82" s="21">
        <f t="shared" si="32"/>
        <v>6239</v>
      </c>
      <c r="AT82" s="21">
        <f t="shared" si="32"/>
        <v>2333.5</v>
      </c>
      <c r="AU82" s="21">
        <f t="shared" si="32"/>
        <v>247</v>
      </c>
      <c r="AV82" s="21">
        <f t="shared" si="32"/>
        <v>261</v>
      </c>
      <c r="AW82" s="21">
        <f t="shared" si="32"/>
        <v>205</v>
      </c>
      <c r="AX82" s="21">
        <f t="shared" si="32"/>
        <v>11.5</v>
      </c>
      <c r="AY82" s="21">
        <f t="shared" si="32"/>
        <v>429.5</v>
      </c>
      <c r="AZ82" s="21">
        <f t="shared" si="32"/>
        <v>10812</v>
      </c>
      <c r="BA82" s="21">
        <f t="shared" si="32"/>
        <v>8533.5</v>
      </c>
      <c r="BB82" s="21">
        <f t="shared" si="32"/>
        <v>7442.5</v>
      </c>
      <c r="BC82" s="21">
        <f t="shared" si="32"/>
        <v>26169</v>
      </c>
      <c r="BD82" s="21">
        <f t="shared" si="32"/>
        <v>4842.5</v>
      </c>
      <c r="BE82" s="21">
        <f t="shared" si="32"/>
        <v>1384.5</v>
      </c>
      <c r="BF82" s="21">
        <f t="shared" si="32"/>
        <v>22731.5</v>
      </c>
      <c r="BG82" s="21">
        <f t="shared" si="32"/>
        <v>955.5</v>
      </c>
      <c r="BH82" s="21">
        <f t="shared" si="32"/>
        <v>588</v>
      </c>
      <c r="BI82" s="21">
        <f t="shared" si="32"/>
        <v>230</v>
      </c>
      <c r="BJ82" s="21">
        <f t="shared" si="32"/>
        <v>5782</v>
      </c>
      <c r="BK82" s="21">
        <f t="shared" si="32"/>
        <v>14654</v>
      </c>
      <c r="BL82" s="21">
        <f t="shared" si="32"/>
        <v>188</v>
      </c>
      <c r="BM82" s="21">
        <f t="shared" si="32"/>
        <v>248</v>
      </c>
      <c r="BN82" s="21">
        <f t="shared" ref="BN82:CS82" si="35">BN20</f>
        <v>3492.5</v>
      </c>
      <c r="BO82" s="21">
        <f t="shared" si="33"/>
        <v>1332</v>
      </c>
      <c r="BP82" s="21">
        <f t="shared" si="33"/>
        <v>199.5</v>
      </c>
      <c r="BQ82" s="21">
        <f t="shared" si="33"/>
        <v>5271</v>
      </c>
      <c r="BR82" s="21">
        <f t="shared" si="33"/>
        <v>4565.5</v>
      </c>
      <c r="BS82" s="21">
        <f t="shared" si="33"/>
        <v>924</v>
      </c>
      <c r="BT82" s="21">
        <f t="shared" si="33"/>
        <v>387.5</v>
      </c>
      <c r="BU82" s="21">
        <f t="shared" si="33"/>
        <v>409</v>
      </c>
      <c r="BV82" s="21">
        <f t="shared" si="33"/>
        <v>1196.5</v>
      </c>
      <c r="BW82" s="21">
        <f t="shared" si="33"/>
        <v>1773.5</v>
      </c>
      <c r="BX82" s="21">
        <f t="shared" si="33"/>
        <v>83.5</v>
      </c>
      <c r="BY82" s="21">
        <f t="shared" si="33"/>
        <v>479.5</v>
      </c>
      <c r="BZ82" s="21">
        <f t="shared" si="33"/>
        <v>193</v>
      </c>
      <c r="CA82" s="21">
        <f t="shared" si="33"/>
        <v>163</v>
      </c>
      <c r="CB82" s="21">
        <f t="shared" si="33"/>
        <v>79455</v>
      </c>
      <c r="CC82" s="21">
        <f t="shared" si="33"/>
        <v>148.5</v>
      </c>
      <c r="CD82" s="21">
        <f t="shared" si="33"/>
        <v>59.5</v>
      </c>
      <c r="CE82" s="21">
        <f t="shared" si="33"/>
        <v>165</v>
      </c>
      <c r="CF82" s="21">
        <f t="shared" si="33"/>
        <v>95</v>
      </c>
      <c r="CG82" s="21">
        <f t="shared" si="33"/>
        <v>166</v>
      </c>
      <c r="CH82" s="21">
        <f t="shared" si="33"/>
        <v>105</v>
      </c>
      <c r="CI82" s="21">
        <f t="shared" si="33"/>
        <v>679</v>
      </c>
      <c r="CJ82" s="21">
        <f t="shared" si="33"/>
        <v>944</v>
      </c>
      <c r="CK82" s="21">
        <f t="shared" si="33"/>
        <v>4148.5</v>
      </c>
      <c r="CL82" s="21">
        <f t="shared" si="33"/>
        <v>1232</v>
      </c>
      <c r="CM82" s="21">
        <f t="shared" si="33"/>
        <v>741</v>
      </c>
      <c r="CN82" s="21">
        <f t="shared" si="33"/>
        <v>26904.5</v>
      </c>
      <c r="CO82" s="21">
        <f t="shared" si="33"/>
        <v>14863.5</v>
      </c>
      <c r="CP82" s="21">
        <f t="shared" si="33"/>
        <v>1031</v>
      </c>
      <c r="CQ82" s="21">
        <f t="shared" si="33"/>
        <v>977.5</v>
      </c>
      <c r="CR82" s="21">
        <f t="shared" si="33"/>
        <v>179</v>
      </c>
      <c r="CS82" s="21">
        <f t="shared" si="33"/>
        <v>350.5</v>
      </c>
      <c r="CT82" s="21">
        <f t="shared" si="33"/>
        <v>109.5</v>
      </c>
      <c r="CU82" s="21">
        <f t="shared" si="33"/>
        <v>50</v>
      </c>
      <c r="CV82" s="21">
        <f t="shared" si="33"/>
        <v>40</v>
      </c>
      <c r="CW82" s="21">
        <f t="shared" si="33"/>
        <v>150</v>
      </c>
      <c r="CX82" s="21">
        <f t="shared" si="33"/>
        <v>464</v>
      </c>
      <c r="CY82" s="21">
        <f t="shared" si="33"/>
        <v>37</v>
      </c>
      <c r="CZ82" s="21">
        <f t="shared" si="33"/>
        <v>2045.5</v>
      </c>
      <c r="DA82" s="21">
        <f t="shared" si="33"/>
        <v>179</v>
      </c>
      <c r="DB82" s="21">
        <f t="shared" si="33"/>
        <v>306.5</v>
      </c>
      <c r="DC82" s="21">
        <f t="shared" si="33"/>
        <v>162</v>
      </c>
      <c r="DD82" s="21">
        <f t="shared" si="33"/>
        <v>132</v>
      </c>
      <c r="DE82" s="21">
        <f t="shared" si="33"/>
        <v>432.5</v>
      </c>
      <c r="DF82" s="21">
        <f t="shared" si="33"/>
        <v>20425.5</v>
      </c>
      <c r="DG82" s="21">
        <f t="shared" si="33"/>
        <v>73</v>
      </c>
      <c r="DH82" s="21">
        <f t="shared" si="33"/>
        <v>1923</v>
      </c>
      <c r="DI82" s="21">
        <f t="shared" si="33"/>
        <v>2544.5</v>
      </c>
      <c r="DJ82" s="21">
        <f t="shared" si="33"/>
        <v>704.5</v>
      </c>
      <c r="DK82" s="21">
        <f t="shared" si="33"/>
        <v>405.5</v>
      </c>
      <c r="DL82" s="21">
        <f t="shared" si="33"/>
        <v>5630.5</v>
      </c>
      <c r="DM82" s="21">
        <f t="shared" si="33"/>
        <v>232.5</v>
      </c>
      <c r="DN82" s="21">
        <f t="shared" si="33"/>
        <v>1394</v>
      </c>
      <c r="DO82" s="21">
        <f t="shared" si="33"/>
        <v>2842</v>
      </c>
      <c r="DP82" s="21">
        <f t="shared" si="33"/>
        <v>211</v>
      </c>
      <c r="DQ82" s="21">
        <f t="shared" si="33"/>
        <v>497.5</v>
      </c>
      <c r="DR82" s="21">
        <f t="shared" si="33"/>
        <v>1267.5</v>
      </c>
      <c r="DS82" s="21">
        <f t="shared" si="33"/>
        <v>753.5</v>
      </c>
      <c r="DT82" s="21">
        <f t="shared" si="33"/>
        <v>136.5</v>
      </c>
      <c r="DU82" s="21">
        <f t="shared" si="33"/>
        <v>388</v>
      </c>
      <c r="DV82" s="21">
        <f t="shared" si="33"/>
        <v>197</v>
      </c>
      <c r="DW82" s="21">
        <f t="shared" si="33"/>
        <v>337</v>
      </c>
      <c r="DX82" s="21">
        <f t="shared" si="33"/>
        <v>170.5</v>
      </c>
      <c r="DY82" s="21">
        <f t="shared" si="33"/>
        <v>332.5</v>
      </c>
      <c r="DZ82" s="21">
        <f t="shared" ref="DZ82:FE82" si="36">DZ20</f>
        <v>914</v>
      </c>
      <c r="EA82" s="21">
        <f t="shared" si="34"/>
        <v>547</v>
      </c>
      <c r="EB82" s="21">
        <f t="shared" si="34"/>
        <v>571.5</v>
      </c>
      <c r="EC82" s="21">
        <f t="shared" si="34"/>
        <v>293</v>
      </c>
      <c r="ED82" s="21">
        <f t="shared" si="34"/>
        <v>1646</v>
      </c>
      <c r="EE82" s="21">
        <f t="shared" si="34"/>
        <v>184</v>
      </c>
      <c r="EF82" s="21">
        <f t="shared" si="34"/>
        <v>1426</v>
      </c>
      <c r="EG82" s="21">
        <f t="shared" si="34"/>
        <v>267</v>
      </c>
      <c r="EH82" s="21">
        <f t="shared" si="34"/>
        <v>219</v>
      </c>
      <c r="EI82" s="21">
        <f t="shared" si="34"/>
        <v>16230.5</v>
      </c>
      <c r="EJ82" s="21">
        <f t="shared" si="34"/>
        <v>8761.5</v>
      </c>
      <c r="EK82" s="21">
        <f t="shared" si="34"/>
        <v>617.5</v>
      </c>
      <c r="EL82" s="21">
        <f t="shared" si="34"/>
        <v>479.5</v>
      </c>
      <c r="EM82" s="21">
        <f t="shared" si="34"/>
        <v>411</v>
      </c>
      <c r="EN82" s="21">
        <f t="shared" si="34"/>
        <v>952.5</v>
      </c>
      <c r="EO82" s="21">
        <f t="shared" si="34"/>
        <v>410.5</v>
      </c>
      <c r="EP82" s="21">
        <f t="shared" si="34"/>
        <v>369.5</v>
      </c>
      <c r="EQ82" s="21">
        <f t="shared" si="34"/>
        <v>2374</v>
      </c>
      <c r="ER82" s="21">
        <f t="shared" si="34"/>
        <v>353.5</v>
      </c>
      <c r="ES82" s="21">
        <f t="shared" si="34"/>
        <v>122</v>
      </c>
      <c r="ET82" s="21">
        <f t="shared" si="34"/>
        <v>173</v>
      </c>
      <c r="EU82" s="21">
        <f t="shared" si="34"/>
        <v>599</v>
      </c>
      <c r="EV82" s="21">
        <f t="shared" si="34"/>
        <v>60.5</v>
      </c>
      <c r="EW82" s="21">
        <f t="shared" si="34"/>
        <v>844.5</v>
      </c>
      <c r="EX82" s="21">
        <f t="shared" si="34"/>
        <v>251.5</v>
      </c>
      <c r="EY82" s="21">
        <f t="shared" si="34"/>
        <v>235.5</v>
      </c>
      <c r="EZ82" s="21">
        <f t="shared" si="34"/>
        <v>103.5</v>
      </c>
      <c r="FA82" s="21">
        <f t="shared" si="34"/>
        <v>3061.5</v>
      </c>
      <c r="FB82" s="21">
        <f t="shared" si="34"/>
        <v>310.5</v>
      </c>
      <c r="FC82" s="21">
        <f t="shared" si="34"/>
        <v>2288.5</v>
      </c>
      <c r="FD82" s="21">
        <f t="shared" si="34"/>
        <v>328.5</v>
      </c>
      <c r="FE82" s="21">
        <f t="shared" si="34"/>
        <v>102</v>
      </c>
      <c r="FF82" s="21">
        <f t="shared" si="34"/>
        <v>200.5</v>
      </c>
      <c r="FG82" s="21">
        <f t="shared" si="34"/>
        <v>96.5</v>
      </c>
      <c r="FH82" s="21">
        <f t="shared" si="34"/>
        <v>87</v>
      </c>
      <c r="FI82" s="21">
        <f t="shared" si="34"/>
        <v>1810</v>
      </c>
      <c r="FJ82" s="21">
        <f t="shared" si="34"/>
        <v>1840</v>
      </c>
      <c r="FK82" s="21">
        <f t="shared" si="34"/>
        <v>2195.5</v>
      </c>
      <c r="FL82" s="21">
        <f t="shared" si="34"/>
        <v>4799.5</v>
      </c>
      <c r="FM82" s="21">
        <f t="shared" si="34"/>
        <v>3443</v>
      </c>
      <c r="FN82" s="21">
        <f t="shared" si="34"/>
        <v>20014.5</v>
      </c>
      <c r="FO82" s="21">
        <f t="shared" si="34"/>
        <v>1105</v>
      </c>
      <c r="FP82" s="21">
        <f t="shared" si="34"/>
        <v>2078.5</v>
      </c>
      <c r="FQ82" s="21">
        <f t="shared" si="34"/>
        <v>736.5</v>
      </c>
      <c r="FR82" s="21">
        <f t="shared" si="34"/>
        <v>160</v>
      </c>
      <c r="FS82" s="21">
        <f t="shared" si="34"/>
        <v>178</v>
      </c>
      <c r="FT82" s="21">
        <f t="shared" si="34"/>
        <v>71</v>
      </c>
      <c r="FU82" s="21">
        <f t="shared" si="34"/>
        <v>754</v>
      </c>
      <c r="FV82" s="21">
        <f t="shared" si="34"/>
        <v>618.5</v>
      </c>
      <c r="FW82" s="21">
        <f t="shared" si="34"/>
        <v>166</v>
      </c>
      <c r="FX82" s="21">
        <f t="shared" si="34"/>
        <v>67.5</v>
      </c>
      <c r="FY82" s="21"/>
      <c r="FZ82" s="21">
        <f t="shared" si="31"/>
        <v>793204.5</v>
      </c>
      <c r="GA82" s="45"/>
      <c r="GB82" s="21"/>
      <c r="GC82" s="21"/>
      <c r="GD82" s="21"/>
      <c r="GE82" s="21"/>
      <c r="GF82" s="22"/>
      <c r="GG82" s="7"/>
      <c r="GH82" s="7"/>
      <c r="GI82" s="7"/>
      <c r="GJ82" s="7"/>
      <c r="GK82" s="7"/>
      <c r="GL82" s="7"/>
      <c r="GM82" s="7"/>
      <c r="GN82" s="28"/>
      <c r="GO82" s="28"/>
    </row>
    <row r="83" spans="1:197" s="105" customFormat="1" x14ac:dyDescent="0.2">
      <c r="A83" s="101" t="s">
        <v>373</v>
      </c>
      <c r="B83" s="102" t="s">
        <v>374</v>
      </c>
      <c r="C83" s="23">
        <f>MAX(C78,ROUND(AVERAGE(C78:C79),3),ROUND(AVERAGE(C78:C80),3),ROUND(AVERAGE(C78:C81),3),ROUND(AVERAGE(C78:C82),3))</f>
        <v>6083.5999999999995</v>
      </c>
      <c r="D83" s="23">
        <f t="shared" ref="D83:BO83" si="37">MAX(D78,ROUND(AVERAGE(D78:D79),3),ROUND(AVERAGE(D78:D80),3),ROUND(AVERAGE(D78:D81),3),ROUND(AVERAGE(D78:D82),3))</f>
        <v>36265.576999999997</v>
      </c>
      <c r="E83" s="23">
        <f t="shared" si="37"/>
        <v>6571.973</v>
      </c>
      <c r="F83" s="23">
        <f t="shared" si="37"/>
        <v>17115.669999999998</v>
      </c>
      <c r="G83" s="23">
        <f t="shared" si="37"/>
        <v>1032.5999999999999</v>
      </c>
      <c r="H83" s="23">
        <f t="shared" si="37"/>
        <v>927.6</v>
      </c>
      <c r="I83" s="23">
        <f t="shared" si="37"/>
        <v>8603.7009999999991</v>
      </c>
      <c r="J83" s="23">
        <f t="shared" si="37"/>
        <v>2276.2999999999997</v>
      </c>
      <c r="K83" s="23">
        <f t="shared" si="37"/>
        <v>288</v>
      </c>
      <c r="L83" s="23">
        <f t="shared" si="37"/>
        <v>2477.1999999999998</v>
      </c>
      <c r="M83" s="23">
        <f t="shared" si="37"/>
        <v>1281.3</v>
      </c>
      <c r="N83" s="23">
        <f t="shared" si="37"/>
        <v>52199.9</v>
      </c>
      <c r="O83" s="23">
        <f t="shared" si="37"/>
        <v>14449.1</v>
      </c>
      <c r="P83" s="23">
        <f t="shared" si="37"/>
        <v>175.1</v>
      </c>
      <c r="Q83" s="23">
        <f t="shared" si="37"/>
        <v>37417.199999999997</v>
      </c>
      <c r="R83" s="23">
        <f t="shared" si="37"/>
        <v>482.00000000000045</v>
      </c>
      <c r="S83" s="23">
        <f t="shared" si="37"/>
        <v>1640.2</v>
      </c>
      <c r="T83" s="23">
        <f t="shared" si="37"/>
        <v>133.6</v>
      </c>
      <c r="U83" s="23">
        <f t="shared" si="37"/>
        <v>47.699999999999996</v>
      </c>
      <c r="V83" s="23">
        <f t="shared" si="37"/>
        <v>279.10000000000002</v>
      </c>
      <c r="W83" s="23">
        <f t="shared" si="37"/>
        <v>49.8</v>
      </c>
      <c r="X83" s="23">
        <f t="shared" si="37"/>
        <v>48.699999999999996</v>
      </c>
      <c r="Y83" s="23">
        <f t="shared" si="37"/>
        <v>472.79999999999995</v>
      </c>
      <c r="Z83" s="23">
        <f t="shared" si="37"/>
        <v>236.2</v>
      </c>
      <c r="AA83" s="23">
        <f t="shared" si="37"/>
        <v>29802.1</v>
      </c>
      <c r="AB83" s="23">
        <f t="shared" si="37"/>
        <v>29654.300000000003</v>
      </c>
      <c r="AC83" s="23">
        <f t="shared" si="37"/>
        <v>942.5</v>
      </c>
      <c r="AD83" s="23">
        <f t="shared" si="37"/>
        <v>1182.4000000000001</v>
      </c>
      <c r="AE83" s="23">
        <f t="shared" si="37"/>
        <v>107</v>
      </c>
      <c r="AF83" s="23">
        <f t="shared" si="37"/>
        <v>160.9</v>
      </c>
      <c r="AG83" s="23">
        <f t="shared" si="37"/>
        <v>748.7</v>
      </c>
      <c r="AH83" s="23">
        <f t="shared" si="37"/>
        <v>972.7</v>
      </c>
      <c r="AI83" s="23">
        <f t="shared" si="37"/>
        <v>342.6</v>
      </c>
      <c r="AJ83" s="23">
        <f t="shared" si="37"/>
        <v>193.7</v>
      </c>
      <c r="AK83" s="23">
        <f t="shared" si="37"/>
        <v>193.8</v>
      </c>
      <c r="AL83" s="23">
        <f t="shared" si="37"/>
        <v>260.7</v>
      </c>
      <c r="AM83" s="23">
        <f t="shared" si="37"/>
        <v>422.1</v>
      </c>
      <c r="AN83" s="23">
        <f t="shared" si="37"/>
        <v>339.1</v>
      </c>
      <c r="AO83" s="23">
        <f t="shared" si="37"/>
        <v>4522.1000000000004</v>
      </c>
      <c r="AP83" s="23">
        <f t="shared" si="37"/>
        <v>83903.199999999983</v>
      </c>
      <c r="AQ83" s="23">
        <f t="shared" si="37"/>
        <v>232.7</v>
      </c>
      <c r="AR83" s="23">
        <f t="shared" si="37"/>
        <v>61928.572999999997</v>
      </c>
      <c r="AS83" s="23">
        <f t="shared" si="37"/>
        <v>6434.99</v>
      </c>
      <c r="AT83" s="23">
        <f t="shared" si="37"/>
        <v>2370</v>
      </c>
      <c r="AU83" s="23">
        <f t="shared" si="37"/>
        <v>244.5</v>
      </c>
      <c r="AV83" s="23">
        <f t="shared" si="37"/>
        <v>289.5</v>
      </c>
      <c r="AW83" s="23">
        <f t="shared" si="37"/>
        <v>206.79999999999998</v>
      </c>
      <c r="AX83" s="23">
        <f t="shared" si="37"/>
        <v>49.7</v>
      </c>
      <c r="AY83" s="23">
        <f t="shared" si="37"/>
        <v>422.6</v>
      </c>
      <c r="AZ83" s="23">
        <f t="shared" si="37"/>
        <v>11068</v>
      </c>
      <c r="BA83" s="23">
        <f t="shared" si="37"/>
        <v>8993.3000000000011</v>
      </c>
      <c r="BB83" s="23">
        <f t="shared" si="37"/>
        <v>7614.6</v>
      </c>
      <c r="BC83" s="23">
        <f t="shared" si="37"/>
        <v>25609.673999999999</v>
      </c>
      <c r="BD83" s="23">
        <f t="shared" si="37"/>
        <v>4924.6000000000004</v>
      </c>
      <c r="BE83" s="23">
        <f t="shared" si="37"/>
        <v>1380.2</v>
      </c>
      <c r="BF83" s="23">
        <f t="shared" si="37"/>
        <v>23701.4</v>
      </c>
      <c r="BG83" s="23">
        <f t="shared" si="37"/>
        <v>930.2</v>
      </c>
      <c r="BH83" s="23">
        <f t="shared" si="37"/>
        <v>588.5</v>
      </c>
      <c r="BI83" s="23">
        <f t="shared" si="37"/>
        <v>244.7</v>
      </c>
      <c r="BJ83" s="23">
        <f t="shared" si="37"/>
        <v>6433</v>
      </c>
      <c r="BK83" s="23">
        <f t="shared" si="37"/>
        <v>16218.399999999998</v>
      </c>
      <c r="BL83" s="23">
        <f t="shared" si="37"/>
        <v>192.29999999999998</v>
      </c>
      <c r="BM83" s="23">
        <f t="shared" si="37"/>
        <v>273</v>
      </c>
      <c r="BN83" s="23">
        <f t="shared" si="37"/>
        <v>3503.5</v>
      </c>
      <c r="BO83" s="23">
        <f t="shared" si="37"/>
        <v>1356.1</v>
      </c>
      <c r="BP83" s="23">
        <f t="shared" ref="BP83:EA83" si="38">MAX(BP78,ROUND(AVERAGE(BP78:BP79),3),ROUND(AVERAGE(BP78:BP80),3),ROUND(AVERAGE(BP78:BP81),3),ROUND(AVERAGE(BP78:BP82),3))</f>
        <v>188.5</v>
      </c>
      <c r="BQ83" s="23">
        <f t="shared" si="38"/>
        <v>5349.0653649104361</v>
      </c>
      <c r="BR83" s="23">
        <f t="shared" si="38"/>
        <v>4607.3</v>
      </c>
      <c r="BS83" s="23">
        <f t="shared" si="38"/>
        <v>1073</v>
      </c>
      <c r="BT83" s="23">
        <f t="shared" si="38"/>
        <v>433.4</v>
      </c>
      <c r="BU83" s="23">
        <f t="shared" si="38"/>
        <v>407.7</v>
      </c>
      <c r="BV83" s="23">
        <f t="shared" si="38"/>
        <v>1223.5</v>
      </c>
      <c r="BW83" s="23">
        <f t="shared" si="38"/>
        <v>1913.7</v>
      </c>
      <c r="BX83" s="23">
        <f t="shared" si="38"/>
        <v>96.6</v>
      </c>
      <c r="BY83" s="23">
        <f t="shared" si="38"/>
        <v>500.4</v>
      </c>
      <c r="BZ83" s="23">
        <f t="shared" si="38"/>
        <v>204.5</v>
      </c>
      <c r="CA83" s="23">
        <f t="shared" si="38"/>
        <v>164.7</v>
      </c>
      <c r="CB83" s="23">
        <f t="shared" si="38"/>
        <v>79352.899999999994</v>
      </c>
      <c r="CC83" s="23">
        <f t="shared" si="38"/>
        <v>159.80000000000001</v>
      </c>
      <c r="CD83" s="23">
        <f t="shared" si="38"/>
        <v>54.900000000000006</v>
      </c>
      <c r="CE83" s="23">
        <f t="shared" si="38"/>
        <v>161.4</v>
      </c>
      <c r="CF83" s="23">
        <f t="shared" si="38"/>
        <v>99.5</v>
      </c>
      <c r="CG83" s="23">
        <f t="shared" si="38"/>
        <v>194.1</v>
      </c>
      <c r="CH83" s="23">
        <f t="shared" si="38"/>
        <v>102.4</v>
      </c>
      <c r="CI83" s="23">
        <f t="shared" si="38"/>
        <v>708.3</v>
      </c>
      <c r="CJ83" s="23">
        <f t="shared" si="38"/>
        <v>917.3</v>
      </c>
      <c r="CK83" s="23">
        <f t="shared" si="38"/>
        <v>4316.04</v>
      </c>
      <c r="CL83" s="23">
        <f t="shared" si="38"/>
        <v>1315.8</v>
      </c>
      <c r="CM83" s="23">
        <f t="shared" si="38"/>
        <v>790.6</v>
      </c>
      <c r="CN83" s="23">
        <f t="shared" si="38"/>
        <v>28196.855</v>
      </c>
      <c r="CO83" s="23">
        <f t="shared" si="38"/>
        <v>15102.5</v>
      </c>
      <c r="CP83" s="23">
        <f t="shared" si="38"/>
        <v>1056</v>
      </c>
      <c r="CQ83" s="23">
        <f t="shared" si="38"/>
        <v>1002.9</v>
      </c>
      <c r="CR83" s="23">
        <f t="shared" si="38"/>
        <v>178.6</v>
      </c>
      <c r="CS83" s="23">
        <f t="shared" si="38"/>
        <v>344.1</v>
      </c>
      <c r="CT83" s="23">
        <f t="shared" si="38"/>
        <v>105.7</v>
      </c>
      <c r="CU83" s="23">
        <f t="shared" si="38"/>
        <v>77.000000000000014</v>
      </c>
      <c r="CV83" s="23">
        <f t="shared" si="38"/>
        <v>48.3</v>
      </c>
      <c r="CW83" s="23">
        <f t="shared" si="38"/>
        <v>168.8</v>
      </c>
      <c r="CX83" s="23">
        <f t="shared" si="38"/>
        <v>471.7</v>
      </c>
      <c r="CY83" s="23">
        <f t="shared" si="38"/>
        <v>49.099999999999994</v>
      </c>
      <c r="CZ83" s="23">
        <f t="shared" si="38"/>
        <v>2036.6</v>
      </c>
      <c r="DA83" s="23">
        <f t="shared" si="38"/>
        <v>174.9</v>
      </c>
      <c r="DB83" s="23">
        <f t="shared" si="38"/>
        <v>296.3</v>
      </c>
      <c r="DC83" s="23">
        <f t="shared" si="38"/>
        <v>151.5</v>
      </c>
      <c r="DD83" s="23">
        <f t="shared" si="38"/>
        <v>155.80000000000001</v>
      </c>
      <c r="DE83" s="23">
        <f t="shared" si="38"/>
        <v>420.6</v>
      </c>
      <c r="DF83" s="23">
        <f t="shared" si="38"/>
        <v>20635.52</v>
      </c>
      <c r="DG83" s="23">
        <f t="shared" si="38"/>
        <v>78.2</v>
      </c>
      <c r="DH83" s="23">
        <f t="shared" si="38"/>
        <v>1958.2</v>
      </c>
      <c r="DI83" s="23">
        <f t="shared" si="38"/>
        <v>2644.4</v>
      </c>
      <c r="DJ83" s="23">
        <f t="shared" si="38"/>
        <v>671.9</v>
      </c>
      <c r="DK83" s="23">
        <f t="shared" si="38"/>
        <v>455.6</v>
      </c>
      <c r="DL83" s="23">
        <f t="shared" si="38"/>
        <v>5787</v>
      </c>
      <c r="DM83" s="23">
        <f t="shared" si="38"/>
        <v>263.39999999999998</v>
      </c>
      <c r="DN83" s="23">
        <f t="shared" si="38"/>
        <v>1430.1</v>
      </c>
      <c r="DO83" s="23">
        <f t="shared" si="38"/>
        <v>3129.6</v>
      </c>
      <c r="DP83" s="23">
        <f t="shared" si="38"/>
        <v>203.2</v>
      </c>
      <c r="DQ83" s="23">
        <f t="shared" si="38"/>
        <v>549</v>
      </c>
      <c r="DR83" s="23">
        <f t="shared" si="38"/>
        <v>1393</v>
      </c>
      <c r="DS83" s="23">
        <f t="shared" si="38"/>
        <v>778.4</v>
      </c>
      <c r="DT83" s="23">
        <f t="shared" si="38"/>
        <v>131.9</v>
      </c>
      <c r="DU83" s="23">
        <f t="shared" si="38"/>
        <v>376.2</v>
      </c>
      <c r="DV83" s="23">
        <f t="shared" si="38"/>
        <v>188.4</v>
      </c>
      <c r="DW83" s="23">
        <f t="shared" si="38"/>
        <v>357.9</v>
      </c>
      <c r="DX83" s="23">
        <f t="shared" si="38"/>
        <v>163.4</v>
      </c>
      <c r="DY83" s="23">
        <f t="shared" si="38"/>
        <v>313.39999999999998</v>
      </c>
      <c r="DZ83" s="23">
        <f t="shared" si="38"/>
        <v>875.8</v>
      </c>
      <c r="EA83" s="23">
        <f t="shared" si="38"/>
        <v>597.29999999999995</v>
      </c>
      <c r="EB83" s="23">
        <f t="shared" ref="EB83:FX83" si="39">MAX(EB78,ROUND(AVERAGE(EB78:EB79),3),ROUND(AVERAGE(EB78:EB80),3),ROUND(AVERAGE(EB78:EB81),3),ROUND(AVERAGE(EB78:EB82),3))</f>
        <v>566.70000000000005</v>
      </c>
      <c r="EC83" s="23">
        <f t="shared" si="39"/>
        <v>291</v>
      </c>
      <c r="ED83" s="23">
        <f t="shared" si="39"/>
        <v>1623.6</v>
      </c>
      <c r="EE83" s="23">
        <f t="shared" si="39"/>
        <v>192.1</v>
      </c>
      <c r="EF83" s="23">
        <f t="shared" si="39"/>
        <v>1426.3</v>
      </c>
      <c r="EG83" s="23">
        <f t="shared" si="39"/>
        <v>276.2</v>
      </c>
      <c r="EH83" s="23">
        <f t="shared" si="39"/>
        <v>226.3</v>
      </c>
      <c r="EI83" s="23">
        <f t="shared" si="39"/>
        <v>15714.6</v>
      </c>
      <c r="EJ83" s="23">
        <f t="shared" si="39"/>
        <v>9431.1999999999989</v>
      </c>
      <c r="EK83" s="23">
        <f t="shared" si="39"/>
        <v>674.9</v>
      </c>
      <c r="EL83" s="23">
        <f t="shared" si="39"/>
        <v>478.7</v>
      </c>
      <c r="EM83" s="23">
        <f t="shared" si="39"/>
        <v>409.5</v>
      </c>
      <c r="EN83" s="23">
        <f t="shared" si="39"/>
        <v>959.3</v>
      </c>
      <c r="EO83" s="23">
        <f t="shared" si="39"/>
        <v>379.2</v>
      </c>
      <c r="EP83" s="23">
        <f t="shared" si="39"/>
        <v>407</v>
      </c>
      <c r="EQ83" s="23">
        <f t="shared" si="39"/>
        <v>2568.3200000000002</v>
      </c>
      <c r="ER83" s="23">
        <f t="shared" si="39"/>
        <v>322</v>
      </c>
      <c r="ES83" s="23">
        <f t="shared" si="39"/>
        <v>116</v>
      </c>
      <c r="ET83" s="23">
        <f t="shared" si="39"/>
        <v>234.3</v>
      </c>
      <c r="EU83" s="23">
        <f t="shared" si="39"/>
        <v>581.6</v>
      </c>
      <c r="EV83" s="23">
        <f t="shared" si="39"/>
        <v>62</v>
      </c>
      <c r="EW83" s="23">
        <f t="shared" si="39"/>
        <v>876.8</v>
      </c>
      <c r="EX83" s="23">
        <f t="shared" si="39"/>
        <v>226.7</v>
      </c>
      <c r="EY83" s="23">
        <f t="shared" si="39"/>
        <v>239.7</v>
      </c>
      <c r="EZ83" s="23">
        <f t="shared" si="39"/>
        <v>118.3</v>
      </c>
      <c r="FA83" s="23">
        <f t="shared" si="39"/>
        <v>3313.4</v>
      </c>
      <c r="FB83" s="23">
        <f t="shared" si="39"/>
        <v>326.5</v>
      </c>
      <c r="FC83" s="23">
        <f t="shared" si="39"/>
        <v>2297</v>
      </c>
      <c r="FD83" s="23">
        <f t="shared" si="39"/>
        <v>344.2</v>
      </c>
      <c r="FE83" s="23">
        <f t="shared" si="39"/>
        <v>92.9</v>
      </c>
      <c r="FF83" s="23">
        <f t="shared" si="39"/>
        <v>218.4</v>
      </c>
      <c r="FG83" s="23">
        <f t="shared" si="39"/>
        <v>113.1</v>
      </c>
      <c r="FH83" s="23">
        <f t="shared" si="39"/>
        <v>88.3</v>
      </c>
      <c r="FI83" s="23">
        <f t="shared" si="39"/>
        <v>1814</v>
      </c>
      <c r="FJ83" s="23">
        <f t="shared" si="39"/>
        <v>1917.8</v>
      </c>
      <c r="FK83" s="23">
        <f t="shared" si="39"/>
        <v>2226</v>
      </c>
      <c r="FL83" s="23">
        <f t="shared" si="39"/>
        <v>6183.6</v>
      </c>
      <c r="FM83" s="23">
        <f t="shared" si="39"/>
        <v>3739.4</v>
      </c>
      <c r="FN83" s="23">
        <f t="shared" si="39"/>
        <v>21548.500000000004</v>
      </c>
      <c r="FO83" s="23">
        <f t="shared" si="39"/>
        <v>1100.5</v>
      </c>
      <c r="FP83" s="23">
        <f t="shared" si="39"/>
        <v>2177.5</v>
      </c>
      <c r="FQ83" s="23">
        <f t="shared" si="39"/>
        <v>889.6</v>
      </c>
      <c r="FR83" s="23">
        <f t="shared" si="39"/>
        <v>163.19999999999999</v>
      </c>
      <c r="FS83" s="23">
        <f t="shared" si="39"/>
        <v>193.3</v>
      </c>
      <c r="FT83" s="23">
        <f t="shared" si="39"/>
        <v>81.099999999999994</v>
      </c>
      <c r="FU83" s="23">
        <f t="shared" si="39"/>
        <v>768.30000000000007</v>
      </c>
      <c r="FV83" s="23">
        <f t="shared" si="39"/>
        <v>639.29999999999995</v>
      </c>
      <c r="FW83" s="23">
        <f t="shared" si="39"/>
        <v>196.5</v>
      </c>
      <c r="FX83" s="23">
        <f t="shared" si="39"/>
        <v>60.4</v>
      </c>
      <c r="FY83" s="102"/>
      <c r="FZ83" s="23">
        <f t="shared" si="31"/>
        <v>815763.25836491073</v>
      </c>
      <c r="GA83" s="102">
        <v>815763.3</v>
      </c>
      <c r="GB83" s="102"/>
      <c r="GC83" s="102"/>
      <c r="GD83" s="102"/>
      <c r="GE83" s="102"/>
      <c r="GF83" s="102"/>
      <c r="GG83" s="103"/>
      <c r="GH83" s="103"/>
      <c r="GI83" s="103"/>
      <c r="GJ83" s="103"/>
      <c r="GK83" s="103"/>
      <c r="GL83" s="103"/>
      <c r="GM83" s="103"/>
      <c r="GN83" s="104"/>
      <c r="GO83" s="104"/>
    </row>
    <row r="84" spans="1:197" s="108" customFormat="1" x14ac:dyDescent="0.2">
      <c r="A84" s="106"/>
      <c r="B84" s="1" t="s">
        <v>375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6"/>
      <c r="CK84" s="106"/>
      <c r="CL84" s="106"/>
      <c r="CM84" s="106"/>
      <c r="CN84" s="106"/>
      <c r="CO84" s="106"/>
      <c r="CP84" s="106"/>
      <c r="CQ84" s="106"/>
      <c r="CR84" s="106"/>
      <c r="CS84" s="106"/>
      <c r="CT84" s="106"/>
      <c r="CU84" s="106"/>
      <c r="CV84" s="106"/>
      <c r="CW84" s="106"/>
      <c r="CX84" s="106"/>
      <c r="CY84" s="106"/>
      <c r="CZ84" s="106"/>
      <c r="DA84" s="106"/>
      <c r="DB84" s="106"/>
      <c r="DC84" s="106"/>
      <c r="DD84" s="106"/>
      <c r="DE84" s="106"/>
      <c r="DF84" s="106"/>
      <c r="DG84" s="106"/>
      <c r="DH84" s="106"/>
      <c r="DI84" s="106"/>
      <c r="DJ84" s="106"/>
      <c r="DK84" s="106"/>
      <c r="DL84" s="106"/>
      <c r="DM84" s="106"/>
      <c r="DN84" s="106"/>
      <c r="DO84" s="106"/>
      <c r="DP84" s="106"/>
      <c r="DQ84" s="106"/>
      <c r="DR84" s="106"/>
      <c r="DS84" s="106"/>
      <c r="DT84" s="106"/>
      <c r="DU84" s="106"/>
      <c r="DV84" s="106"/>
      <c r="DW84" s="106"/>
      <c r="DX84" s="106"/>
      <c r="DY84" s="106"/>
      <c r="DZ84" s="106"/>
      <c r="EA84" s="106"/>
      <c r="EB84" s="106"/>
      <c r="EC84" s="106"/>
      <c r="ED84" s="106"/>
      <c r="EE84" s="106"/>
      <c r="EF84" s="106"/>
      <c r="EG84" s="106"/>
      <c r="EH84" s="106"/>
      <c r="EI84" s="106"/>
      <c r="EJ84" s="106"/>
      <c r="EK84" s="106"/>
      <c r="EL84" s="106"/>
      <c r="EM84" s="106"/>
      <c r="EN84" s="106"/>
      <c r="EO84" s="106"/>
      <c r="EP84" s="106"/>
      <c r="EQ84" s="106"/>
      <c r="ER84" s="106"/>
      <c r="ES84" s="106"/>
      <c r="ET84" s="106"/>
      <c r="EU84" s="106"/>
      <c r="EV84" s="106"/>
      <c r="EW84" s="106"/>
      <c r="EX84" s="106"/>
      <c r="EY84" s="106"/>
      <c r="EZ84" s="106"/>
      <c r="FA84" s="106"/>
      <c r="FB84" s="106"/>
      <c r="FC84" s="106"/>
      <c r="FD84" s="106"/>
      <c r="FE84" s="106"/>
      <c r="FF84" s="106"/>
      <c r="FG84" s="106"/>
      <c r="FH84" s="106"/>
      <c r="FI84" s="106"/>
      <c r="FJ84" s="106"/>
      <c r="FK84" s="106"/>
      <c r="FL84" s="106"/>
      <c r="FM84" s="106"/>
      <c r="FN84" s="106"/>
      <c r="FO84" s="106"/>
      <c r="FP84" s="106"/>
      <c r="FQ84" s="106"/>
      <c r="FR84" s="106"/>
      <c r="FS84" s="106"/>
      <c r="FT84" s="106"/>
      <c r="FU84" s="106"/>
      <c r="FV84" s="106"/>
      <c r="FW84" s="106"/>
      <c r="FX84" s="106"/>
      <c r="FY84" s="106"/>
      <c r="FZ84" s="106"/>
      <c r="GA84" s="1"/>
      <c r="GB84" s="106"/>
      <c r="GC84" s="106"/>
      <c r="GD84" s="106"/>
      <c r="GE84" s="106"/>
      <c r="GF84" s="1"/>
      <c r="GG84" s="70"/>
      <c r="GH84" s="70"/>
      <c r="GI84" s="70"/>
      <c r="GJ84" s="70"/>
      <c r="GK84" s="70"/>
      <c r="GL84" s="70"/>
      <c r="GM84" s="70"/>
      <c r="GN84" s="107"/>
      <c r="GO84" s="107"/>
    </row>
    <row r="85" spans="1:197" ht="14.25" customHeight="1" x14ac:dyDescent="0.2">
      <c r="A85" s="2"/>
      <c r="B85" s="2" t="s">
        <v>376</v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53"/>
      <c r="DY85" s="53"/>
      <c r="DZ85" s="53"/>
      <c r="EA85" s="53"/>
      <c r="EB85" s="53"/>
      <c r="EC85" s="53"/>
      <c r="ED85" s="53"/>
      <c r="EE85" s="53"/>
      <c r="EF85" s="53"/>
      <c r="EG85" s="53"/>
      <c r="EH85" s="53"/>
      <c r="EI85" s="53"/>
      <c r="EJ85" s="53"/>
      <c r="EK85" s="53"/>
      <c r="EL85" s="53"/>
      <c r="EM85" s="53"/>
      <c r="EN85" s="53"/>
      <c r="EO85" s="53"/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/>
      <c r="FC85" s="53"/>
      <c r="FD85" s="53"/>
      <c r="FE85" s="53"/>
      <c r="FF85" s="53"/>
      <c r="FG85" s="53"/>
      <c r="FH85" s="53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53"/>
      <c r="FU85" s="53"/>
      <c r="FV85" s="53"/>
      <c r="FW85" s="53"/>
      <c r="FX85" s="53"/>
      <c r="FY85" s="22"/>
      <c r="FZ85" s="23"/>
      <c r="GA85" s="25"/>
      <c r="GB85" s="22"/>
      <c r="GC85" s="22"/>
      <c r="GD85" s="22"/>
      <c r="GE85" s="22"/>
      <c r="GF85" s="22"/>
      <c r="GG85" s="7"/>
      <c r="GH85" s="7"/>
      <c r="GI85" s="7"/>
      <c r="GJ85" s="7"/>
      <c r="GK85" s="7"/>
      <c r="GL85" s="7"/>
      <c r="GM85" s="7"/>
      <c r="GN85" s="28"/>
      <c r="GO85" s="28"/>
    </row>
    <row r="86" spans="1:197" x14ac:dyDescent="0.2">
      <c r="A86" s="3" t="s">
        <v>377</v>
      </c>
      <c r="B86" s="2" t="s">
        <v>378</v>
      </c>
      <c r="C86" s="45">
        <f t="shared" ref="C86:BN86" si="40">ROUND(C4*2*$A$76,1)</f>
        <v>40.799999999999997</v>
      </c>
      <c r="D86" s="45">
        <f t="shared" si="40"/>
        <v>209.3</v>
      </c>
      <c r="E86" s="45">
        <f t="shared" si="40"/>
        <v>40.4</v>
      </c>
      <c r="F86" s="45">
        <f t="shared" si="40"/>
        <v>113.1</v>
      </c>
      <c r="G86" s="45">
        <f t="shared" si="40"/>
        <v>5.7</v>
      </c>
      <c r="H86" s="45">
        <f t="shared" si="40"/>
        <v>5.6</v>
      </c>
      <c r="I86" s="45">
        <f t="shared" si="40"/>
        <v>57.3</v>
      </c>
      <c r="J86" s="45">
        <f t="shared" si="40"/>
        <v>14.3</v>
      </c>
      <c r="K86" s="45">
        <f t="shared" si="40"/>
        <v>1.7</v>
      </c>
      <c r="L86" s="45">
        <f t="shared" si="40"/>
        <v>17.7</v>
      </c>
      <c r="M86" s="45">
        <f t="shared" si="40"/>
        <v>8</v>
      </c>
      <c r="N86" s="45">
        <f t="shared" si="40"/>
        <v>296.5</v>
      </c>
      <c r="O86" s="45">
        <f t="shared" si="40"/>
        <v>83.1</v>
      </c>
      <c r="P86" s="45">
        <f t="shared" si="40"/>
        <v>0.9</v>
      </c>
      <c r="Q86" s="45">
        <f t="shared" si="40"/>
        <v>240</v>
      </c>
      <c r="R86" s="45">
        <f t="shared" si="40"/>
        <v>13.1</v>
      </c>
      <c r="S86" s="45">
        <f t="shared" si="40"/>
        <v>10.1</v>
      </c>
      <c r="T86" s="45">
        <f t="shared" si="40"/>
        <v>1.2</v>
      </c>
      <c r="U86" s="45">
        <f t="shared" si="40"/>
        <v>0.3</v>
      </c>
      <c r="V86" s="45">
        <f t="shared" si="40"/>
        <v>1.8</v>
      </c>
      <c r="W86" s="45">
        <f t="shared" si="40"/>
        <v>0.2</v>
      </c>
      <c r="X86" s="45">
        <f t="shared" si="40"/>
        <v>0.3</v>
      </c>
      <c r="Y86" s="45">
        <f t="shared" si="40"/>
        <v>2.7</v>
      </c>
      <c r="Z86" s="45">
        <f t="shared" si="40"/>
        <v>1.3</v>
      </c>
      <c r="AA86" s="45">
        <f t="shared" si="40"/>
        <v>178.3</v>
      </c>
      <c r="AB86" s="45">
        <f t="shared" si="40"/>
        <v>157.19999999999999</v>
      </c>
      <c r="AC86" s="45">
        <f t="shared" si="40"/>
        <v>5.5</v>
      </c>
      <c r="AD86" s="45">
        <f t="shared" si="40"/>
        <v>5.6</v>
      </c>
      <c r="AE86" s="45">
        <f t="shared" si="40"/>
        <v>0.7</v>
      </c>
      <c r="AF86" s="45">
        <f t="shared" si="40"/>
        <v>1.2</v>
      </c>
      <c r="AG86" s="45">
        <f t="shared" si="40"/>
        <v>4.4000000000000004</v>
      </c>
      <c r="AH86" s="45">
        <f t="shared" si="40"/>
        <v>5.2</v>
      </c>
      <c r="AI86" s="45">
        <f t="shared" si="40"/>
        <v>2.1</v>
      </c>
      <c r="AJ86" s="45">
        <f t="shared" si="40"/>
        <v>1.9</v>
      </c>
      <c r="AK86" s="45">
        <f t="shared" si="40"/>
        <v>1</v>
      </c>
      <c r="AL86" s="45">
        <f t="shared" si="40"/>
        <v>1.4</v>
      </c>
      <c r="AM86" s="45">
        <f t="shared" si="40"/>
        <v>3.2</v>
      </c>
      <c r="AN86" s="45">
        <f t="shared" si="40"/>
        <v>1.9</v>
      </c>
      <c r="AO86" s="45">
        <f t="shared" si="40"/>
        <v>28.3</v>
      </c>
      <c r="AP86" s="45">
        <f t="shared" si="40"/>
        <v>529.6</v>
      </c>
      <c r="AQ86" s="45">
        <f t="shared" si="40"/>
        <v>1.6</v>
      </c>
      <c r="AR86" s="45">
        <f t="shared" si="40"/>
        <v>367.4</v>
      </c>
      <c r="AS86" s="45">
        <f t="shared" si="40"/>
        <v>35.1</v>
      </c>
      <c r="AT86" s="45">
        <f t="shared" si="40"/>
        <v>13.3</v>
      </c>
      <c r="AU86" s="45">
        <f t="shared" si="40"/>
        <v>1.6</v>
      </c>
      <c r="AV86" s="45">
        <f t="shared" si="40"/>
        <v>1.4</v>
      </c>
      <c r="AW86" s="45">
        <f t="shared" si="40"/>
        <v>1.1000000000000001</v>
      </c>
      <c r="AX86" s="45">
        <f t="shared" si="40"/>
        <v>0.3</v>
      </c>
      <c r="AY86" s="45">
        <f t="shared" si="40"/>
        <v>1.8</v>
      </c>
      <c r="AZ86" s="45">
        <f t="shared" si="40"/>
        <v>82.9</v>
      </c>
      <c r="BA86" s="45">
        <f t="shared" si="40"/>
        <v>63.5</v>
      </c>
      <c r="BB86" s="45">
        <f t="shared" si="40"/>
        <v>60.4</v>
      </c>
      <c r="BC86" s="45">
        <f t="shared" si="40"/>
        <v>176</v>
      </c>
      <c r="BD86" s="45">
        <f t="shared" si="40"/>
        <v>28.7</v>
      </c>
      <c r="BE86" s="45">
        <f t="shared" si="40"/>
        <v>5.8</v>
      </c>
      <c r="BF86" s="45">
        <f t="shared" si="40"/>
        <v>136.6</v>
      </c>
      <c r="BG86" s="45">
        <f t="shared" si="40"/>
        <v>5.9</v>
      </c>
      <c r="BH86" s="45">
        <f t="shared" si="40"/>
        <v>2.2999999999999998</v>
      </c>
      <c r="BI86" s="45">
        <f t="shared" si="40"/>
        <v>1.7</v>
      </c>
      <c r="BJ86" s="45">
        <f t="shared" si="40"/>
        <v>29.5</v>
      </c>
      <c r="BK86" s="45">
        <f t="shared" si="40"/>
        <v>112.6</v>
      </c>
      <c r="BL86" s="45">
        <f t="shared" si="40"/>
        <v>0.5</v>
      </c>
      <c r="BM86" s="45">
        <f t="shared" si="40"/>
        <v>1.2</v>
      </c>
      <c r="BN86" s="45">
        <f t="shared" si="40"/>
        <v>20.8</v>
      </c>
      <c r="BO86" s="45">
        <f t="shared" ref="BO86:DZ86" si="41">ROUND(BO4*2*$A$76,1)</f>
        <v>9.5</v>
      </c>
      <c r="BP86" s="45">
        <f t="shared" si="41"/>
        <v>0.9</v>
      </c>
      <c r="BQ86" s="45">
        <f t="shared" si="41"/>
        <v>29.6</v>
      </c>
      <c r="BR86" s="45">
        <f t="shared" si="41"/>
        <v>29.4</v>
      </c>
      <c r="BS86" s="45">
        <f t="shared" si="41"/>
        <v>6.7</v>
      </c>
      <c r="BT86" s="45">
        <f t="shared" si="41"/>
        <v>2.4</v>
      </c>
      <c r="BU86" s="45">
        <f t="shared" si="41"/>
        <v>2.6</v>
      </c>
      <c r="BV86" s="45">
        <f t="shared" si="41"/>
        <v>7</v>
      </c>
      <c r="BW86" s="45">
        <f t="shared" si="41"/>
        <v>12.6</v>
      </c>
      <c r="BX86" s="45">
        <f t="shared" si="41"/>
        <v>1.8</v>
      </c>
      <c r="BY86" s="45">
        <f t="shared" si="41"/>
        <v>3.3</v>
      </c>
      <c r="BZ86" s="45">
        <f t="shared" si="41"/>
        <v>1.1000000000000001</v>
      </c>
      <c r="CA86" s="45">
        <f t="shared" si="41"/>
        <v>1</v>
      </c>
      <c r="CB86" s="45">
        <f t="shared" si="41"/>
        <v>484.6</v>
      </c>
      <c r="CC86" s="45">
        <f t="shared" si="41"/>
        <v>1</v>
      </c>
      <c r="CD86" s="45">
        <f t="shared" si="41"/>
        <v>0.4</v>
      </c>
      <c r="CE86" s="45">
        <f t="shared" si="41"/>
        <v>0.9</v>
      </c>
      <c r="CF86" s="45">
        <f t="shared" si="41"/>
        <v>0.5</v>
      </c>
      <c r="CG86" s="45">
        <f t="shared" si="41"/>
        <v>1</v>
      </c>
      <c r="CH86" s="45">
        <f t="shared" si="41"/>
        <v>0.5</v>
      </c>
      <c r="CI86" s="45">
        <f t="shared" si="41"/>
        <v>3.8</v>
      </c>
      <c r="CJ86" s="45">
        <f t="shared" si="41"/>
        <v>4.8</v>
      </c>
      <c r="CK86" s="45">
        <f t="shared" si="41"/>
        <v>29.7</v>
      </c>
      <c r="CL86" s="45">
        <f t="shared" si="41"/>
        <v>8</v>
      </c>
      <c r="CM86" s="45">
        <f t="shared" si="41"/>
        <v>4.2</v>
      </c>
      <c r="CN86" s="45">
        <f t="shared" si="41"/>
        <v>179</v>
      </c>
      <c r="CO86" s="45">
        <f t="shared" si="41"/>
        <v>91.8</v>
      </c>
      <c r="CP86" s="45">
        <f t="shared" si="41"/>
        <v>5.4</v>
      </c>
      <c r="CQ86" s="45">
        <f t="shared" si="41"/>
        <v>5.6</v>
      </c>
      <c r="CR86" s="45">
        <f t="shared" si="41"/>
        <v>1</v>
      </c>
      <c r="CS86" s="45">
        <f t="shared" si="41"/>
        <v>1.1000000000000001</v>
      </c>
      <c r="CT86" s="45">
        <f t="shared" si="41"/>
        <v>0.7</v>
      </c>
      <c r="CU86" s="45">
        <f t="shared" si="41"/>
        <v>1.5</v>
      </c>
      <c r="CV86" s="45">
        <f t="shared" si="41"/>
        <v>0.2</v>
      </c>
      <c r="CW86" s="45">
        <f t="shared" si="41"/>
        <v>1.4</v>
      </c>
      <c r="CX86" s="45">
        <f t="shared" si="41"/>
        <v>3.3</v>
      </c>
      <c r="CY86" s="45">
        <f t="shared" si="41"/>
        <v>0.4</v>
      </c>
      <c r="CZ86" s="45">
        <f t="shared" si="41"/>
        <v>14.2</v>
      </c>
      <c r="DA86" s="45">
        <f t="shared" si="41"/>
        <v>1.1000000000000001</v>
      </c>
      <c r="DB86" s="45">
        <f t="shared" si="41"/>
        <v>1.6</v>
      </c>
      <c r="DC86" s="45">
        <f t="shared" si="41"/>
        <v>0.7</v>
      </c>
      <c r="DD86" s="45">
        <f t="shared" si="41"/>
        <v>1.2</v>
      </c>
      <c r="DE86" s="45">
        <f t="shared" si="41"/>
        <v>1.8</v>
      </c>
      <c r="DF86" s="45">
        <f t="shared" si="41"/>
        <v>119</v>
      </c>
      <c r="DG86" s="45">
        <f t="shared" si="41"/>
        <v>0.5</v>
      </c>
      <c r="DH86" s="45">
        <f t="shared" si="41"/>
        <v>1.4</v>
      </c>
      <c r="DI86" s="45">
        <f t="shared" si="41"/>
        <v>17</v>
      </c>
      <c r="DJ86" s="45">
        <f t="shared" si="41"/>
        <v>3.8</v>
      </c>
      <c r="DK86" s="45">
        <f t="shared" si="41"/>
        <v>2.2999999999999998</v>
      </c>
      <c r="DL86" s="45">
        <f t="shared" si="41"/>
        <v>35</v>
      </c>
      <c r="DM86" s="45">
        <f t="shared" si="41"/>
        <v>1.8</v>
      </c>
      <c r="DN86" s="45">
        <f t="shared" si="41"/>
        <v>8</v>
      </c>
      <c r="DO86" s="45">
        <f t="shared" si="41"/>
        <v>20</v>
      </c>
      <c r="DP86" s="45">
        <f t="shared" si="41"/>
        <v>1.3</v>
      </c>
      <c r="DQ86" s="45">
        <f t="shared" si="41"/>
        <v>3.1</v>
      </c>
      <c r="DR86" s="45">
        <f t="shared" si="41"/>
        <v>8.9</v>
      </c>
      <c r="DS86" s="45">
        <f t="shared" si="41"/>
        <v>6.1</v>
      </c>
      <c r="DT86" s="45">
        <f t="shared" si="41"/>
        <v>0.7</v>
      </c>
      <c r="DU86" s="45">
        <f t="shared" si="41"/>
        <v>2.4</v>
      </c>
      <c r="DV86" s="45">
        <f t="shared" si="41"/>
        <v>1.2</v>
      </c>
      <c r="DW86" s="45">
        <f t="shared" si="41"/>
        <v>2</v>
      </c>
      <c r="DX86" s="45">
        <f t="shared" si="41"/>
        <v>0.9</v>
      </c>
      <c r="DY86" s="45">
        <f t="shared" si="41"/>
        <v>1.8</v>
      </c>
      <c r="DZ86" s="45">
        <f t="shared" si="41"/>
        <v>4.7</v>
      </c>
      <c r="EA86" s="45">
        <f t="shared" ref="EA86:FX86" si="42">ROUND(EA4*2*$A$76,1)</f>
        <v>3.9</v>
      </c>
      <c r="EB86" s="45">
        <f t="shared" si="42"/>
        <v>3.8</v>
      </c>
      <c r="EC86" s="45">
        <f t="shared" si="42"/>
        <v>1.9</v>
      </c>
      <c r="ED86" s="45">
        <f t="shared" si="42"/>
        <v>9.1999999999999993</v>
      </c>
      <c r="EE86" s="45">
        <f t="shared" si="42"/>
        <v>1.1000000000000001</v>
      </c>
      <c r="EF86" s="45">
        <f t="shared" si="42"/>
        <v>9.3000000000000007</v>
      </c>
      <c r="EG86" s="45">
        <f t="shared" si="42"/>
        <v>1.1000000000000001</v>
      </c>
      <c r="EH86" s="45">
        <f t="shared" si="42"/>
        <v>1</v>
      </c>
      <c r="EI86" s="45">
        <f t="shared" si="42"/>
        <v>105.1</v>
      </c>
      <c r="EJ86" s="45">
        <f t="shared" si="42"/>
        <v>48.2</v>
      </c>
      <c r="EK86" s="45">
        <f t="shared" si="42"/>
        <v>4.0999999999999996</v>
      </c>
      <c r="EL86" s="45">
        <f t="shared" si="42"/>
        <v>3.4</v>
      </c>
      <c r="EM86" s="45">
        <f t="shared" si="42"/>
        <v>3.3</v>
      </c>
      <c r="EN86" s="45">
        <f t="shared" si="42"/>
        <v>6.2</v>
      </c>
      <c r="EO86" s="45">
        <f t="shared" si="42"/>
        <v>2.2999999999999998</v>
      </c>
      <c r="EP86" s="45">
        <f t="shared" si="42"/>
        <v>2.2000000000000002</v>
      </c>
      <c r="EQ86" s="45">
        <f t="shared" si="42"/>
        <v>11.4</v>
      </c>
      <c r="ER86" s="45">
        <f t="shared" si="42"/>
        <v>2</v>
      </c>
      <c r="ES86" s="45">
        <f t="shared" si="42"/>
        <v>0.7</v>
      </c>
      <c r="ET86" s="45">
        <f t="shared" si="42"/>
        <v>12</v>
      </c>
      <c r="EU86" s="45">
        <f t="shared" si="42"/>
        <v>4.0999999999999996</v>
      </c>
      <c r="EV86" s="45">
        <f t="shared" si="42"/>
        <v>0.5</v>
      </c>
      <c r="EW86" s="45">
        <f t="shared" si="42"/>
        <v>4.8</v>
      </c>
      <c r="EX86" s="45">
        <f t="shared" si="42"/>
        <v>1.5</v>
      </c>
      <c r="EY86" s="45">
        <f t="shared" si="42"/>
        <v>1.7</v>
      </c>
      <c r="EZ86" s="45">
        <f t="shared" si="42"/>
        <v>0.8</v>
      </c>
      <c r="FA86" s="45">
        <f t="shared" si="42"/>
        <v>18.5</v>
      </c>
      <c r="FB86" s="45">
        <f t="shared" si="42"/>
        <v>1.7</v>
      </c>
      <c r="FC86" s="45">
        <f t="shared" si="42"/>
        <v>13</v>
      </c>
      <c r="FD86" s="45">
        <f t="shared" si="42"/>
        <v>2.1</v>
      </c>
      <c r="FE86" s="45">
        <f t="shared" si="42"/>
        <v>0.2</v>
      </c>
      <c r="FF86" s="45">
        <f t="shared" si="42"/>
        <v>1.3</v>
      </c>
      <c r="FG86" s="45">
        <f t="shared" si="42"/>
        <v>0.8</v>
      </c>
      <c r="FH86" s="45">
        <f t="shared" si="42"/>
        <v>0.6</v>
      </c>
      <c r="FI86" s="45">
        <f t="shared" si="42"/>
        <v>11.2</v>
      </c>
      <c r="FJ86" s="45">
        <f t="shared" si="42"/>
        <v>11.7</v>
      </c>
      <c r="FK86" s="45">
        <f t="shared" si="42"/>
        <v>14.4</v>
      </c>
      <c r="FL86" s="45">
        <f t="shared" si="42"/>
        <v>38.6</v>
      </c>
      <c r="FM86" s="45">
        <f t="shared" si="42"/>
        <v>23.6</v>
      </c>
      <c r="FN86" s="45">
        <f t="shared" si="42"/>
        <v>150.4</v>
      </c>
      <c r="FO86" s="45">
        <f t="shared" si="42"/>
        <v>5.9</v>
      </c>
      <c r="FP86" s="45">
        <f t="shared" si="42"/>
        <v>14.3</v>
      </c>
      <c r="FQ86" s="45">
        <f t="shared" si="42"/>
        <v>4.9000000000000004</v>
      </c>
      <c r="FR86" s="45">
        <f t="shared" si="42"/>
        <v>0.7</v>
      </c>
      <c r="FS86" s="45">
        <f t="shared" si="42"/>
        <v>1</v>
      </c>
      <c r="FT86" s="25">
        <f t="shared" si="42"/>
        <v>0.3</v>
      </c>
      <c r="FU86" s="45">
        <f t="shared" si="42"/>
        <v>5</v>
      </c>
      <c r="FV86" s="45">
        <f t="shared" si="42"/>
        <v>4.5</v>
      </c>
      <c r="FW86" s="45">
        <f t="shared" si="42"/>
        <v>0.9</v>
      </c>
      <c r="FX86" s="45">
        <f t="shared" si="42"/>
        <v>0.2</v>
      </c>
      <c r="FY86" s="54"/>
      <c r="FZ86" s="26">
        <f>SUM(C86:FX86)</f>
        <v>5017.5</v>
      </c>
      <c r="GA86" s="25"/>
      <c r="GB86" s="26"/>
      <c r="GC86" s="26"/>
      <c r="GD86" s="26"/>
      <c r="GE86" s="26"/>
      <c r="GF86" s="7"/>
      <c r="GG86" s="7"/>
      <c r="GH86" s="22"/>
      <c r="GI86" s="22"/>
      <c r="GJ86" s="22"/>
      <c r="GK86" s="22"/>
      <c r="GL86" s="22"/>
      <c r="GM86" s="22"/>
      <c r="GN86" s="28"/>
      <c r="GO86" s="28"/>
    </row>
    <row r="87" spans="1:197" x14ac:dyDescent="0.2">
      <c r="A87" s="3" t="s">
        <v>379</v>
      </c>
      <c r="B87" s="2" t="s">
        <v>380</v>
      </c>
      <c r="C87" s="45">
        <f t="shared" ref="C87:BN87" si="43">C22</f>
        <v>176.5</v>
      </c>
      <c r="D87" s="45">
        <f t="shared" si="43"/>
        <v>361</v>
      </c>
      <c r="E87" s="45">
        <f t="shared" si="43"/>
        <v>521.5</v>
      </c>
      <c r="F87" s="45">
        <f t="shared" si="43"/>
        <v>428</v>
      </c>
      <c r="G87" s="45">
        <f t="shared" si="43"/>
        <v>11</v>
      </c>
      <c r="H87" s="45">
        <f t="shared" si="43"/>
        <v>11.5</v>
      </c>
      <c r="I87" s="45">
        <f t="shared" si="43"/>
        <v>609.5</v>
      </c>
      <c r="J87" s="45">
        <f t="shared" si="43"/>
        <v>97</v>
      </c>
      <c r="K87" s="45">
        <f t="shared" si="43"/>
        <v>5.5</v>
      </c>
      <c r="L87" s="45">
        <f t="shared" si="43"/>
        <v>119.5</v>
      </c>
      <c r="M87" s="45">
        <f t="shared" si="43"/>
        <v>40</v>
      </c>
      <c r="N87" s="45">
        <f t="shared" si="43"/>
        <v>278</v>
      </c>
      <c r="O87" s="45">
        <f t="shared" si="43"/>
        <v>122</v>
      </c>
      <c r="P87" s="45">
        <f t="shared" si="43"/>
        <v>4</v>
      </c>
      <c r="Q87" s="45">
        <f t="shared" si="43"/>
        <v>962</v>
      </c>
      <c r="R87" s="45">
        <f t="shared" si="43"/>
        <v>7</v>
      </c>
      <c r="S87" s="45">
        <f t="shared" si="43"/>
        <v>37.5</v>
      </c>
      <c r="T87" s="45">
        <f t="shared" si="43"/>
        <v>7</v>
      </c>
      <c r="U87" s="45">
        <f t="shared" si="43"/>
        <v>2</v>
      </c>
      <c r="V87" s="45">
        <f t="shared" si="43"/>
        <v>10</v>
      </c>
      <c r="W87" s="25">
        <f t="shared" si="43"/>
        <v>0</v>
      </c>
      <c r="X87" s="45">
        <f t="shared" si="43"/>
        <v>1</v>
      </c>
      <c r="Y87" s="45">
        <f t="shared" si="43"/>
        <v>18.5</v>
      </c>
      <c r="Z87" s="45">
        <f t="shared" si="43"/>
        <v>5.5</v>
      </c>
      <c r="AA87" s="45">
        <f t="shared" si="43"/>
        <v>254</v>
      </c>
      <c r="AB87" s="45">
        <f t="shared" si="43"/>
        <v>249.5</v>
      </c>
      <c r="AC87" s="45">
        <f t="shared" si="43"/>
        <v>20</v>
      </c>
      <c r="AD87" s="45">
        <f t="shared" si="43"/>
        <v>26.5</v>
      </c>
      <c r="AE87" s="45">
        <f t="shared" si="43"/>
        <v>3</v>
      </c>
      <c r="AF87" s="45">
        <f t="shared" si="43"/>
        <v>4</v>
      </c>
      <c r="AG87" s="45">
        <f t="shared" si="43"/>
        <v>22.5</v>
      </c>
      <c r="AH87" s="45">
        <f t="shared" si="43"/>
        <v>37</v>
      </c>
      <c r="AI87" s="45">
        <f t="shared" si="43"/>
        <v>15.5</v>
      </c>
      <c r="AJ87" s="45">
        <f t="shared" si="43"/>
        <v>4</v>
      </c>
      <c r="AK87" s="45">
        <f t="shared" si="43"/>
        <v>21.5</v>
      </c>
      <c r="AL87" s="45">
        <f t="shared" si="43"/>
        <v>14.5</v>
      </c>
      <c r="AM87" s="45">
        <f t="shared" si="43"/>
        <v>22</v>
      </c>
      <c r="AN87" s="45">
        <f t="shared" si="43"/>
        <v>12</v>
      </c>
      <c r="AO87" s="45">
        <f t="shared" si="43"/>
        <v>128.5</v>
      </c>
      <c r="AP87" s="45">
        <f t="shared" si="43"/>
        <v>3250.5</v>
      </c>
      <c r="AQ87" s="45">
        <f t="shared" si="43"/>
        <v>7</v>
      </c>
      <c r="AR87" s="45">
        <f t="shared" si="43"/>
        <v>183.5</v>
      </c>
      <c r="AS87" s="45">
        <f t="shared" si="43"/>
        <v>122</v>
      </c>
      <c r="AT87" s="45">
        <f t="shared" si="43"/>
        <v>20.5</v>
      </c>
      <c r="AU87" s="45">
        <f t="shared" si="43"/>
        <v>4.5</v>
      </c>
      <c r="AV87" s="45">
        <f t="shared" si="43"/>
        <v>10</v>
      </c>
      <c r="AW87" s="45">
        <f t="shared" si="43"/>
        <v>5</v>
      </c>
      <c r="AX87" s="45">
        <f t="shared" si="43"/>
        <v>0</v>
      </c>
      <c r="AY87" s="45">
        <f t="shared" si="43"/>
        <v>11</v>
      </c>
      <c r="AZ87" s="45">
        <f t="shared" si="43"/>
        <v>242</v>
      </c>
      <c r="BA87" s="45">
        <f t="shared" si="43"/>
        <v>95</v>
      </c>
      <c r="BB87" s="45">
        <f t="shared" si="43"/>
        <v>131</v>
      </c>
      <c r="BC87" s="45">
        <f t="shared" si="43"/>
        <v>413.5</v>
      </c>
      <c r="BD87" s="45">
        <f t="shared" si="43"/>
        <v>10</v>
      </c>
      <c r="BE87" s="45">
        <f t="shared" si="43"/>
        <v>16</v>
      </c>
      <c r="BF87" s="45">
        <f t="shared" si="43"/>
        <v>48</v>
      </c>
      <c r="BG87" s="45">
        <f t="shared" si="43"/>
        <v>41.5</v>
      </c>
      <c r="BH87" s="45">
        <f t="shared" si="43"/>
        <v>9</v>
      </c>
      <c r="BI87" s="45">
        <f t="shared" si="43"/>
        <v>6</v>
      </c>
      <c r="BJ87" s="45">
        <f t="shared" si="43"/>
        <v>34.5</v>
      </c>
      <c r="BK87" s="45">
        <f t="shared" si="43"/>
        <v>66.5</v>
      </c>
      <c r="BL87" s="45">
        <f t="shared" si="43"/>
        <v>2.5</v>
      </c>
      <c r="BM87" s="45">
        <f t="shared" si="43"/>
        <v>7</v>
      </c>
      <c r="BN87" s="45">
        <f t="shared" si="43"/>
        <v>138.5</v>
      </c>
      <c r="BO87" s="45">
        <f t="shared" ref="BO87:DZ87" si="44">BO22</f>
        <v>33</v>
      </c>
      <c r="BP87" s="45">
        <f t="shared" si="44"/>
        <v>7</v>
      </c>
      <c r="BQ87" s="45">
        <f t="shared" si="44"/>
        <v>139.5</v>
      </c>
      <c r="BR87" s="45">
        <f t="shared" si="44"/>
        <v>67</v>
      </c>
      <c r="BS87" s="45">
        <f t="shared" si="44"/>
        <v>50.5</v>
      </c>
      <c r="BT87" s="45">
        <f t="shared" si="44"/>
        <v>4.5</v>
      </c>
      <c r="BU87" s="45">
        <f t="shared" si="44"/>
        <v>10</v>
      </c>
      <c r="BV87" s="45">
        <f t="shared" si="44"/>
        <v>20</v>
      </c>
      <c r="BW87" s="45">
        <f t="shared" si="44"/>
        <v>31.5</v>
      </c>
      <c r="BX87" s="45">
        <f t="shared" si="44"/>
        <v>4</v>
      </c>
      <c r="BY87" s="45">
        <f t="shared" si="44"/>
        <v>20</v>
      </c>
      <c r="BZ87" s="45">
        <f t="shared" si="44"/>
        <v>8.5</v>
      </c>
      <c r="CA87" s="45">
        <f t="shared" si="44"/>
        <v>5</v>
      </c>
      <c r="CB87" s="45">
        <f t="shared" si="44"/>
        <v>883.5</v>
      </c>
      <c r="CC87" s="45">
        <f t="shared" si="44"/>
        <v>5.5</v>
      </c>
      <c r="CD87" s="45">
        <f t="shared" si="44"/>
        <v>3</v>
      </c>
      <c r="CE87" s="45">
        <f t="shared" si="44"/>
        <v>3</v>
      </c>
      <c r="CF87" s="45">
        <f t="shared" si="44"/>
        <v>3</v>
      </c>
      <c r="CG87" s="45">
        <f t="shared" si="44"/>
        <v>8</v>
      </c>
      <c r="CH87" s="45">
        <f t="shared" si="44"/>
        <v>4</v>
      </c>
      <c r="CI87" s="45">
        <f t="shared" si="44"/>
        <v>12.5</v>
      </c>
      <c r="CJ87" s="45">
        <f t="shared" si="44"/>
        <v>38.5</v>
      </c>
      <c r="CK87" s="45">
        <f t="shared" si="44"/>
        <v>123</v>
      </c>
      <c r="CL87" s="45">
        <f t="shared" si="44"/>
        <v>14</v>
      </c>
      <c r="CM87" s="45">
        <f t="shared" si="44"/>
        <v>21</v>
      </c>
      <c r="CN87" s="45">
        <f t="shared" si="44"/>
        <v>204.5</v>
      </c>
      <c r="CO87" s="45">
        <f t="shared" si="44"/>
        <v>143.5</v>
      </c>
      <c r="CP87" s="45">
        <f t="shared" si="44"/>
        <v>15</v>
      </c>
      <c r="CQ87" s="45">
        <f t="shared" si="44"/>
        <v>52.5</v>
      </c>
      <c r="CR87" s="45">
        <f t="shared" si="44"/>
        <v>3.5</v>
      </c>
      <c r="CS87" s="45">
        <f t="shared" si="44"/>
        <v>5</v>
      </c>
      <c r="CT87" s="45">
        <f t="shared" si="44"/>
        <v>4.5</v>
      </c>
      <c r="CU87" s="45">
        <f t="shared" si="44"/>
        <v>0</v>
      </c>
      <c r="CV87" s="45">
        <f t="shared" si="44"/>
        <v>1.5</v>
      </c>
      <c r="CW87" s="45">
        <f t="shared" si="44"/>
        <v>3.5</v>
      </c>
      <c r="CX87" s="45">
        <f t="shared" si="44"/>
        <v>10</v>
      </c>
      <c r="CY87" s="45">
        <f t="shared" si="44"/>
        <v>0.5</v>
      </c>
      <c r="CZ87" s="45">
        <f t="shared" si="44"/>
        <v>61.5</v>
      </c>
      <c r="DA87" s="45">
        <f t="shared" si="44"/>
        <v>5.5</v>
      </c>
      <c r="DB87" s="45">
        <f t="shared" si="44"/>
        <v>4</v>
      </c>
      <c r="DC87" s="45">
        <f t="shared" si="44"/>
        <v>2</v>
      </c>
      <c r="DD87" s="45">
        <f t="shared" si="44"/>
        <v>5.5</v>
      </c>
      <c r="DE87" s="45">
        <f t="shared" si="44"/>
        <v>13</v>
      </c>
      <c r="DF87" s="45">
        <f t="shared" si="44"/>
        <v>425.5</v>
      </c>
      <c r="DG87" s="45">
        <f t="shared" si="44"/>
        <v>3</v>
      </c>
      <c r="DH87" s="45">
        <f t="shared" si="44"/>
        <v>85.5</v>
      </c>
      <c r="DI87" s="45">
        <f t="shared" si="44"/>
        <v>94.5</v>
      </c>
      <c r="DJ87" s="45">
        <f t="shared" si="44"/>
        <v>12.5</v>
      </c>
      <c r="DK87" s="45">
        <f t="shared" si="44"/>
        <v>19</v>
      </c>
      <c r="DL87" s="45">
        <f t="shared" si="44"/>
        <v>119.5</v>
      </c>
      <c r="DM87" s="45">
        <f t="shared" si="44"/>
        <v>11.5</v>
      </c>
      <c r="DN87" s="45">
        <f t="shared" si="44"/>
        <v>31</v>
      </c>
      <c r="DO87" s="45">
        <f t="shared" si="44"/>
        <v>112.5</v>
      </c>
      <c r="DP87" s="45">
        <f t="shared" si="44"/>
        <v>8</v>
      </c>
      <c r="DQ87" s="45">
        <f t="shared" si="44"/>
        <v>26</v>
      </c>
      <c r="DR87" s="45">
        <f t="shared" si="44"/>
        <v>45.5</v>
      </c>
      <c r="DS87" s="45">
        <f t="shared" si="44"/>
        <v>26.5</v>
      </c>
      <c r="DT87" s="45">
        <f t="shared" si="44"/>
        <v>0</v>
      </c>
      <c r="DU87" s="45">
        <f t="shared" si="44"/>
        <v>9.5</v>
      </c>
      <c r="DV87" s="45">
        <f t="shared" si="44"/>
        <v>5.5</v>
      </c>
      <c r="DW87" s="45">
        <f t="shared" si="44"/>
        <v>0</v>
      </c>
      <c r="DX87" s="45">
        <f t="shared" si="44"/>
        <v>4</v>
      </c>
      <c r="DY87" s="45">
        <f t="shared" si="44"/>
        <v>7</v>
      </c>
      <c r="DZ87" s="45">
        <f t="shared" si="44"/>
        <v>23.5</v>
      </c>
      <c r="EA87" s="45">
        <f t="shared" ref="EA87:FX87" si="45">EA22</f>
        <v>31.5</v>
      </c>
      <c r="EB87" s="45">
        <f t="shared" si="45"/>
        <v>12.5</v>
      </c>
      <c r="EC87" s="45">
        <f t="shared" si="45"/>
        <v>8.5</v>
      </c>
      <c r="ED87" s="45">
        <f t="shared" si="45"/>
        <v>22.5</v>
      </c>
      <c r="EE87" s="45">
        <f t="shared" si="45"/>
        <v>2.5</v>
      </c>
      <c r="EF87" s="45">
        <f t="shared" si="45"/>
        <v>52</v>
      </c>
      <c r="EG87" s="45">
        <f t="shared" si="45"/>
        <v>9.5</v>
      </c>
      <c r="EH87" s="45">
        <f t="shared" si="45"/>
        <v>7</v>
      </c>
      <c r="EI87" s="45">
        <f t="shared" si="45"/>
        <v>722.5</v>
      </c>
      <c r="EJ87" s="45">
        <f t="shared" si="45"/>
        <v>92.5</v>
      </c>
      <c r="EK87" s="45">
        <f t="shared" si="45"/>
        <v>17</v>
      </c>
      <c r="EL87" s="45">
        <f t="shared" si="45"/>
        <v>10.5</v>
      </c>
      <c r="EM87" s="45">
        <f t="shared" si="45"/>
        <v>20.5</v>
      </c>
      <c r="EN87" s="45">
        <f t="shared" si="45"/>
        <v>23</v>
      </c>
      <c r="EO87" s="45">
        <f t="shared" si="45"/>
        <v>12.5</v>
      </c>
      <c r="EP87" s="45">
        <f t="shared" si="45"/>
        <v>8.5</v>
      </c>
      <c r="EQ87" s="45">
        <f t="shared" si="45"/>
        <v>25.5</v>
      </c>
      <c r="ER87" s="45">
        <f t="shared" si="45"/>
        <v>10</v>
      </c>
      <c r="ES87" s="45">
        <f t="shared" si="45"/>
        <v>5.5</v>
      </c>
      <c r="ET87" s="45">
        <f t="shared" si="45"/>
        <v>8.5</v>
      </c>
      <c r="EU87" s="45">
        <f t="shared" si="45"/>
        <v>52</v>
      </c>
      <c r="EV87" s="45">
        <f t="shared" si="45"/>
        <v>3</v>
      </c>
      <c r="EW87" s="45">
        <f t="shared" si="45"/>
        <v>19.5</v>
      </c>
      <c r="EX87" s="45">
        <f t="shared" si="45"/>
        <v>10</v>
      </c>
      <c r="EY87" s="45">
        <f t="shared" si="45"/>
        <v>7.5</v>
      </c>
      <c r="EZ87" s="45">
        <f t="shared" si="45"/>
        <v>6</v>
      </c>
      <c r="FA87" s="45">
        <f t="shared" si="45"/>
        <v>59.5</v>
      </c>
      <c r="FB87" s="45">
        <f t="shared" si="45"/>
        <v>18.5</v>
      </c>
      <c r="FC87" s="45">
        <f t="shared" si="45"/>
        <v>35</v>
      </c>
      <c r="FD87" s="45">
        <f t="shared" si="45"/>
        <v>5</v>
      </c>
      <c r="FE87" s="45">
        <f t="shared" si="45"/>
        <v>4</v>
      </c>
      <c r="FF87" s="45">
        <f t="shared" si="45"/>
        <v>9</v>
      </c>
      <c r="FG87" s="45">
        <f t="shared" si="45"/>
        <v>0</v>
      </c>
      <c r="FH87" s="45">
        <f t="shared" si="45"/>
        <v>4</v>
      </c>
      <c r="FI87" s="45">
        <f t="shared" si="45"/>
        <v>40.5</v>
      </c>
      <c r="FJ87" s="45">
        <f t="shared" si="45"/>
        <v>32.5</v>
      </c>
      <c r="FK87" s="45">
        <f t="shared" si="45"/>
        <v>46.5</v>
      </c>
      <c r="FL87" s="45">
        <f t="shared" si="45"/>
        <v>26</v>
      </c>
      <c r="FM87" s="45">
        <f t="shared" si="45"/>
        <v>46.5</v>
      </c>
      <c r="FN87" s="45">
        <f t="shared" si="45"/>
        <v>307.5</v>
      </c>
      <c r="FO87" s="45">
        <f t="shared" si="45"/>
        <v>27</v>
      </c>
      <c r="FP87" s="45">
        <f t="shared" si="45"/>
        <v>88</v>
      </c>
      <c r="FQ87" s="45">
        <f t="shared" si="45"/>
        <v>13</v>
      </c>
      <c r="FR87" s="45">
        <f t="shared" si="45"/>
        <v>3.5</v>
      </c>
      <c r="FS87" s="45">
        <f t="shared" si="45"/>
        <v>4.5</v>
      </c>
      <c r="FT87" s="25">
        <f t="shared" si="45"/>
        <v>3</v>
      </c>
      <c r="FU87" s="45">
        <f t="shared" si="45"/>
        <v>16</v>
      </c>
      <c r="FV87" s="45">
        <f t="shared" si="45"/>
        <v>12</v>
      </c>
      <c r="FW87" s="45">
        <f t="shared" si="45"/>
        <v>5.5</v>
      </c>
      <c r="FX87" s="45">
        <f t="shared" si="45"/>
        <v>2.5</v>
      </c>
      <c r="FY87" s="54"/>
      <c r="FZ87" s="45">
        <f>SUM(C87:FX87)</f>
        <v>14680</v>
      </c>
      <c r="GA87" s="25"/>
      <c r="GB87" s="26"/>
      <c r="GC87" s="26"/>
      <c r="GD87" s="26"/>
      <c r="GE87" s="26"/>
      <c r="GF87" s="23"/>
      <c r="GG87" s="7"/>
      <c r="GH87" s="22"/>
      <c r="GI87" s="22"/>
      <c r="GJ87" s="22"/>
      <c r="GK87" s="22"/>
      <c r="GL87" s="22"/>
      <c r="GM87" s="22"/>
      <c r="GN87" s="28"/>
      <c r="GO87" s="28"/>
    </row>
    <row r="88" spans="1:197" x14ac:dyDescent="0.2">
      <c r="A88" s="4" t="s">
        <v>381</v>
      </c>
      <c r="B88" s="2" t="s">
        <v>382</v>
      </c>
      <c r="C88" s="25">
        <f t="shared" ref="C88:BN88" si="46">C27</f>
        <v>0</v>
      </c>
      <c r="D88" s="25">
        <f t="shared" si="46"/>
        <v>0</v>
      </c>
      <c r="E88" s="25">
        <f t="shared" si="46"/>
        <v>0</v>
      </c>
      <c r="F88" s="25">
        <f t="shared" si="46"/>
        <v>0</v>
      </c>
      <c r="G88" s="25">
        <f t="shared" si="46"/>
        <v>0</v>
      </c>
      <c r="H88" s="25">
        <f t="shared" si="46"/>
        <v>0</v>
      </c>
      <c r="I88" s="25">
        <f t="shared" si="46"/>
        <v>0</v>
      </c>
      <c r="J88" s="25">
        <f t="shared" si="46"/>
        <v>0</v>
      </c>
      <c r="K88" s="25">
        <f t="shared" si="46"/>
        <v>0</v>
      </c>
      <c r="L88" s="25">
        <f t="shared" si="46"/>
        <v>0</v>
      </c>
      <c r="M88" s="25">
        <f t="shared" si="46"/>
        <v>0</v>
      </c>
      <c r="N88" s="25">
        <f t="shared" si="46"/>
        <v>0</v>
      </c>
      <c r="O88" s="25">
        <f t="shared" si="46"/>
        <v>0</v>
      </c>
      <c r="P88" s="25">
        <f t="shared" si="46"/>
        <v>0</v>
      </c>
      <c r="Q88" s="25">
        <f t="shared" si="46"/>
        <v>0</v>
      </c>
      <c r="R88" s="25">
        <f t="shared" si="46"/>
        <v>0</v>
      </c>
      <c r="S88" s="25">
        <f t="shared" si="46"/>
        <v>0</v>
      </c>
      <c r="T88" s="25">
        <f t="shared" si="46"/>
        <v>0</v>
      </c>
      <c r="U88" s="25">
        <f t="shared" si="46"/>
        <v>0</v>
      </c>
      <c r="V88" s="25">
        <f t="shared" si="46"/>
        <v>0</v>
      </c>
      <c r="W88" s="25">
        <f t="shared" si="46"/>
        <v>0</v>
      </c>
      <c r="X88" s="25">
        <f t="shared" si="46"/>
        <v>0</v>
      </c>
      <c r="Y88" s="25">
        <f t="shared" si="46"/>
        <v>0</v>
      </c>
      <c r="Z88" s="25">
        <f t="shared" si="46"/>
        <v>0</v>
      </c>
      <c r="AA88" s="25">
        <f t="shared" si="46"/>
        <v>0</v>
      </c>
      <c r="AB88" s="25">
        <f t="shared" si="46"/>
        <v>0</v>
      </c>
      <c r="AC88" s="25">
        <f t="shared" si="46"/>
        <v>0</v>
      </c>
      <c r="AD88" s="25">
        <f t="shared" si="46"/>
        <v>0</v>
      </c>
      <c r="AE88" s="25">
        <f t="shared" si="46"/>
        <v>0</v>
      </c>
      <c r="AF88" s="25">
        <f t="shared" si="46"/>
        <v>0</v>
      </c>
      <c r="AG88" s="25">
        <f t="shared" si="46"/>
        <v>0</v>
      </c>
      <c r="AH88" s="25">
        <f t="shared" si="46"/>
        <v>0</v>
      </c>
      <c r="AI88" s="25">
        <f t="shared" si="46"/>
        <v>0</v>
      </c>
      <c r="AJ88" s="25">
        <f t="shared" si="46"/>
        <v>0</v>
      </c>
      <c r="AK88" s="25">
        <f t="shared" si="46"/>
        <v>0</v>
      </c>
      <c r="AL88" s="25">
        <f t="shared" si="46"/>
        <v>0</v>
      </c>
      <c r="AM88" s="25">
        <f t="shared" si="46"/>
        <v>0</v>
      </c>
      <c r="AN88" s="25">
        <f t="shared" si="46"/>
        <v>0</v>
      </c>
      <c r="AO88" s="25">
        <f t="shared" si="46"/>
        <v>0</v>
      </c>
      <c r="AP88" s="25">
        <f t="shared" si="46"/>
        <v>0</v>
      </c>
      <c r="AQ88" s="25">
        <f t="shared" si="46"/>
        <v>0</v>
      </c>
      <c r="AR88" s="25">
        <f t="shared" si="46"/>
        <v>0</v>
      </c>
      <c r="AS88" s="25">
        <f t="shared" si="46"/>
        <v>0</v>
      </c>
      <c r="AT88" s="25">
        <f t="shared" si="46"/>
        <v>0</v>
      </c>
      <c r="AU88" s="25">
        <f t="shared" si="46"/>
        <v>0</v>
      </c>
      <c r="AV88" s="25">
        <f t="shared" si="46"/>
        <v>0</v>
      </c>
      <c r="AW88" s="25">
        <f t="shared" si="46"/>
        <v>0</v>
      </c>
      <c r="AX88" s="25">
        <f t="shared" si="46"/>
        <v>0</v>
      </c>
      <c r="AY88" s="25">
        <f t="shared" si="46"/>
        <v>0</v>
      </c>
      <c r="AZ88" s="25">
        <f t="shared" si="46"/>
        <v>0</v>
      </c>
      <c r="BA88" s="25">
        <f t="shared" si="46"/>
        <v>0</v>
      </c>
      <c r="BB88" s="25">
        <f t="shared" si="46"/>
        <v>0</v>
      </c>
      <c r="BC88" s="25">
        <f t="shared" si="46"/>
        <v>0</v>
      </c>
      <c r="BD88" s="25">
        <f t="shared" si="46"/>
        <v>0</v>
      </c>
      <c r="BE88" s="25">
        <f t="shared" si="46"/>
        <v>0</v>
      </c>
      <c r="BF88" s="25">
        <f t="shared" si="46"/>
        <v>0</v>
      </c>
      <c r="BG88" s="25">
        <f t="shared" si="46"/>
        <v>0</v>
      </c>
      <c r="BH88" s="25">
        <f t="shared" si="46"/>
        <v>0</v>
      </c>
      <c r="BI88" s="25">
        <f t="shared" si="46"/>
        <v>0</v>
      </c>
      <c r="BJ88" s="25">
        <f t="shared" si="46"/>
        <v>0</v>
      </c>
      <c r="BK88" s="25">
        <f t="shared" si="46"/>
        <v>0</v>
      </c>
      <c r="BL88" s="25">
        <f t="shared" si="46"/>
        <v>0</v>
      </c>
      <c r="BM88" s="25">
        <f t="shared" si="46"/>
        <v>0</v>
      </c>
      <c r="BN88" s="25">
        <f t="shared" si="46"/>
        <v>0</v>
      </c>
      <c r="BO88" s="25">
        <f t="shared" ref="BO88:DZ88" si="47">BO27</f>
        <v>0</v>
      </c>
      <c r="BP88" s="25">
        <f t="shared" si="47"/>
        <v>0</v>
      </c>
      <c r="BQ88" s="25">
        <f t="shared" si="47"/>
        <v>0</v>
      </c>
      <c r="BR88" s="25">
        <f t="shared" si="47"/>
        <v>0</v>
      </c>
      <c r="BS88" s="25">
        <f t="shared" si="47"/>
        <v>0</v>
      </c>
      <c r="BT88" s="25">
        <f t="shared" si="47"/>
        <v>0</v>
      </c>
      <c r="BU88" s="25">
        <f t="shared" si="47"/>
        <v>0</v>
      </c>
      <c r="BV88" s="25">
        <f t="shared" si="47"/>
        <v>0</v>
      </c>
      <c r="BW88" s="25">
        <f t="shared" si="47"/>
        <v>0</v>
      </c>
      <c r="BX88" s="25">
        <f t="shared" si="47"/>
        <v>0</v>
      </c>
      <c r="BY88" s="25">
        <f t="shared" si="47"/>
        <v>0</v>
      </c>
      <c r="BZ88" s="25">
        <f t="shared" si="47"/>
        <v>0</v>
      </c>
      <c r="CA88" s="25">
        <f t="shared" si="47"/>
        <v>0</v>
      </c>
      <c r="CB88" s="25">
        <f t="shared" si="47"/>
        <v>0</v>
      </c>
      <c r="CC88" s="25">
        <f t="shared" si="47"/>
        <v>0</v>
      </c>
      <c r="CD88" s="25">
        <f t="shared" si="47"/>
        <v>0</v>
      </c>
      <c r="CE88" s="25">
        <f t="shared" si="47"/>
        <v>0</v>
      </c>
      <c r="CF88" s="25">
        <f t="shared" si="47"/>
        <v>0</v>
      </c>
      <c r="CG88" s="25">
        <f t="shared" si="47"/>
        <v>0</v>
      </c>
      <c r="CH88" s="25">
        <f t="shared" si="47"/>
        <v>0</v>
      </c>
      <c r="CI88" s="25">
        <f t="shared" si="47"/>
        <v>0</v>
      </c>
      <c r="CJ88" s="25">
        <f t="shared" si="47"/>
        <v>0</v>
      </c>
      <c r="CK88" s="25">
        <f t="shared" si="47"/>
        <v>0</v>
      </c>
      <c r="CL88" s="25">
        <f t="shared" si="47"/>
        <v>0</v>
      </c>
      <c r="CM88" s="25">
        <f t="shared" si="47"/>
        <v>0</v>
      </c>
      <c r="CN88" s="25">
        <f t="shared" si="47"/>
        <v>0</v>
      </c>
      <c r="CO88" s="25">
        <f t="shared" si="47"/>
        <v>0</v>
      </c>
      <c r="CP88" s="25">
        <f t="shared" si="47"/>
        <v>0</v>
      </c>
      <c r="CQ88" s="25">
        <f t="shared" si="47"/>
        <v>0</v>
      </c>
      <c r="CR88" s="25">
        <f t="shared" si="47"/>
        <v>0</v>
      </c>
      <c r="CS88" s="25">
        <f t="shared" si="47"/>
        <v>0</v>
      </c>
      <c r="CT88" s="25">
        <f t="shared" si="47"/>
        <v>0</v>
      </c>
      <c r="CU88" s="25">
        <f t="shared" si="47"/>
        <v>0</v>
      </c>
      <c r="CV88" s="25">
        <f t="shared" si="47"/>
        <v>0</v>
      </c>
      <c r="CW88" s="25">
        <f t="shared" si="47"/>
        <v>0</v>
      </c>
      <c r="CX88" s="25">
        <f t="shared" si="47"/>
        <v>0</v>
      </c>
      <c r="CY88" s="25">
        <f t="shared" si="47"/>
        <v>0</v>
      </c>
      <c r="CZ88" s="25">
        <f t="shared" si="47"/>
        <v>0</v>
      </c>
      <c r="DA88" s="25">
        <f t="shared" si="47"/>
        <v>0</v>
      </c>
      <c r="DB88" s="25">
        <f t="shared" si="47"/>
        <v>0</v>
      </c>
      <c r="DC88" s="25">
        <f t="shared" si="47"/>
        <v>0</v>
      </c>
      <c r="DD88" s="25">
        <f t="shared" si="47"/>
        <v>0</v>
      </c>
      <c r="DE88" s="25">
        <f t="shared" si="47"/>
        <v>0</v>
      </c>
      <c r="DF88" s="25">
        <f t="shared" si="47"/>
        <v>0</v>
      </c>
      <c r="DG88" s="25">
        <f t="shared" si="47"/>
        <v>0</v>
      </c>
      <c r="DH88" s="25">
        <f t="shared" si="47"/>
        <v>0</v>
      </c>
      <c r="DI88" s="25">
        <f t="shared" si="47"/>
        <v>0</v>
      </c>
      <c r="DJ88" s="25">
        <f t="shared" si="47"/>
        <v>0</v>
      </c>
      <c r="DK88" s="25">
        <f t="shared" si="47"/>
        <v>0</v>
      </c>
      <c r="DL88" s="25">
        <f t="shared" si="47"/>
        <v>0</v>
      </c>
      <c r="DM88" s="25">
        <f t="shared" si="47"/>
        <v>0</v>
      </c>
      <c r="DN88" s="25">
        <f t="shared" si="47"/>
        <v>0</v>
      </c>
      <c r="DO88" s="25">
        <f t="shared" si="47"/>
        <v>0</v>
      </c>
      <c r="DP88" s="25">
        <f t="shared" si="47"/>
        <v>0</v>
      </c>
      <c r="DQ88" s="25">
        <f t="shared" si="47"/>
        <v>0</v>
      </c>
      <c r="DR88" s="25">
        <f t="shared" si="47"/>
        <v>0</v>
      </c>
      <c r="DS88" s="25">
        <f t="shared" si="47"/>
        <v>0</v>
      </c>
      <c r="DT88" s="25">
        <f t="shared" si="47"/>
        <v>0</v>
      </c>
      <c r="DU88" s="25">
        <f t="shared" si="47"/>
        <v>0</v>
      </c>
      <c r="DV88" s="25">
        <f t="shared" si="47"/>
        <v>0</v>
      </c>
      <c r="DW88" s="25">
        <f t="shared" si="47"/>
        <v>0</v>
      </c>
      <c r="DX88" s="25">
        <f t="shared" si="47"/>
        <v>0</v>
      </c>
      <c r="DY88" s="25">
        <f t="shared" si="47"/>
        <v>0</v>
      </c>
      <c r="DZ88" s="25">
        <f t="shared" si="47"/>
        <v>0</v>
      </c>
      <c r="EA88" s="25">
        <f t="shared" ref="EA88:FX88" si="48">EA27</f>
        <v>0</v>
      </c>
      <c r="EB88" s="25">
        <f t="shared" si="48"/>
        <v>0</v>
      </c>
      <c r="EC88" s="25">
        <f t="shared" si="48"/>
        <v>0</v>
      </c>
      <c r="ED88" s="25">
        <f t="shared" si="48"/>
        <v>0</v>
      </c>
      <c r="EE88" s="25">
        <f t="shared" si="48"/>
        <v>0</v>
      </c>
      <c r="EF88" s="25">
        <f t="shared" si="48"/>
        <v>0</v>
      </c>
      <c r="EG88" s="25">
        <f t="shared" si="48"/>
        <v>0</v>
      </c>
      <c r="EH88" s="25">
        <f t="shared" si="48"/>
        <v>0</v>
      </c>
      <c r="EI88" s="25">
        <f t="shared" si="48"/>
        <v>0</v>
      </c>
      <c r="EJ88" s="25">
        <f t="shared" si="48"/>
        <v>0</v>
      </c>
      <c r="EK88" s="25">
        <f t="shared" si="48"/>
        <v>0</v>
      </c>
      <c r="EL88" s="25">
        <f t="shared" si="48"/>
        <v>0</v>
      </c>
      <c r="EM88" s="25">
        <f t="shared" si="48"/>
        <v>0</v>
      </c>
      <c r="EN88" s="25">
        <f t="shared" si="48"/>
        <v>0</v>
      </c>
      <c r="EO88" s="25">
        <f t="shared" si="48"/>
        <v>0</v>
      </c>
      <c r="EP88" s="25">
        <f t="shared" si="48"/>
        <v>0</v>
      </c>
      <c r="EQ88" s="25">
        <f t="shared" si="48"/>
        <v>0</v>
      </c>
      <c r="ER88" s="25">
        <f t="shared" si="48"/>
        <v>0</v>
      </c>
      <c r="ES88" s="25">
        <f t="shared" si="48"/>
        <v>0</v>
      </c>
      <c r="ET88" s="25">
        <f t="shared" si="48"/>
        <v>0</v>
      </c>
      <c r="EU88" s="25">
        <f t="shared" si="48"/>
        <v>0</v>
      </c>
      <c r="EV88" s="25">
        <f t="shared" si="48"/>
        <v>0</v>
      </c>
      <c r="EW88" s="25">
        <f t="shared" si="48"/>
        <v>0</v>
      </c>
      <c r="EX88" s="25">
        <f t="shared" si="48"/>
        <v>0</v>
      </c>
      <c r="EY88" s="25">
        <f t="shared" si="48"/>
        <v>0</v>
      </c>
      <c r="EZ88" s="25">
        <f t="shared" si="48"/>
        <v>0</v>
      </c>
      <c r="FA88" s="25">
        <f t="shared" si="48"/>
        <v>0</v>
      </c>
      <c r="FB88" s="25">
        <f t="shared" si="48"/>
        <v>0</v>
      </c>
      <c r="FC88" s="25">
        <f t="shared" si="48"/>
        <v>0</v>
      </c>
      <c r="FD88" s="25">
        <f t="shared" si="48"/>
        <v>0</v>
      </c>
      <c r="FE88" s="25">
        <f t="shared" si="48"/>
        <v>0</v>
      </c>
      <c r="FF88" s="25">
        <f t="shared" si="48"/>
        <v>0</v>
      </c>
      <c r="FG88" s="25">
        <f t="shared" si="48"/>
        <v>0</v>
      </c>
      <c r="FH88" s="25">
        <f t="shared" si="48"/>
        <v>0</v>
      </c>
      <c r="FI88" s="25">
        <f t="shared" si="48"/>
        <v>0</v>
      </c>
      <c r="FJ88" s="25">
        <f t="shared" si="48"/>
        <v>0</v>
      </c>
      <c r="FK88" s="25">
        <f t="shared" si="48"/>
        <v>0</v>
      </c>
      <c r="FL88" s="25">
        <f t="shared" si="48"/>
        <v>0</v>
      </c>
      <c r="FM88" s="25">
        <f t="shared" si="48"/>
        <v>0</v>
      </c>
      <c r="FN88" s="25">
        <f t="shared" si="48"/>
        <v>0</v>
      </c>
      <c r="FO88" s="25">
        <f t="shared" si="48"/>
        <v>0</v>
      </c>
      <c r="FP88" s="25">
        <f t="shared" si="48"/>
        <v>0</v>
      </c>
      <c r="FQ88" s="25">
        <f t="shared" si="48"/>
        <v>0</v>
      </c>
      <c r="FR88" s="25">
        <f t="shared" si="48"/>
        <v>0</v>
      </c>
      <c r="FS88" s="25">
        <f t="shared" si="48"/>
        <v>0</v>
      </c>
      <c r="FT88" s="25">
        <f t="shared" si="48"/>
        <v>0</v>
      </c>
      <c r="FU88" s="25">
        <f t="shared" si="48"/>
        <v>0</v>
      </c>
      <c r="FV88" s="25">
        <f t="shared" si="48"/>
        <v>0</v>
      </c>
      <c r="FW88" s="25">
        <f t="shared" si="48"/>
        <v>0</v>
      </c>
      <c r="FX88" s="25">
        <f t="shared" si="48"/>
        <v>0</v>
      </c>
      <c r="FY88" s="25">
        <f>SUM(C88:FX88)</f>
        <v>0</v>
      </c>
      <c r="FZ88" s="45">
        <f>SUM(C88:FX88)</f>
        <v>0</v>
      </c>
      <c r="GA88" s="25"/>
      <c r="GB88" s="26"/>
      <c r="GC88" s="26"/>
      <c r="GD88" s="26"/>
      <c r="GE88" s="26"/>
      <c r="GF88" s="23"/>
      <c r="GG88" s="7"/>
      <c r="GH88" s="22"/>
      <c r="GI88" s="22"/>
      <c r="GJ88" s="22"/>
      <c r="GK88" s="22"/>
      <c r="GL88" s="22"/>
      <c r="GM88" s="22"/>
      <c r="GN88" s="28"/>
      <c r="GO88" s="28"/>
    </row>
    <row r="89" spans="1:197" x14ac:dyDescent="0.2">
      <c r="A89" s="4" t="s">
        <v>383</v>
      </c>
      <c r="B89" s="2" t="s">
        <v>384</v>
      </c>
      <c r="C89" s="25">
        <f t="shared" ref="C89:BN89" si="49">C24</f>
        <v>0</v>
      </c>
      <c r="D89" s="25">
        <f t="shared" si="49"/>
        <v>5012.5</v>
      </c>
      <c r="E89" s="25">
        <f t="shared" si="49"/>
        <v>866.42699999999991</v>
      </c>
      <c r="F89" s="25">
        <f t="shared" si="49"/>
        <v>651.62999999999988</v>
      </c>
      <c r="G89" s="25">
        <f t="shared" si="49"/>
        <v>0</v>
      </c>
      <c r="H89" s="25">
        <f t="shared" si="49"/>
        <v>0</v>
      </c>
      <c r="I89" s="109">
        <f t="shared" si="49"/>
        <v>1066.0994999999998</v>
      </c>
      <c r="J89" s="25">
        <f t="shared" si="49"/>
        <v>0</v>
      </c>
      <c r="K89" s="25">
        <f t="shared" si="49"/>
        <v>0</v>
      </c>
      <c r="L89" s="25">
        <f t="shared" si="49"/>
        <v>0</v>
      </c>
      <c r="M89" s="25">
        <f t="shared" si="49"/>
        <v>0</v>
      </c>
      <c r="N89" s="25">
        <f t="shared" si="49"/>
        <v>0</v>
      </c>
      <c r="O89" s="25">
        <f t="shared" si="49"/>
        <v>0</v>
      </c>
      <c r="P89" s="25">
        <f t="shared" si="49"/>
        <v>0</v>
      </c>
      <c r="Q89" s="25">
        <f t="shared" si="49"/>
        <v>1008.5999999999999</v>
      </c>
      <c r="R89" s="25">
        <f t="shared" si="49"/>
        <v>0</v>
      </c>
      <c r="S89" s="25">
        <f t="shared" si="49"/>
        <v>0</v>
      </c>
      <c r="T89" s="25">
        <f t="shared" si="49"/>
        <v>0</v>
      </c>
      <c r="U89" s="25">
        <f t="shared" si="49"/>
        <v>0</v>
      </c>
      <c r="V89" s="25">
        <f t="shared" si="49"/>
        <v>0</v>
      </c>
      <c r="W89" s="25">
        <f t="shared" si="49"/>
        <v>0</v>
      </c>
      <c r="X89" s="25">
        <f t="shared" si="49"/>
        <v>0</v>
      </c>
      <c r="Y89" s="25">
        <f t="shared" si="49"/>
        <v>0</v>
      </c>
      <c r="Z89" s="25">
        <f t="shared" si="49"/>
        <v>0</v>
      </c>
      <c r="AA89" s="25">
        <f t="shared" si="49"/>
        <v>0</v>
      </c>
      <c r="AB89" s="25">
        <f t="shared" si="49"/>
        <v>0</v>
      </c>
      <c r="AC89" s="25">
        <f t="shared" si="49"/>
        <v>0</v>
      </c>
      <c r="AD89" s="25">
        <f t="shared" si="49"/>
        <v>86</v>
      </c>
      <c r="AE89" s="25">
        <f t="shared" si="49"/>
        <v>0</v>
      </c>
      <c r="AF89" s="25">
        <f t="shared" si="49"/>
        <v>0</v>
      </c>
      <c r="AG89" s="25">
        <f t="shared" si="49"/>
        <v>0</v>
      </c>
      <c r="AH89" s="25">
        <f t="shared" si="49"/>
        <v>0</v>
      </c>
      <c r="AI89" s="25">
        <f t="shared" si="49"/>
        <v>0</v>
      </c>
      <c r="AJ89" s="25">
        <f t="shared" si="49"/>
        <v>0</v>
      </c>
      <c r="AK89" s="25">
        <f t="shared" si="49"/>
        <v>0</v>
      </c>
      <c r="AL89" s="25">
        <f t="shared" si="49"/>
        <v>0</v>
      </c>
      <c r="AM89" s="25">
        <f t="shared" si="49"/>
        <v>0</v>
      </c>
      <c r="AN89" s="25">
        <f t="shared" si="49"/>
        <v>0</v>
      </c>
      <c r="AO89" s="25">
        <f t="shared" si="49"/>
        <v>0</v>
      </c>
      <c r="AP89" s="25">
        <f t="shared" si="49"/>
        <v>0</v>
      </c>
      <c r="AQ89" s="25">
        <f t="shared" si="49"/>
        <v>0</v>
      </c>
      <c r="AR89" s="25">
        <f t="shared" si="49"/>
        <v>544.92750000000001</v>
      </c>
      <c r="AS89" s="25">
        <f t="shared" si="49"/>
        <v>305.91000000000003</v>
      </c>
      <c r="AT89" s="25">
        <f t="shared" si="49"/>
        <v>0</v>
      </c>
      <c r="AU89" s="25">
        <f t="shared" si="49"/>
        <v>0</v>
      </c>
      <c r="AV89" s="25">
        <f t="shared" si="49"/>
        <v>0</v>
      </c>
      <c r="AW89" s="25">
        <f t="shared" si="49"/>
        <v>0</v>
      </c>
      <c r="AX89" s="25">
        <f t="shared" si="49"/>
        <v>0</v>
      </c>
      <c r="AY89" s="25">
        <f t="shared" si="49"/>
        <v>50</v>
      </c>
      <c r="AZ89" s="25">
        <f t="shared" si="49"/>
        <v>0</v>
      </c>
      <c r="BA89" s="25">
        <f t="shared" si="49"/>
        <v>0</v>
      </c>
      <c r="BB89" s="25">
        <f t="shared" si="49"/>
        <v>0</v>
      </c>
      <c r="BC89" s="25">
        <f t="shared" si="49"/>
        <v>3887.1259999999997</v>
      </c>
      <c r="BD89" s="25">
        <f t="shared" si="49"/>
        <v>0</v>
      </c>
      <c r="BE89" s="25">
        <f t="shared" si="49"/>
        <v>0</v>
      </c>
      <c r="BF89" s="25">
        <f t="shared" si="49"/>
        <v>0</v>
      </c>
      <c r="BG89" s="25">
        <f t="shared" si="49"/>
        <v>0</v>
      </c>
      <c r="BH89" s="25">
        <f t="shared" si="49"/>
        <v>0</v>
      </c>
      <c r="BI89" s="25">
        <f t="shared" si="49"/>
        <v>0</v>
      </c>
      <c r="BJ89" s="25">
        <f t="shared" si="49"/>
        <v>0</v>
      </c>
      <c r="BK89" s="25">
        <f t="shared" si="49"/>
        <v>0</v>
      </c>
      <c r="BL89" s="25">
        <f t="shared" si="49"/>
        <v>0</v>
      </c>
      <c r="BM89" s="25">
        <f t="shared" si="49"/>
        <v>0</v>
      </c>
      <c r="BN89" s="25">
        <f t="shared" si="49"/>
        <v>0</v>
      </c>
      <c r="BO89" s="25">
        <f t="shared" ref="BO89:DZ89" si="50">BO24</f>
        <v>0</v>
      </c>
      <c r="BP89" s="25">
        <f t="shared" si="50"/>
        <v>0</v>
      </c>
      <c r="BQ89" s="25">
        <f t="shared" si="50"/>
        <v>581.4</v>
      </c>
      <c r="BR89" s="25">
        <f t="shared" si="50"/>
        <v>0</v>
      </c>
      <c r="BS89" s="25">
        <f t="shared" si="50"/>
        <v>0</v>
      </c>
      <c r="BT89" s="25">
        <f t="shared" si="50"/>
        <v>0</v>
      </c>
      <c r="BU89" s="25">
        <f t="shared" si="50"/>
        <v>0</v>
      </c>
      <c r="BV89" s="25">
        <f t="shared" si="50"/>
        <v>31</v>
      </c>
      <c r="BW89" s="25">
        <f t="shared" si="50"/>
        <v>0</v>
      </c>
      <c r="BX89" s="25">
        <f t="shared" si="50"/>
        <v>0</v>
      </c>
      <c r="BY89" s="25">
        <f t="shared" si="50"/>
        <v>0</v>
      </c>
      <c r="BZ89" s="25">
        <f t="shared" si="50"/>
        <v>0</v>
      </c>
      <c r="CA89" s="25">
        <f t="shared" si="50"/>
        <v>0</v>
      </c>
      <c r="CB89" s="25">
        <f t="shared" si="50"/>
        <v>0</v>
      </c>
      <c r="CC89" s="25">
        <f t="shared" si="50"/>
        <v>0</v>
      </c>
      <c r="CD89" s="25">
        <f t="shared" si="50"/>
        <v>0</v>
      </c>
      <c r="CE89" s="25">
        <f t="shared" si="50"/>
        <v>0</v>
      </c>
      <c r="CF89" s="25">
        <f t="shared" si="50"/>
        <v>0</v>
      </c>
      <c r="CG89" s="25">
        <f t="shared" si="50"/>
        <v>0</v>
      </c>
      <c r="CH89" s="25">
        <f t="shared" si="50"/>
        <v>0</v>
      </c>
      <c r="CI89" s="25">
        <f t="shared" si="50"/>
        <v>0</v>
      </c>
      <c r="CJ89" s="25">
        <f t="shared" si="50"/>
        <v>0</v>
      </c>
      <c r="CK89" s="25">
        <f t="shared" si="50"/>
        <v>524.16</v>
      </c>
      <c r="CL89" s="25">
        <f t="shared" si="50"/>
        <v>0</v>
      </c>
      <c r="CM89" s="25">
        <f t="shared" si="50"/>
        <v>0</v>
      </c>
      <c r="CN89" s="25">
        <f t="shared" si="50"/>
        <v>1567.2</v>
      </c>
      <c r="CO89" s="25">
        <f t="shared" si="50"/>
        <v>0</v>
      </c>
      <c r="CP89" s="25">
        <f t="shared" si="50"/>
        <v>0</v>
      </c>
      <c r="CQ89" s="25">
        <f t="shared" si="50"/>
        <v>0</v>
      </c>
      <c r="CR89" s="25">
        <f t="shared" si="50"/>
        <v>0</v>
      </c>
      <c r="CS89" s="25">
        <f t="shared" si="50"/>
        <v>0</v>
      </c>
      <c r="CT89" s="25">
        <f t="shared" si="50"/>
        <v>0</v>
      </c>
      <c r="CU89" s="25">
        <f t="shared" si="50"/>
        <v>0</v>
      </c>
      <c r="CV89" s="25">
        <f t="shared" si="50"/>
        <v>0</v>
      </c>
      <c r="CW89" s="25">
        <f t="shared" si="50"/>
        <v>0</v>
      </c>
      <c r="CX89" s="25">
        <f t="shared" si="50"/>
        <v>0</v>
      </c>
      <c r="CY89" s="25">
        <f t="shared" si="50"/>
        <v>0</v>
      </c>
      <c r="CZ89" s="25">
        <f t="shared" si="50"/>
        <v>0</v>
      </c>
      <c r="DA89" s="25">
        <f t="shared" si="50"/>
        <v>0</v>
      </c>
      <c r="DB89" s="25">
        <f t="shared" si="50"/>
        <v>0</v>
      </c>
      <c r="DC89" s="25">
        <f t="shared" si="50"/>
        <v>0</v>
      </c>
      <c r="DD89" s="25">
        <f t="shared" si="50"/>
        <v>0</v>
      </c>
      <c r="DE89" s="25">
        <f t="shared" si="50"/>
        <v>0</v>
      </c>
      <c r="DF89" s="25">
        <f t="shared" si="50"/>
        <v>854.88</v>
      </c>
      <c r="DG89" s="25">
        <f t="shared" si="50"/>
        <v>0</v>
      </c>
      <c r="DH89" s="25">
        <f t="shared" si="50"/>
        <v>0</v>
      </c>
      <c r="DI89" s="25">
        <f t="shared" si="50"/>
        <v>0</v>
      </c>
      <c r="DJ89" s="25">
        <f t="shared" si="50"/>
        <v>0</v>
      </c>
      <c r="DK89" s="25">
        <f t="shared" si="50"/>
        <v>0</v>
      </c>
      <c r="DL89" s="25">
        <f t="shared" si="50"/>
        <v>0</v>
      </c>
      <c r="DM89" s="25">
        <f t="shared" si="50"/>
        <v>0</v>
      </c>
      <c r="DN89" s="25">
        <f t="shared" si="50"/>
        <v>0</v>
      </c>
      <c r="DO89" s="25">
        <f t="shared" si="50"/>
        <v>0</v>
      </c>
      <c r="DP89" s="25">
        <f t="shared" si="50"/>
        <v>0</v>
      </c>
      <c r="DQ89" s="25">
        <f t="shared" si="50"/>
        <v>0</v>
      </c>
      <c r="DR89" s="25">
        <f t="shared" si="50"/>
        <v>0</v>
      </c>
      <c r="DS89" s="25">
        <f t="shared" si="50"/>
        <v>0</v>
      </c>
      <c r="DT89" s="25">
        <f t="shared" si="50"/>
        <v>0</v>
      </c>
      <c r="DU89" s="25">
        <f t="shared" si="50"/>
        <v>0</v>
      </c>
      <c r="DV89" s="25">
        <f t="shared" si="50"/>
        <v>0</v>
      </c>
      <c r="DW89" s="25">
        <f t="shared" si="50"/>
        <v>0</v>
      </c>
      <c r="DX89" s="25">
        <f t="shared" si="50"/>
        <v>0</v>
      </c>
      <c r="DY89" s="25">
        <f t="shared" si="50"/>
        <v>0</v>
      </c>
      <c r="DZ89" s="25">
        <f t="shared" si="50"/>
        <v>0</v>
      </c>
      <c r="EA89" s="25">
        <f t="shared" ref="EA89:FX89" si="51">EA24</f>
        <v>0</v>
      </c>
      <c r="EB89" s="25">
        <f t="shared" si="51"/>
        <v>0</v>
      </c>
      <c r="EC89" s="25">
        <f t="shared" si="51"/>
        <v>0</v>
      </c>
      <c r="ED89" s="25">
        <f t="shared" si="51"/>
        <v>0</v>
      </c>
      <c r="EE89" s="25">
        <f t="shared" si="51"/>
        <v>0</v>
      </c>
      <c r="EF89" s="25">
        <f t="shared" si="51"/>
        <v>0</v>
      </c>
      <c r="EG89" s="25">
        <f t="shared" si="51"/>
        <v>0</v>
      </c>
      <c r="EH89" s="25">
        <f t="shared" si="51"/>
        <v>0</v>
      </c>
      <c r="EI89" s="25">
        <f t="shared" si="51"/>
        <v>0</v>
      </c>
      <c r="EJ89" s="25">
        <f t="shared" si="51"/>
        <v>0</v>
      </c>
      <c r="EK89" s="25">
        <f t="shared" si="51"/>
        <v>0</v>
      </c>
      <c r="EL89" s="25">
        <f t="shared" si="51"/>
        <v>0</v>
      </c>
      <c r="EM89" s="25">
        <f t="shared" si="51"/>
        <v>0</v>
      </c>
      <c r="EN89" s="25">
        <f t="shared" si="51"/>
        <v>0</v>
      </c>
      <c r="EO89" s="25">
        <f t="shared" si="51"/>
        <v>0</v>
      </c>
      <c r="EP89" s="25">
        <f t="shared" si="51"/>
        <v>0</v>
      </c>
      <c r="EQ89" s="25">
        <f t="shared" si="51"/>
        <v>143.38</v>
      </c>
      <c r="ER89" s="25">
        <f t="shared" si="51"/>
        <v>0</v>
      </c>
      <c r="ES89" s="25">
        <f t="shared" si="51"/>
        <v>0</v>
      </c>
      <c r="ET89" s="25">
        <f t="shared" si="51"/>
        <v>0</v>
      </c>
      <c r="EU89" s="25">
        <f t="shared" si="51"/>
        <v>0</v>
      </c>
      <c r="EV89" s="25">
        <f t="shared" si="51"/>
        <v>0</v>
      </c>
      <c r="EW89" s="25">
        <f t="shared" si="51"/>
        <v>0</v>
      </c>
      <c r="EX89" s="25">
        <f t="shared" si="51"/>
        <v>0</v>
      </c>
      <c r="EY89" s="25">
        <f t="shared" si="51"/>
        <v>0</v>
      </c>
      <c r="EZ89" s="25">
        <f t="shared" si="51"/>
        <v>0</v>
      </c>
      <c r="FA89" s="25">
        <f t="shared" si="51"/>
        <v>0</v>
      </c>
      <c r="FB89" s="25">
        <f t="shared" si="51"/>
        <v>0</v>
      </c>
      <c r="FC89" s="25">
        <f t="shared" si="51"/>
        <v>0</v>
      </c>
      <c r="FD89" s="25">
        <f t="shared" si="51"/>
        <v>0</v>
      </c>
      <c r="FE89" s="25">
        <f t="shared" si="51"/>
        <v>0</v>
      </c>
      <c r="FF89" s="25">
        <f t="shared" si="51"/>
        <v>0</v>
      </c>
      <c r="FG89" s="25">
        <f t="shared" si="51"/>
        <v>0</v>
      </c>
      <c r="FH89" s="25">
        <f t="shared" si="51"/>
        <v>0</v>
      </c>
      <c r="FI89" s="25">
        <f t="shared" si="51"/>
        <v>0</v>
      </c>
      <c r="FJ89" s="25">
        <f t="shared" si="51"/>
        <v>0</v>
      </c>
      <c r="FK89" s="25">
        <f t="shared" si="51"/>
        <v>0</v>
      </c>
      <c r="FL89" s="25">
        <f t="shared" si="51"/>
        <v>0</v>
      </c>
      <c r="FM89" s="25">
        <f t="shared" si="51"/>
        <v>0</v>
      </c>
      <c r="FN89" s="25">
        <f t="shared" si="51"/>
        <v>0</v>
      </c>
      <c r="FO89" s="25">
        <f t="shared" si="51"/>
        <v>0</v>
      </c>
      <c r="FP89" s="25">
        <f t="shared" si="51"/>
        <v>0</v>
      </c>
      <c r="FQ89" s="25">
        <f t="shared" si="51"/>
        <v>0</v>
      </c>
      <c r="FR89" s="25">
        <f t="shared" si="51"/>
        <v>0</v>
      </c>
      <c r="FS89" s="25">
        <f t="shared" si="51"/>
        <v>0</v>
      </c>
      <c r="FT89" s="25">
        <f t="shared" si="51"/>
        <v>0</v>
      </c>
      <c r="FU89" s="25">
        <f t="shared" si="51"/>
        <v>0</v>
      </c>
      <c r="FV89" s="25">
        <f t="shared" si="51"/>
        <v>0</v>
      </c>
      <c r="FW89" s="25">
        <f t="shared" si="51"/>
        <v>0</v>
      </c>
      <c r="FX89" s="25">
        <f t="shared" si="51"/>
        <v>0</v>
      </c>
      <c r="FY89" s="25"/>
      <c r="FZ89" s="25"/>
      <c r="GA89" s="23"/>
      <c r="GB89" s="23"/>
      <c r="GC89" s="23"/>
      <c r="GD89" s="23"/>
      <c r="GE89" s="23"/>
      <c r="GF89" s="23"/>
      <c r="GG89" s="7"/>
      <c r="GH89" s="22"/>
      <c r="GI89" s="22"/>
      <c r="GJ89" s="22"/>
      <c r="GK89" s="22"/>
      <c r="GL89" s="22"/>
      <c r="GM89" s="22"/>
      <c r="GN89" s="28"/>
      <c r="GO89" s="28"/>
    </row>
    <row r="90" spans="1:197" x14ac:dyDescent="0.2">
      <c r="A90" s="4" t="s">
        <v>385</v>
      </c>
      <c r="B90" s="2" t="s">
        <v>386</v>
      </c>
      <c r="C90" s="25">
        <f t="shared" ref="C90:BN90" si="52">ROUND(C25*2*$A$76,1)</f>
        <v>0</v>
      </c>
      <c r="D90" s="25">
        <f t="shared" si="52"/>
        <v>36</v>
      </c>
      <c r="E90" s="25">
        <f t="shared" si="52"/>
        <v>7.4</v>
      </c>
      <c r="F90" s="25">
        <f t="shared" si="52"/>
        <v>6.7</v>
      </c>
      <c r="G90" s="25">
        <f t="shared" si="52"/>
        <v>0</v>
      </c>
      <c r="H90" s="25">
        <f t="shared" si="52"/>
        <v>0</v>
      </c>
      <c r="I90" s="25">
        <f t="shared" si="52"/>
        <v>6.8</v>
      </c>
      <c r="J90" s="25">
        <f t="shared" si="52"/>
        <v>0</v>
      </c>
      <c r="K90" s="25">
        <f t="shared" si="52"/>
        <v>0</v>
      </c>
      <c r="L90" s="25">
        <f t="shared" si="52"/>
        <v>0</v>
      </c>
      <c r="M90" s="25">
        <f t="shared" si="52"/>
        <v>0</v>
      </c>
      <c r="N90" s="25">
        <f t="shared" si="52"/>
        <v>0</v>
      </c>
      <c r="O90" s="25">
        <f t="shared" si="52"/>
        <v>0</v>
      </c>
      <c r="P90" s="25">
        <f t="shared" si="52"/>
        <v>0</v>
      </c>
      <c r="Q90" s="25">
        <f t="shared" si="52"/>
        <v>5</v>
      </c>
      <c r="R90" s="25">
        <f t="shared" si="52"/>
        <v>0</v>
      </c>
      <c r="S90" s="25">
        <f t="shared" si="52"/>
        <v>0</v>
      </c>
      <c r="T90" s="25">
        <f t="shared" si="52"/>
        <v>0</v>
      </c>
      <c r="U90" s="25">
        <f t="shared" si="52"/>
        <v>0</v>
      </c>
      <c r="V90" s="25">
        <f t="shared" si="52"/>
        <v>0</v>
      </c>
      <c r="W90" s="25">
        <f t="shared" si="52"/>
        <v>0</v>
      </c>
      <c r="X90" s="25">
        <f t="shared" si="52"/>
        <v>0</v>
      </c>
      <c r="Y90" s="25">
        <f t="shared" si="52"/>
        <v>0</v>
      </c>
      <c r="Z90" s="25">
        <f t="shared" si="52"/>
        <v>0</v>
      </c>
      <c r="AA90" s="25">
        <f t="shared" si="52"/>
        <v>0</v>
      </c>
      <c r="AB90" s="25">
        <f t="shared" si="52"/>
        <v>0</v>
      </c>
      <c r="AC90" s="25">
        <f t="shared" si="52"/>
        <v>0</v>
      </c>
      <c r="AD90" s="25">
        <f t="shared" si="52"/>
        <v>1</v>
      </c>
      <c r="AE90" s="25">
        <f t="shared" si="52"/>
        <v>0</v>
      </c>
      <c r="AF90" s="25">
        <f t="shared" si="52"/>
        <v>0</v>
      </c>
      <c r="AG90" s="25">
        <f t="shared" si="52"/>
        <v>0</v>
      </c>
      <c r="AH90" s="25">
        <f t="shared" si="52"/>
        <v>0</v>
      </c>
      <c r="AI90" s="25">
        <f t="shared" si="52"/>
        <v>0</v>
      </c>
      <c r="AJ90" s="25">
        <f t="shared" si="52"/>
        <v>0</v>
      </c>
      <c r="AK90" s="25">
        <f t="shared" si="52"/>
        <v>0</v>
      </c>
      <c r="AL90" s="25">
        <f t="shared" si="52"/>
        <v>0</v>
      </c>
      <c r="AM90" s="25">
        <f t="shared" si="52"/>
        <v>0</v>
      </c>
      <c r="AN90" s="25">
        <f t="shared" si="52"/>
        <v>0</v>
      </c>
      <c r="AO90" s="25">
        <f t="shared" si="52"/>
        <v>0</v>
      </c>
      <c r="AP90" s="25">
        <f t="shared" si="52"/>
        <v>0</v>
      </c>
      <c r="AQ90" s="25">
        <f t="shared" si="52"/>
        <v>0</v>
      </c>
      <c r="AR90" s="25">
        <f t="shared" si="52"/>
        <v>0</v>
      </c>
      <c r="AS90" s="25">
        <f t="shared" si="52"/>
        <v>2.6</v>
      </c>
      <c r="AT90" s="25">
        <f t="shared" si="52"/>
        <v>0</v>
      </c>
      <c r="AU90" s="25">
        <f t="shared" si="52"/>
        <v>0</v>
      </c>
      <c r="AV90" s="25">
        <f t="shared" si="52"/>
        <v>0</v>
      </c>
      <c r="AW90" s="25">
        <f t="shared" si="52"/>
        <v>0</v>
      </c>
      <c r="AX90" s="25">
        <f t="shared" si="52"/>
        <v>0</v>
      </c>
      <c r="AY90" s="25">
        <f t="shared" si="52"/>
        <v>0.6</v>
      </c>
      <c r="AZ90" s="25">
        <f t="shared" si="52"/>
        <v>0</v>
      </c>
      <c r="BA90" s="25">
        <f t="shared" si="52"/>
        <v>0</v>
      </c>
      <c r="BB90" s="25">
        <f t="shared" si="52"/>
        <v>0</v>
      </c>
      <c r="BC90" s="25">
        <f t="shared" si="52"/>
        <v>29.5</v>
      </c>
      <c r="BD90" s="25">
        <f t="shared" si="52"/>
        <v>0</v>
      </c>
      <c r="BE90" s="25">
        <f t="shared" si="52"/>
        <v>0</v>
      </c>
      <c r="BF90" s="25">
        <f t="shared" si="52"/>
        <v>0</v>
      </c>
      <c r="BG90" s="25">
        <f t="shared" si="52"/>
        <v>0</v>
      </c>
      <c r="BH90" s="25">
        <f t="shared" si="52"/>
        <v>0</v>
      </c>
      <c r="BI90" s="25">
        <f t="shared" si="52"/>
        <v>0</v>
      </c>
      <c r="BJ90" s="25">
        <f t="shared" si="52"/>
        <v>0</v>
      </c>
      <c r="BK90" s="25">
        <f t="shared" si="52"/>
        <v>0</v>
      </c>
      <c r="BL90" s="25">
        <f t="shared" si="52"/>
        <v>0</v>
      </c>
      <c r="BM90" s="25">
        <f t="shared" si="52"/>
        <v>0</v>
      </c>
      <c r="BN90" s="25">
        <f t="shared" si="52"/>
        <v>0</v>
      </c>
      <c r="BO90" s="25">
        <f t="shared" ref="BO90:DZ90" si="53">ROUND(BO25*2*$A$76,1)</f>
        <v>0</v>
      </c>
      <c r="BP90" s="25">
        <f t="shared" si="53"/>
        <v>0</v>
      </c>
      <c r="BQ90" s="25">
        <f t="shared" si="53"/>
        <v>5.3</v>
      </c>
      <c r="BR90" s="25">
        <f t="shared" si="53"/>
        <v>0</v>
      </c>
      <c r="BS90" s="25">
        <f t="shared" si="53"/>
        <v>0</v>
      </c>
      <c r="BT90" s="25">
        <f t="shared" si="53"/>
        <v>0</v>
      </c>
      <c r="BU90" s="25">
        <f t="shared" si="53"/>
        <v>0</v>
      </c>
      <c r="BV90" s="25">
        <f t="shared" si="53"/>
        <v>0</v>
      </c>
      <c r="BW90" s="25">
        <f t="shared" si="53"/>
        <v>0</v>
      </c>
      <c r="BX90" s="25">
        <f t="shared" si="53"/>
        <v>0</v>
      </c>
      <c r="BY90" s="25">
        <f t="shared" si="53"/>
        <v>0</v>
      </c>
      <c r="BZ90" s="25">
        <f t="shared" si="53"/>
        <v>0</v>
      </c>
      <c r="CA90" s="25">
        <f t="shared" si="53"/>
        <v>0</v>
      </c>
      <c r="CB90" s="25">
        <f t="shared" si="53"/>
        <v>0</v>
      </c>
      <c r="CC90" s="25">
        <f t="shared" si="53"/>
        <v>0</v>
      </c>
      <c r="CD90" s="25">
        <f t="shared" si="53"/>
        <v>0</v>
      </c>
      <c r="CE90" s="25">
        <f t="shared" si="53"/>
        <v>0</v>
      </c>
      <c r="CF90" s="25">
        <f t="shared" si="53"/>
        <v>0</v>
      </c>
      <c r="CG90" s="25">
        <f t="shared" si="53"/>
        <v>0</v>
      </c>
      <c r="CH90" s="25">
        <f t="shared" si="53"/>
        <v>0</v>
      </c>
      <c r="CI90" s="25">
        <f t="shared" si="53"/>
        <v>0</v>
      </c>
      <c r="CJ90" s="25">
        <f t="shared" si="53"/>
        <v>0</v>
      </c>
      <c r="CK90" s="25">
        <f t="shared" si="53"/>
        <v>0</v>
      </c>
      <c r="CL90" s="25">
        <f t="shared" si="53"/>
        <v>0</v>
      </c>
      <c r="CM90" s="25">
        <f t="shared" si="53"/>
        <v>0</v>
      </c>
      <c r="CN90" s="25">
        <f t="shared" si="53"/>
        <v>8</v>
      </c>
      <c r="CO90" s="25">
        <f t="shared" si="53"/>
        <v>0</v>
      </c>
      <c r="CP90" s="25">
        <f t="shared" si="53"/>
        <v>0</v>
      </c>
      <c r="CQ90" s="25">
        <f t="shared" si="53"/>
        <v>0</v>
      </c>
      <c r="CR90" s="25">
        <f t="shared" si="53"/>
        <v>0</v>
      </c>
      <c r="CS90" s="25">
        <f t="shared" si="53"/>
        <v>0</v>
      </c>
      <c r="CT90" s="25">
        <f t="shared" si="53"/>
        <v>0</v>
      </c>
      <c r="CU90" s="25">
        <f t="shared" si="53"/>
        <v>0</v>
      </c>
      <c r="CV90" s="25">
        <f t="shared" si="53"/>
        <v>0</v>
      </c>
      <c r="CW90" s="25">
        <f t="shared" si="53"/>
        <v>0</v>
      </c>
      <c r="CX90" s="25">
        <f t="shared" si="53"/>
        <v>0</v>
      </c>
      <c r="CY90" s="25">
        <f t="shared" si="53"/>
        <v>0</v>
      </c>
      <c r="CZ90" s="25">
        <f t="shared" si="53"/>
        <v>0</v>
      </c>
      <c r="DA90" s="25">
        <f t="shared" si="53"/>
        <v>0</v>
      </c>
      <c r="DB90" s="25">
        <f t="shared" si="53"/>
        <v>0</v>
      </c>
      <c r="DC90" s="25">
        <f t="shared" si="53"/>
        <v>0</v>
      </c>
      <c r="DD90" s="25">
        <f t="shared" si="53"/>
        <v>0</v>
      </c>
      <c r="DE90" s="25">
        <f t="shared" si="53"/>
        <v>0</v>
      </c>
      <c r="DF90" s="25">
        <f t="shared" si="53"/>
        <v>6.6</v>
      </c>
      <c r="DG90" s="25">
        <f t="shared" si="53"/>
        <v>0</v>
      </c>
      <c r="DH90" s="25">
        <f t="shared" si="53"/>
        <v>0</v>
      </c>
      <c r="DI90" s="25">
        <f t="shared" si="53"/>
        <v>0</v>
      </c>
      <c r="DJ90" s="25">
        <f t="shared" si="53"/>
        <v>0</v>
      </c>
      <c r="DK90" s="25">
        <f t="shared" si="53"/>
        <v>0</v>
      </c>
      <c r="DL90" s="25">
        <f t="shared" si="53"/>
        <v>0</v>
      </c>
      <c r="DM90" s="25">
        <f t="shared" si="53"/>
        <v>0</v>
      </c>
      <c r="DN90" s="25">
        <f t="shared" si="53"/>
        <v>0</v>
      </c>
      <c r="DO90" s="25">
        <f t="shared" si="53"/>
        <v>0</v>
      </c>
      <c r="DP90" s="25">
        <f t="shared" si="53"/>
        <v>0</v>
      </c>
      <c r="DQ90" s="25">
        <f t="shared" si="53"/>
        <v>0</v>
      </c>
      <c r="DR90" s="25">
        <f t="shared" si="53"/>
        <v>0</v>
      </c>
      <c r="DS90" s="25">
        <f t="shared" si="53"/>
        <v>0</v>
      </c>
      <c r="DT90" s="25">
        <f t="shared" si="53"/>
        <v>0</v>
      </c>
      <c r="DU90" s="25">
        <f t="shared" si="53"/>
        <v>0</v>
      </c>
      <c r="DV90" s="25">
        <f t="shared" si="53"/>
        <v>0</v>
      </c>
      <c r="DW90" s="25">
        <f t="shared" si="53"/>
        <v>0</v>
      </c>
      <c r="DX90" s="25">
        <f t="shared" si="53"/>
        <v>0</v>
      </c>
      <c r="DY90" s="25">
        <f t="shared" si="53"/>
        <v>0</v>
      </c>
      <c r="DZ90" s="25">
        <f t="shared" si="53"/>
        <v>0</v>
      </c>
      <c r="EA90" s="25">
        <f t="shared" ref="EA90:FX90" si="54">ROUND(EA25*2*$A$76,1)</f>
        <v>0</v>
      </c>
      <c r="EB90" s="25">
        <f t="shared" si="54"/>
        <v>0</v>
      </c>
      <c r="EC90" s="25">
        <f t="shared" si="54"/>
        <v>0</v>
      </c>
      <c r="ED90" s="25">
        <f t="shared" si="54"/>
        <v>0</v>
      </c>
      <c r="EE90" s="25">
        <f t="shared" si="54"/>
        <v>0</v>
      </c>
      <c r="EF90" s="25">
        <f t="shared" si="54"/>
        <v>0</v>
      </c>
      <c r="EG90" s="25">
        <f t="shared" si="54"/>
        <v>0</v>
      </c>
      <c r="EH90" s="25">
        <f t="shared" si="54"/>
        <v>0</v>
      </c>
      <c r="EI90" s="25">
        <f t="shared" si="54"/>
        <v>0</v>
      </c>
      <c r="EJ90" s="25">
        <f t="shared" si="54"/>
        <v>0</v>
      </c>
      <c r="EK90" s="25">
        <f t="shared" si="54"/>
        <v>0</v>
      </c>
      <c r="EL90" s="25">
        <f t="shared" si="54"/>
        <v>0</v>
      </c>
      <c r="EM90" s="25">
        <f t="shared" si="54"/>
        <v>0</v>
      </c>
      <c r="EN90" s="25">
        <f t="shared" si="54"/>
        <v>0</v>
      </c>
      <c r="EO90" s="25">
        <f t="shared" si="54"/>
        <v>0</v>
      </c>
      <c r="EP90" s="25">
        <f t="shared" si="54"/>
        <v>0</v>
      </c>
      <c r="EQ90" s="25">
        <f t="shared" si="54"/>
        <v>1.6</v>
      </c>
      <c r="ER90" s="25">
        <f t="shared" si="54"/>
        <v>0</v>
      </c>
      <c r="ES90" s="25">
        <f t="shared" si="54"/>
        <v>0</v>
      </c>
      <c r="ET90" s="25">
        <f t="shared" si="54"/>
        <v>0</v>
      </c>
      <c r="EU90" s="25">
        <f t="shared" si="54"/>
        <v>0</v>
      </c>
      <c r="EV90" s="25">
        <f t="shared" si="54"/>
        <v>0</v>
      </c>
      <c r="EW90" s="25">
        <f t="shared" si="54"/>
        <v>0</v>
      </c>
      <c r="EX90" s="25">
        <f t="shared" si="54"/>
        <v>0</v>
      </c>
      <c r="EY90" s="25">
        <f t="shared" si="54"/>
        <v>0</v>
      </c>
      <c r="EZ90" s="25">
        <f t="shared" si="54"/>
        <v>0</v>
      </c>
      <c r="FA90" s="25">
        <f t="shared" si="54"/>
        <v>0</v>
      </c>
      <c r="FB90" s="25">
        <f t="shared" si="54"/>
        <v>0</v>
      </c>
      <c r="FC90" s="25">
        <f t="shared" si="54"/>
        <v>0</v>
      </c>
      <c r="FD90" s="25">
        <f t="shared" si="54"/>
        <v>0</v>
      </c>
      <c r="FE90" s="25">
        <f t="shared" si="54"/>
        <v>0</v>
      </c>
      <c r="FF90" s="25">
        <f t="shared" si="54"/>
        <v>0</v>
      </c>
      <c r="FG90" s="25">
        <f t="shared" si="54"/>
        <v>0</v>
      </c>
      <c r="FH90" s="25">
        <f t="shared" si="54"/>
        <v>0</v>
      </c>
      <c r="FI90" s="25">
        <f t="shared" si="54"/>
        <v>0</v>
      </c>
      <c r="FJ90" s="25">
        <f t="shared" si="54"/>
        <v>0</v>
      </c>
      <c r="FK90" s="25">
        <f t="shared" si="54"/>
        <v>0</v>
      </c>
      <c r="FL90" s="25">
        <f t="shared" si="54"/>
        <v>0</v>
      </c>
      <c r="FM90" s="25">
        <f t="shared" si="54"/>
        <v>0</v>
      </c>
      <c r="FN90" s="25">
        <f t="shared" si="54"/>
        <v>0</v>
      </c>
      <c r="FO90" s="25">
        <f t="shared" si="54"/>
        <v>0</v>
      </c>
      <c r="FP90" s="25">
        <f t="shared" si="54"/>
        <v>0</v>
      </c>
      <c r="FQ90" s="25">
        <f t="shared" si="54"/>
        <v>0</v>
      </c>
      <c r="FR90" s="25">
        <f t="shared" si="54"/>
        <v>0</v>
      </c>
      <c r="FS90" s="25">
        <f t="shared" si="54"/>
        <v>0</v>
      </c>
      <c r="FT90" s="25">
        <f t="shared" si="54"/>
        <v>0</v>
      </c>
      <c r="FU90" s="25">
        <f t="shared" si="54"/>
        <v>0</v>
      </c>
      <c r="FV90" s="25">
        <f t="shared" si="54"/>
        <v>0</v>
      </c>
      <c r="FW90" s="25">
        <f t="shared" si="54"/>
        <v>0</v>
      </c>
      <c r="FX90" s="25">
        <f t="shared" si="54"/>
        <v>0</v>
      </c>
      <c r="FY90" s="45">
        <f>SUM(C90:FX90)</f>
        <v>117.09999999999998</v>
      </c>
      <c r="FZ90" s="25"/>
      <c r="GA90" s="23"/>
      <c r="GB90" s="25"/>
      <c r="GC90" s="25"/>
      <c r="GD90" s="25"/>
      <c r="GE90" s="25"/>
      <c r="GF90" s="7"/>
      <c r="GG90" s="7"/>
      <c r="GH90" s="22"/>
      <c r="GI90" s="22"/>
      <c r="GJ90" s="22"/>
      <c r="GK90" s="22"/>
      <c r="GL90" s="22"/>
      <c r="GM90" s="22"/>
      <c r="GN90" s="28"/>
      <c r="GO90" s="28"/>
    </row>
    <row r="91" spans="1:197" x14ac:dyDescent="0.2">
      <c r="A91" s="4" t="s">
        <v>387</v>
      </c>
      <c r="B91" s="2" t="s">
        <v>388</v>
      </c>
      <c r="C91" s="42">
        <f t="shared" ref="C91:W91" si="55">IF(AND((C83+C86+C87+C88+C89+C90)&lt;50,(C7=0)),50,(C83+C86+C87+C88+C89+C90))</f>
        <v>6300.9</v>
      </c>
      <c r="D91" s="110">
        <f t="shared" si="55"/>
        <v>41884.377</v>
      </c>
      <c r="E91" s="42">
        <f t="shared" si="55"/>
        <v>8007.6999999999989</v>
      </c>
      <c r="F91" s="42">
        <f t="shared" si="55"/>
        <v>18315.099999999999</v>
      </c>
      <c r="G91" s="42">
        <f t="shared" si="55"/>
        <v>1049.3</v>
      </c>
      <c r="H91" s="42">
        <f t="shared" si="55"/>
        <v>944.7</v>
      </c>
      <c r="I91" s="42">
        <f t="shared" si="55"/>
        <v>10343.400499999998</v>
      </c>
      <c r="J91" s="42">
        <f t="shared" si="55"/>
        <v>2387.6</v>
      </c>
      <c r="K91" s="42">
        <f t="shared" si="55"/>
        <v>295.2</v>
      </c>
      <c r="L91" s="42">
        <f t="shared" si="55"/>
        <v>2614.3999999999996</v>
      </c>
      <c r="M91" s="42">
        <f t="shared" si="55"/>
        <v>1329.3</v>
      </c>
      <c r="N91" s="42">
        <f t="shared" si="55"/>
        <v>52774.400000000001</v>
      </c>
      <c r="O91" s="42">
        <f t="shared" si="55"/>
        <v>14654.2</v>
      </c>
      <c r="P91" s="42">
        <f t="shared" si="55"/>
        <v>180</v>
      </c>
      <c r="Q91" s="42">
        <f t="shared" si="55"/>
        <v>39632.799999999996</v>
      </c>
      <c r="R91" s="42">
        <f t="shared" si="55"/>
        <v>502.10000000000048</v>
      </c>
      <c r="S91" s="42">
        <f t="shared" si="55"/>
        <v>1687.8</v>
      </c>
      <c r="T91" s="42">
        <f t="shared" si="55"/>
        <v>141.79999999999998</v>
      </c>
      <c r="U91" s="42">
        <f t="shared" si="55"/>
        <v>49.999999999999993</v>
      </c>
      <c r="V91" s="42">
        <f t="shared" si="55"/>
        <v>290.90000000000003</v>
      </c>
      <c r="W91" s="42">
        <f t="shared" si="55"/>
        <v>50</v>
      </c>
      <c r="X91" s="42">
        <v>50</v>
      </c>
      <c r="Y91" s="42">
        <f t="shared" ref="Y91:CJ91" si="56">IF(AND((Y83+Y86+Y87+Y88+Y89+Y90)&lt;50,(Y7=0)),50,(Y83+Y86+Y87+Y88+Y89+Y90))</f>
        <v>493.99999999999994</v>
      </c>
      <c r="Z91" s="42">
        <f t="shared" si="56"/>
        <v>243</v>
      </c>
      <c r="AA91" s="42">
        <f t="shared" si="56"/>
        <v>30234.399999999998</v>
      </c>
      <c r="AB91" s="42">
        <f t="shared" si="56"/>
        <v>30061.000000000004</v>
      </c>
      <c r="AC91" s="42">
        <f t="shared" si="56"/>
        <v>968</v>
      </c>
      <c r="AD91" s="42">
        <f t="shared" si="56"/>
        <v>1301.5</v>
      </c>
      <c r="AE91" s="42">
        <f t="shared" si="56"/>
        <v>110.7</v>
      </c>
      <c r="AF91" s="42">
        <f t="shared" si="56"/>
        <v>166.1</v>
      </c>
      <c r="AG91" s="42">
        <f t="shared" si="56"/>
        <v>775.6</v>
      </c>
      <c r="AH91" s="42">
        <f t="shared" si="56"/>
        <v>1014.9000000000001</v>
      </c>
      <c r="AI91" s="42">
        <f t="shared" si="56"/>
        <v>360.20000000000005</v>
      </c>
      <c r="AJ91" s="42">
        <f t="shared" si="56"/>
        <v>199.6</v>
      </c>
      <c r="AK91" s="42">
        <f t="shared" si="56"/>
        <v>216.3</v>
      </c>
      <c r="AL91" s="42">
        <f t="shared" si="56"/>
        <v>276.59999999999997</v>
      </c>
      <c r="AM91" s="42">
        <f t="shared" si="56"/>
        <v>447.3</v>
      </c>
      <c r="AN91" s="42">
        <f t="shared" si="56"/>
        <v>353</v>
      </c>
      <c r="AO91" s="42">
        <f t="shared" si="56"/>
        <v>4678.9000000000005</v>
      </c>
      <c r="AP91" s="42">
        <f t="shared" si="56"/>
        <v>87683.299999999988</v>
      </c>
      <c r="AQ91" s="42">
        <f t="shared" si="56"/>
        <v>241.29999999999998</v>
      </c>
      <c r="AR91" s="42">
        <f t="shared" si="56"/>
        <v>63024.400499999996</v>
      </c>
      <c r="AS91" s="42">
        <f t="shared" si="56"/>
        <v>6900.6</v>
      </c>
      <c r="AT91" s="42">
        <f t="shared" si="56"/>
        <v>2403.8000000000002</v>
      </c>
      <c r="AU91" s="42">
        <f t="shared" si="56"/>
        <v>250.6</v>
      </c>
      <c r="AV91" s="42">
        <f t="shared" si="56"/>
        <v>300.89999999999998</v>
      </c>
      <c r="AW91" s="42">
        <f t="shared" si="56"/>
        <v>212.89999999999998</v>
      </c>
      <c r="AX91" s="42">
        <f t="shared" si="56"/>
        <v>50</v>
      </c>
      <c r="AY91" s="42">
        <f t="shared" si="56"/>
        <v>486.00000000000006</v>
      </c>
      <c r="AZ91" s="42">
        <f t="shared" si="56"/>
        <v>11392.9</v>
      </c>
      <c r="BA91" s="42">
        <f t="shared" si="56"/>
        <v>9151.8000000000011</v>
      </c>
      <c r="BB91" s="42">
        <f t="shared" si="56"/>
        <v>7806</v>
      </c>
      <c r="BC91" s="42">
        <f t="shared" si="56"/>
        <v>30115.8</v>
      </c>
      <c r="BD91" s="42">
        <f t="shared" si="56"/>
        <v>4963.3</v>
      </c>
      <c r="BE91" s="111">
        <f t="shared" si="56"/>
        <v>1402</v>
      </c>
      <c r="BF91" s="42">
        <f t="shared" si="56"/>
        <v>23886</v>
      </c>
      <c r="BG91" s="42">
        <f t="shared" si="56"/>
        <v>977.6</v>
      </c>
      <c r="BH91" s="42">
        <f t="shared" si="56"/>
        <v>599.79999999999995</v>
      </c>
      <c r="BI91" s="42">
        <f t="shared" si="56"/>
        <v>252.39999999999998</v>
      </c>
      <c r="BJ91" s="42">
        <f t="shared" si="56"/>
        <v>6497</v>
      </c>
      <c r="BK91" s="42">
        <f t="shared" si="56"/>
        <v>16397.5</v>
      </c>
      <c r="BL91" s="42">
        <f t="shared" si="56"/>
        <v>195.29999999999998</v>
      </c>
      <c r="BM91" s="42">
        <f t="shared" si="56"/>
        <v>281.2</v>
      </c>
      <c r="BN91" s="42">
        <f t="shared" si="56"/>
        <v>3662.8</v>
      </c>
      <c r="BO91" s="42">
        <f t="shared" si="56"/>
        <v>1398.6</v>
      </c>
      <c r="BP91" s="42">
        <f t="shared" si="56"/>
        <v>196.4</v>
      </c>
      <c r="BQ91" s="42">
        <f t="shared" si="56"/>
        <v>6104.8653649104363</v>
      </c>
      <c r="BR91" s="42">
        <f t="shared" si="56"/>
        <v>4703.7</v>
      </c>
      <c r="BS91" s="42">
        <f t="shared" si="56"/>
        <v>1130.2</v>
      </c>
      <c r="BT91" s="42">
        <f t="shared" si="56"/>
        <v>440.29999999999995</v>
      </c>
      <c r="BU91" s="111">
        <f t="shared" si="56"/>
        <v>420.3</v>
      </c>
      <c r="BV91" s="42">
        <f t="shared" si="56"/>
        <v>1281.5</v>
      </c>
      <c r="BW91" s="42">
        <f t="shared" si="56"/>
        <v>1957.8</v>
      </c>
      <c r="BX91" s="42">
        <f t="shared" si="56"/>
        <v>102.39999999999999</v>
      </c>
      <c r="BY91" s="42">
        <f t="shared" si="56"/>
        <v>523.70000000000005</v>
      </c>
      <c r="BZ91" s="42">
        <f t="shared" si="56"/>
        <v>214.1</v>
      </c>
      <c r="CA91" s="42">
        <f t="shared" si="56"/>
        <v>170.7</v>
      </c>
      <c r="CB91" s="42">
        <f t="shared" si="56"/>
        <v>80721</v>
      </c>
      <c r="CC91" s="42">
        <f t="shared" si="56"/>
        <v>166.3</v>
      </c>
      <c r="CD91" s="42">
        <f t="shared" si="56"/>
        <v>58.300000000000004</v>
      </c>
      <c r="CE91" s="42">
        <f t="shared" si="56"/>
        <v>165.3</v>
      </c>
      <c r="CF91" s="42">
        <f t="shared" si="56"/>
        <v>103</v>
      </c>
      <c r="CG91" s="42">
        <f t="shared" si="56"/>
        <v>203.1</v>
      </c>
      <c r="CH91" s="42">
        <f t="shared" si="56"/>
        <v>106.9</v>
      </c>
      <c r="CI91" s="42">
        <f t="shared" si="56"/>
        <v>724.59999999999991</v>
      </c>
      <c r="CJ91" s="42">
        <f t="shared" si="56"/>
        <v>960.59999999999991</v>
      </c>
      <c r="CK91" s="42">
        <f t="shared" ref="CK91:EV91" si="57">IF(AND((CK83+CK86+CK87+CK88+CK89+CK90)&lt;50,(CK7=0)),50,(CK83+CK86+CK87+CK88+CK89+CK90))</f>
        <v>4992.8999999999996</v>
      </c>
      <c r="CL91" s="42">
        <f t="shared" si="57"/>
        <v>1337.8</v>
      </c>
      <c r="CM91" s="42">
        <f t="shared" si="57"/>
        <v>815.80000000000007</v>
      </c>
      <c r="CN91" s="42">
        <f t="shared" si="57"/>
        <v>30155.555</v>
      </c>
      <c r="CO91" s="42">
        <f t="shared" si="57"/>
        <v>15337.8</v>
      </c>
      <c r="CP91" s="42">
        <f t="shared" si="57"/>
        <v>1076.4000000000001</v>
      </c>
      <c r="CQ91" s="42">
        <f t="shared" si="57"/>
        <v>1061</v>
      </c>
      <c r="CR91" s="42">
        <f t="shared" si="57"/>
        <v>183.1</v>
      </c>
      <c r="CS91" s="42">
        <f t="shared" si="57"/>
        <v>350.20000000000005</v>
      </c>
      <c r="CT91" s="42">
        <f t="shared" si="57"/>
        <v>110.9</v>
      </c>
      <c r="CU91" s="42">
        <f t="shared" si="57"/>
        <v>78.500000000000014</v>
      </c>
      <c r="CV91" s="42">
        <f t="shared" si="57"/>
        <v>50</v>
      </c>
      <c r="CW91" s="42">
        <f t="shared" si="57"/>
        <v>173.70000000000002</v>
      </c>
      <c r="CX91" s="42">
        <f t="shared" si="57"/>
        <v>485</v>
      </c>
      <c r="CY91" s="42">
        <f t="shared" si="57"/>
        <v>49.999999999999993</v>
      </c>
      <c r="CZ91" s="42">
        <f t="shared" si="57"/>
        <v>2112.2999999999997</v>
      </c>
      <c r="DA91" s="42">
        <f t="shared" si="57"/>
        <v>181.5</v>
      </c>
      <c r="DB91" s="42">
        <f t="shared" si="57"/>
        <v>301.90000000000003</v>
      </c>
      <c r="DC91" s="42">
        <f t="shared" si="57"/>
        <v>154.19999999999999</v>
      </c>
      <c r="DD91" s="42">
        <f t="shared" si="57"/>
        <v>162.5</v>
      </c>
      <c r="DE91" s="42">
        <f t="shared" si="57"/>
        <v>435.40000000000003</v>
      </c>
      <c r="DF91" s="42">
        <f t="shared" si="57"/>
        <v>22041.5</v>
      </c>
      <c r="DG91" s="42">
        <f t="shared" si="57"/>
        <v>81.7</v>
      </c>
      <c r="DH91" s="42">
        <f t="shared" si="57"/>
        <v>2045.1000000000001</v>
      </c>
      <c r="DI91" s="42">
        <f t="shared" si="57"/>
        <v>2755.9</v>
      </c>
      <c r="DJ91" s="42">
        <f t="shared" si="57"/>
        <v>688.19999999999993</v>
      </c>
      <c r="DK91" s="42">
        <f t="shared" si="57"/>
        <v>476.90000000000003</v>
      </c>
      <c r="DL91" s="42">
        <f t="shared" si="57"/>
        <v>5941.5</v>
      </c>
      <c r="DM91" s="42">
        <f t="shared" si="57"/>
        <v>276.7</v>
      </c>
      <c r="DN91" s="42">
        <f t="shared" si="57"/>
        <v>1469.1</v>
      </c>
      <c r="DO91" s="42">
        <f t="shared" si="57"/>
        <v>3262.1</v>
      </c>
      <c r="DP91" s="42">
        <f t="shared" si="57"/>
        <v>212.5</v>
      </c>
      <c r="DQ91" s="42">
        <f t="shared" si="57"/>
        <v>578.1</v>
      </c>
      <c r="DR91" s="42">
        <f t="shared" si="57"/>
        <v>1447.4</v>
      </c>
      <c r="DS91" s="42">
        <f t="shared" si="57"/>
        <v>811</v>
      </c>
      <c r="DT91" s="42">
        <f t="shared" si="57"/>
        <v>132.6</v>
      </c>
      <c r="DU91" s="42">
        <f t="shared" si="57"/>
        <v>388.09999999999997</v>
      </c>
      <c r="DV91" s="42">
        <f t="shared" si="57"/>
        <v>195.1</v>
      </c>
      <c r="DW91" s="42">
        <f t="shared" si="57"/>
        <v>359.9</v>
      </c>
      <c r="DX91" s="42">
        <f t="shared" si="57"/>
        <v>168.3</v>
      </c>
      <c r="DY91" s="42">
        <f t="shared" si="57"/>
        <v>322.2</v>
      </c>
      <c r="DZ91" s="42">
        <f t="shared" si="57"/>
        <v>904</v>
      </c>
      <c r="EA91" s="42">
        <f t="shared" si="57"/>
        <v>632.69999999999993</v>
      </c>
      <c r="EB91" s="42">
        <f t="shared" si="57"/>
        <v>583</v>
      </c>
      <c r="EC91" s="42">
        <f t="shared" si="57"/>
        <v>301.39999999999998</v>
      </c>
      <c r="ED91" s="42">
        <f t="shared" si="57"/>
        <v>1655.3</v>
      </c>
      <c r="EE91" s="42">
        <f t="shared" si="57"/>
        <v>195.7</v>
      </c>
      <c r="EF91" s="42">
        <f t="shared" si="57"/>
        <v>1487.6</v>
      </c>
      <c r="EG91" s="42">
        <f t="shared" si="57"/>
        <v>286.8</v>
      </c>
      <c r="EH91" s="42">
        <f t="shared" si="57"/>
        <v>234.3</v>
      </c>
      <c r="EI91" s="42">
        <f t="shared" si="57"/>
        <v>16542.2</v>
      </c>
      <c r="EJ91" s="42">
        <f t="shared" si="57"/>
        <v>9571.9</v>
      </c>
      <c r="EK91" s="42">
        <f t="shared" si="57"/>
        <v>696</v>
      </c>
      <c r="EL91" s="42">
        <f t="shared" si="57"/>
        <v>492.59999999999997</v>
      </c>
      <c r="EM91" s="42">
        <f t="shared" si="57"/>
        <v>433.3</v>
      </c>
      <c r="EN91" s="42">
        <f t="shared" si="57"/>
        <v>988.5</v>
      </c>
      <c r="EO91" s="42">
        <f t="shared" si="57"/>
        <v>394</v>
      </c>
      <c r="EP91" s="42">
        <f t="shared" si="57"/>
        <v>417.7</v>
      </c>
      <c r="EQ91" s="42">
        <f t="shared" si="57"/>
        <v>2750.2000000000003</v>
      </c>
      <c r="ER91" s="42">
        <f t="shared" si="57"/>
        <v>334</v>
      </c>
      <c r="ES91" s="42">
        <f t="shared" si="57"/>
        <v>122.2</v>
      </c>
      <c r="ET91" s="42">
        <f t="shared" si="57"/>
        <v>254.8</v>
      </c>
      <c r="EU91" s="42">
        <f t="shared" si="57"/>
        <v>637.70000000000005</v>
      </c>
      <c r="EV91" s="42">
        <f t="shared" si="57"/>
        <v>65.5</v>
      </c>
      <c r="EW91" s="42">
        <f t="shared" ref="EW91:FX91" si="58">IF(AND((EW83+EW86+EW87+EW88+EW89+EW90)&lt;50,(EW7=0)),50,(EW83+EW86+EW87+EW88+EW89+EW90))</f>
        <v>901.09999999999991</v>
      </c>
      <c r="EX91" s="42">
        <f t="shared" si="58"/>
        <v>238.2</v>
      </c>
      <c r="EY91" s="42">
        <f t="shared" si="58"/>
        <v>248.89999999999998</v>
      </c>
      <c r="EZ91" s="42">
        <f t="shared" si="58"/>
        <v>125.1</v>
      </c>
      <c r="FA91" s="42">
        <f t="shared" si="58"/>
        <v>3391.4</v>
      </c>
      <c r="FB91" s="42">
        <f t="shared" si="58"/>
        <v>346.7</v>
      </c>
      <c r="FC91" s="42">
        <f t="shared" si="58"/>
        <v>2345</v>
      </c>
      <c r="FD91" s="42">
        <f t="shared" si="58"/>
        <v>351.3</v>
      </c>
      <c r="FE91" s="42">
        <f t="shared" si="58"/>
        <v>97.100000000000009</v>
      </c>
      <c r="FF91" s="42">
        <f t="shared" si="58"/>
        <v>228.70000000000002</v>
      </c>
      <c r="FG91" s="42">
        <f t="shared" si="58"/>
        <v>113.89999999999999</v>
      </c>
      <c r="FH91" s="42">
        <f t="shared" si="58"/>
        <v>92.899999999999991</v>
      </c>
      <c r="FI91" s="42">
        <f t="shared" si="58"/>
        <v>1865.7</v>
      </c>
      <c r="FJ91" s="42">
        <f t="shared" si="58"/>
        <v>1962</v>
      </c>
      <c r="FK91" s="42">
        <f t="shared" si="58"/>
        <v>2286.9</v>
      </c>
      <c r="FL91" s="42">
        <f t="shared" si="58"/>
        <v>6248.2000000000007</v>
      </c>
      <c r="FM91" s="42">
        <f t="shared" si="58"/>
        <v>3809.5</v>
      </c>
      <c r="FN91" s="42">
        <f t="shared" si="58"/>
        <v>22006.400000000005</v>
      </c>
      <c r="FO91" s="42">
        <f t="shared" si="58"/>
        <v>1133.4000000000001</v>
      </c>
      <c r="FP91" s="42">
        <f t="shared" si="58"/>
        <v>2279.8000000000002</v>
      </c>
      <c r="FQ91" s="42">
        <f t="shared" si="58"/>
        <v>907.5</v>
      </c>
      <c r="FR91" s="42">
        <f t="shared" si="58"/>
        <v>167.39999999999998</v>
      </c>
      <c r="FS91" s="42">
        <f t="shared" si="58"/>
        <v>198.8</v>
      </c>
      <c r="FT91" s="42">
        <f t="shared" si="58"/>
        <v>84.399999999999991</v>
      </c>
      <c r="FU91" s="42">
        <f t="shared" si="58"/>
        <v>789.30000000000007</v>
      </c>
      <c r="FV91" s="42">
        <f t="shared" si="58"/>
        <v>655.8</v>
      </c>
      <c r="FW91" s="42">
        <f t="shared" si="58"/>
        <v>202.9</v>
      </c>
      <c r="FX91" s="42">
        <f t="shared" si="58"/>
        <v>63.1</v>
      </c>
      <c r="FY91" s="45">
        <f>SUM(C89:FX89)</f>
        <v>17181.240000000002</v>
      </c>
      <c r="FZ91" s="25">
        <f t="shared" ref="FZ91:FZ98" si="59">SUM(C91:FX91)</f>
        <v>852759.09836491046</v>
      </c>
      <c r="GA91" s="23"/>
      <c r="GB91" s="25"/>
      <c r="GC91" s="25"/>
      <c r="GD91" s="25"/>
      <c r="GE91" s="25"/>
      <c r="GF91" s="7"/>
      <c r="GG91" s="7"/>
      <c r="GH91" s="22"/>
      <c r="GI91" s="22"/>
      <c r="GJ91" s="22"/>
      <c r="GK91" s="22"/>
      <c r="GL91" s="22"/>
      <c r="GM91" s="22"/>
      <c r="GN91" s="28"/>
      <c r="GO91" s="28"/>
    </row>
    <row r="92" spans="1:197" x14ac:dyDescent="0.2">
      <c r="A92" s="4" t="s">
        <v>389</v>
      </c>
      <c r="B92" s="2" t="s">
        <v>390</v>
      </c>
      <c r="C92" s="25">
        <f t="shared" ref="C92:BN92" si="60">C8</f>
        <v>1.2</v>
      </c>
      <c r="D92" s="25">
        <f t="shared" si="60"/>
        <v>10.3</v>
      </c>
      <c r="E92" s="25">
        <f t="shared" si="60"/>
        <v>0</v>
      </c>
      <c r="F92" s="25">
        <f t="shared" si="60"/>
        <v>2.4</v>
      </c>
      <c r="G92" s="25">
        <f t="shared" si="60"/>
        <v>0</v>
      </c>
      <c r="H92" s="25">
        <f t="shared" si="60"/>
        <v>4.9000000000000004</v>
      </c>
      <c r="I92" s="25">
        <f t="shared" si="60"/>
        <v>2.4</v>
      </c>
      <c r="J92" s="25">
        <f t="shared" si="60"/>
        <v>0</v>
      </c>
      <c r="K92" s="25">
        <f t="shared" si="60"/>
        <v>0</v>
      </c>
      <c r="L92" s="25">
        <f t="shared" si="60"/>
        <v>2.4</v>
      </c>
      <c r="M92" s="25">
        <f t="shared" si="60"/>
        <v>0</v>
      </c>
      <c r="N92" s="25">
        <f t="shared" si="60"/>
        <v>20.7</v>
      </c>
      <c r="O92" s="25">
        <f t="shared" si="60"/>
        <v>0</v>
      </c>
      <c r="P92" s="25">
        <f t="shared" si="60"/>
        <v>0</v>
      </c>
      <c r="Q92" s="25">
        <f t="shared" si="60"/>
        <v>160.70000000000002</v>
      </c>
      <c r="R92" s="25">
        <f t="shared" si="60"/>
        <v>0</v>
      </c>
      <c r="S92" s="25">
        <f t="shared" si="60"/>
        <v>0</v>
      </c>
      <c r="T92" s="25">
        <f t="shared" si="60"/>
        <v>0</v>
      </c>
      <c r="U92" s="25">
        <f t="shared" si="60"/>
        <v>0</v>
      </c>
      <c r="V92" s="25">
        <f t="shared" si="60"/>
        <v>0</v>
      </c>
      <c r="W92" s="25">
        <f t="shared" si="60"/>
        <v>0</v>
      </c>
      <c r="X92" s="25">
        <f t="shared" si="60"/>
        <v>0</v>
      </c>
      <c r="Y92" s="25">
        <f t="shared" si="60"/>
        <v>0</v>
      </c>
      <c r="Z92" s="25">
        <f t="shared" si="60"/>
        <v>0</v>
      </c>
      <c r="AA92" s="25">
        <f t="shared" si="60"/>
        <v>0</v>
      </c>
      <c r="AB92" s="25">
        <f t="shared" si="60"/>
        <v>0</v>
      </c>
      <c r="AC92" s="25">
        <f t="shared" si="60"/>
        <v>0</v>
      </c>
      <c r="AD92" s="25">
        <f t="shared" si="60"/>
        <v>0</v>
      </c>
      <c r="AE92" s="25">
        <f t="shared" si="60"/>
        <v>0</v>
      </c>
      <c r="AF92" s="25">
        <f t="shared" si="60"/>
        <v>0</v>
      </c>
      <c r="AG92" s="25">
        <f t="shared" si="60"/>
        <v>0</v>
      </c>
      <c r="AH92" s="25">
        <f t="shared" si="60"/>
        <v>0</v>
      </c>
      <c r="AI92" s="25">
        <f t="shared" si="60"/>
        <v>0</v>
      </c>
      <c r="AJ92" s="25">
        <f t="shared" si="60"/>
        <v>0</v>
      </c>
      <c r="AK92" s="25">
        <f t="shared" si="60"/>
        <v>0</v>
      </c>
      <c r="AL92" s="25">
        <f t="shared" si="60"/>
        <v>0</v>
      </c>
      <c r="AM92" s="25">
        <f t="shared" si="60"/>
        <v>0</v>
      </c>
      <c r="AN92" s="25">
        <f t="shared" si="60"/>
        <v>0</v>
      </c>
      <c r="AO92" s="25">
        <f t="shared" si="60"/>
        <v>0</v>
      </c>
      <c r="AP92" s="25">
        <f t="shared" si="60"/>
        <v>62.6</v>
      </c>
      <c r="AQ92" s="25">
        <f t="shared" si="60"/>
        <v>0</v>
      </c>
      <c r="AR92" s="25">
        <f t="shared" si="60"/>
        <v>2.4</v>
      </c>
      <c r="AS92" s="25">
        <f t="shared" si="60"/>
        <v>0</v>
      </c>
      <c r="AT92" s="25">
        <f t="shared" si="60"/>
        <v>2.4</v>
      </c>
      <c r="AU92" s="25">
        <f t="shared" si="60"/>
        <v>0</v>
      </c>
      <c r="AV92" s="25">
        <f t="shared" si="60"/>
        <v>0</v>
      </c>
      <c r="AW92" s="25">
        <f t="shared" si="60"/>
        <v>0</v>
      </c>
      <c r="AX92" s="25">
        <f t="shared" si="60"/>
        <v>0</v>
      </c>
      <c r="AY92" s="25">
        <f t="shared" si="60"/>
        <v>0</v>
      </c>
      <c r="AZ92" s="25">
        <f t="shared" si="60"/>
        <v>0</v>
      </c>
      <c r="BA92" s="25">
        <f t="shared" si="60"/>
        <v>0</v>
      </c>
      <c r="BB92" s="25">
        <f t="shared" si="60"/>
        <v>0</v>
      </c>
      <c r="BC92" s="25">
        <f t="shared" si="60"/>
        <v>4.3</v>
      </c>
      <c r="BD92" s="25">
        <f t="shared" si="60"/>
        <v>0</v>
      </c>
      <c r="BE92" s="25">
        <f t="shared" si="60"/>
        <v>0</v>
      </c>
      <c r="BF92" s="25">
        <f t="shared" si="60"/>
        <v>24.9</v>
      </c>
      <c r="BG92" s="25">
        <f t="shared" si="60"/>
        <v>0</v>
      </c>
      <c r="BH92" s="25">
        <f t="shared" si="60"/>
        <v>0</v>
      </c>
      <c r="BI92" s="25">
        <f t="shared" si="60"/>
        <v>0</v>
      </c>
      <c r="BJ92" s="25">
        <f t="shared" si="60"/>
        <v>0</v>
      </c>
      <c r="BK92" s="25">
        <f t="shared" si="60"/>
        <v>19.399999999999999</v>
      </c>
      <c r="BL92" s="25">
        <f t="shared" si="60"/>
        <v>10.9</v>
      </c>
      <c r="BM92" s="25">
        <f t="shared" si="60"/>
        <v>0</v>
      </c>
      <c r="BN92" s="25">
        <f t="shared" si="60"/>
        <v>0</v>
      </c>
      <c r="BO92" s="25">
        <f t="shared" ref="BO92:DZ92" si="61">BO8</f>
        <v>0</v>
      </c>
      <c r="BP92" s="25">
        <f t="shared" si="61"/>
        <v>0</v>
      </c>
      <c r="BQ92" s="25">
        <f t="shared" si="61"/>
        <v>0</v>
      </c>
      <c r="BR92" s="25">
        <f t="shared" si="61"/>
        <v>0</v>
      </c>
      <c r="BS92" s="25">
        <f t="shared" si="61"/>
        <v>0</v>
      </c>
      <c r="BT92" s="25">
        <f t="shared" si="61"/>
        <v>0</v>
      </c>
      <c r="BU92" s="25">
        <f t="shared" si="61"/>
        <v>0</v>
      </c>
      <c r="BV92" s="25">
        <f t="shared" si="61"/>
        <v>0</v>
      </c>
      <c r="BW92" s="25">
        <f t="shared" si="61"/>
        <v>0</v>
      </c>
      <c r="BX92" s="25">
        <f t="shared" si="61"/>
        <v>0</v>
      </c>
      <c r="BY92" s="25">
        <f t="shared" si="61"/>
        <v>0</v>
      </c>
      <c r="BZ92" s="25">
        <f t="shared" si="61"/>
        <v>0</v>
      </c>
      <c r="CA92" s="25">
        <f t="shared" si="61"/>
        <v>0</v>
      </c>
      <c r="CB92" s="25">
        <f t="shared" si="61"/>
        <v>27.3</v>
      </c>
      <c r="CC92" s="25">
        <f t="shared" si="61"/>
        <v>0</v>
      </c>
      <c r="CD92" s="25">
        <f t="shared" si="61"/>
        <v>0</v>
      </c>
      <c r="CE92" s="25">
        <f t="shared" si="61"/>
        <v>0</v>
      </c>
      <c r="CF92" s="25">
        <f t="shared" si="61"/>
        <v>0</v>
      </c>
      <c r="CG92" s="25">
        <f t="shared" si="61"/>
        <v>0</v>
      </c>
      <c r="CH92" s="25">
        <f t="shared" si="61"/>
        <v>0</v>
      </c>
      <c r="CI92" s="25">
        <f t="shared" si="61"/>
        <v>0</v>
      </c>
      <c r="CJ92" s="25">
        <f t="shared" si="61"/>
        <v>6.1</v>
      </c>
      <c r="CK92" s="25">
        <f t="shared" si="61"/>
        <v>0</v>
      </c>
      <c r="CL92" s="25">
        <f t="shared" si="61"/>
        <v>0</v>
      </c>
      <c r="CM92" s="25">
        <f t="shared" si="61"/>
        <v>0</v>
      </c>
      <c r="CN92" s="25">
        <f t="shared" si="61"/>
        <v>44.3</v>
      </c>
      <c r="CO92" s="25">
        <f t="shared" si="61"/>
        <v>18.8</v>
      </c>
      <c r="CP92" s="25">
        <f t="shared" si="61"/>
        <v>0</v>
      </c>
      <c r="CQ92" s="25">
        <f t="shared" si="61"/>
        <v>0</v>
      </c>
      <c r="CR92" s="25">
        <f t="shared" si="61"/>
        <v>0</v>
      </c>
      <c r="CS92" s="25">
        <f t="shared" si="61"/>
        <v>0</v>
      </c>
      <c r="CT92" s="25">
        <f t="shared" si="61"/>
        <v>0</v>
      </c>
      <c r="CU92" s="25">
        <f t="shared" si="61"/>
        <v>7.3</v>
      </c>
      <c r="CV92" s="25">
        <f t="shared" si="61"/>
        <v>0</v>
      </c>
      <c r="CW92" s="25">
        <f t="shared" si="61"/>
        <v>0</v>
      </c>
      <c r="CX92" s="25">
        <f t="shared" si="61"/>
        <v>0</v>
      </c>
      <c r="CY92" s="25">
        <f t="shared" si="61"/>
        <v>0</v>
      </c>
      <c r="CZ92" s="25">
        <f t="shared" si="61"/>
        <v>0</v>
      </c>
      <c r="DA92" s="25">
        <f t="shared" si="61"/>
        <v>0</v>
      </c>
      <c r="DB92" s="25">
        <f t="shared" si="61"/>
        <v>0</v>
      </c>
      <c r="DC92" s="25">
        <f t="shared" si="61"/>
        <v>0</v>
      </c>
      <c r="DD92" s="25">
        <f t="shared" si="61"/>
        <v>0</v>
      </c>
      <c r="DE92" s="25">
        <f t="shared" si="61"/>
        <v>0</v>
      </c>
      <c r="DF92" s="25">
        <f t="shared" si="61"/>
        <v>18.8</v>
      </c>
      <c r="DG92" s="25">
        <f t="shared" si="61"/>
        <v>0</v>
      </c>
      <c r="DH92" s="25">
        <f t="shared" si="61"/>
        <v>0</v>
      </c>
      <c r="DI92" s="25">
        <f t="shared" si="61"/>
        <v>2.4</v>
      </c>
      <c r="DJ92" s="25">
        <f t="shared" si="61"/>
        <v>0</v>
      </c>
      <c r="DK92" s="25">
        <f t="shared" si="61"/>
        <v>0</v>
      </c>
      <c r="DL92" s="25">
        <f t="shared" si="61"/>
        <v>0</v>
      </c>
      <c r="DM92" s="25">
        <f t="shared" si="61"/>
        <v>0</v>
      </c>
      <c r="DN92" s="25">
        <f t="shared" si="61"/>
        <v>0</v>
      </c>
      <c r="DO92" s="25">
        <f t="shared" si="61"/>
        <v>0</v>
      </c>
      <c r="DP92" s="25">
        <f t="shared" si="61"/>
        <v>0</v>
      </c>
      <c r="DQ92" s="25">
        <f t="shared" si="61"/>
        <v>0</v>
      </c>
      <c r="DR92" s="25">
        <f t="shared" si="61"/>
        <v>0</v>
      </c>
      <c r="DS92" s="25">
        <f t="shared" si="61"/>
        <v>0</v>
      </c>
      <c r="DT92" s="25">
        <f t="shared" si="61"/>
        <v>0</v>
      </c>
      <c r="DU92" s="25">
        <f t="shared" si="61"/>
        <v>0</v>
      </c>
      <c r="DV92" s="25">
        <f t="shared" si="61"/>
        <v>0</v>
      </c>
      <c r="DW92" s="25">
        <f t="shared" si="61"/>
        <v>0</v>
      </c>
      <c r="DX92" s="25">
        <f t="shared" si="61"/>
        <v>0</v>
      </c>
      <c r="DY92" s="25">
        <f t="shared" si="61"/>
        <v>0</v>
      </c>
      <c r="DZ92" s="25">
        <f t="shared" si="61"/>
        <v>0</v>
      </c>
      <c r="EA92" s="25">
        <f t="shared" ref="EA92:FX92" si="62">EA8</f>
        <v>0</v>
      </c>
      <c r="EB92" s="25">
        <f t="shared" si="62"/>
        <v>0</v>
      </c>
      <c r="EC92" s="25">
        <f t="shared" si="62"/>
        <v>0</v>
      </c>
      <c r="ED92" s="25">
        <f t="shared" si="62"/>
        <v>0</v>
      </c>
      <c r="EE92" s="25">
        <f t="shared" si="62"/>
        <v>4.9000000000000004</v>
      </c>
      <c r="EF92" s="25">
        <f t="shared" si="62"/>
        <v>0</v>
      </c>
      <c r="EG92" s="25">
        <f t="shared" si="62"/>
        <v>0</v>
      </c>
      <c r="EH92" s="25">
        <f t="shared" si="62"/>
        <v>0</v>
      </c>
      <c r="EI92" s="25">
        <f t="shared" si="62"/>
        <v>3.6</v>
      </c>
      <c r="EJ92" s="25">
        <f t="shared" si="62"/>
        <v>20.7</v>
      </c>
      <c r="EK92" s="25">
        <f t="shared" si="62"/>
        <v>0</v>
      </c>
      <c r="EL92" s="25">
        <f t="shared" si="62"/>
        <v>0</v>
      </c>
      <c r="EM92" s="25">
        <f t="shared" si="62"/>
        <v>0.6</v>
      </c>
      <c r="EN92" s="25">
        <f t="shared" si="62"/>
        <v>1.2</v>
      </c>
      <c r="EO92" s="25">
        <f t="shared" si="62"/>
        <v>0</v>
      </c>
      <c r="EP92" s="25">
        <f t="shared" si="62"/>
        <v>0</v>
      </c>
      <c r="EQ92" s="25">
        <f t="shared" si="62"/>
        <v>0</v>
      </c>
      <c r="ER92" s="25">
        <f t="shared" si="62"/>
        <v>0</v>
      </c>
      <c r="ES92" s="25">
        <f t="shared" si="62"/>
        <v>0</v>
      </c>
      <c r="ET92" s="25">
        <f t="shared" si="62"/>
        <v>0</v>
      </c>
      <c r="EU92" s="25">
        <f t="shared" si="62"/>
        <v>1.2</v>
      </c>
      <c r="EV92" s="25">
        <f t="shared" si="62"/>
        <v>1.2</v>
      </c>
      <c r="EW92" s="25">
        <f t="shared" si="62"/>
        <v>0</v>
      </c>
      <c r="EX92" s="25">
        <f t="shared" si="62"/>
        <v>0</v>
      </c>
      <c r="EY92" s="25">
        <f t="shared" si="62"/>
        <v>0</v>
      </c>
      <c r="EZ92" s="25">
        <f t="shared" si="62"/>
        <v>0</v>
      </c>
      <c r="FA92" s="25">
        <f t="shared" si="62"/>
        <v>1.2</v>
      </c>
      <c r="FB92" s="25">
        <f t="shared" si="62"/>
        <v>0</v>
      </c>
      <c r="FC92" s="25">
        <f t="shared" si="62"/>
        <v>1.2</v>
      </c>
      <c r="FD92" s="25">
        <f t="shared" si="62"/>
        <v>0</v>
      </c>
      <c r="FE92" s="25">
        <f t="shared" si="62"/>
        <v>0</v>
      </c>
      <c r="FF92" s="25">
        <f t="shared" si="62"/>
        <v>0</v>
      </c>
      <c r="FG92" s="25">
        <f t="shared" si="62"/>
        <v>0</v>
      </c>
      <c r="FH92" s="25">
        <f t="shared" si="62"/>
        <v>0</v>
      </c>
      <c r="FI92" s="25">
        <f t="shared" si="62"/>
        <v>1.2</v>
      </c>
      <c r="FJ92" s="25">
        <f t="shared" si="62"/>
        <v>0</v>
      </c>
      <c r="FK92" s="25">
        <f t="shared" si="62"/>
        <v>0</v>
      </c>
      <c r="FL92" s="25">
        <f t="shared" si="62"/>
        <v>0</v>
      </c>
      <c r="FM92" s="25">
        <f t="shared" si="62"/>
        <v>0</v>
      </c>
      <c r="FN92" s="25">
        <f t="shared" si="62"/>
        <v>6.1</v>
      </c>
      <c r="FO92" s="25">
        <f t="shared" si="62"/>
        <v>0</v>
      </c>
      <c r="FP92" s="25">
        <f t="shared" si="62"/>
        <v>0</v>
      </c>
      <c r="FQ92" s="25">
        <f t="shared" si="62"/>
        <v>0</v>
      </c>
      <c r="FR92" s="25">
        <f t="shared" si="62"/>
        <v>0</v>
      </c>
      <c r="FS92" s="25">
        <f t="shared" si="62"/>
        <v>0</v>
      </c>
      <c r="FT92" s="25">
        <f t="shared" si="62"/>
        <v>0</v>
      </c>
      <c r="FU92" s="25">
        <f t="shared" si="62"/>
        <v>0</v>
      </c>
      <c r="FV92" s="25">
        <f t="shared" si="62"/>
        <v>0</v>
      </c>
      <c r="FW92" s="25">
        <f t="shared" si="62"/>
        <v>0</v>
      </c>
      <c r="FX92" s="25">
        <f t="shared" si="62"/>
        <v>0</v>
      </c>
      <c r="FY92" s="9"/>
      <c r="FZ92" s="25">
        <f t="shared" si="59"/>
        <v>499.99999999999994</v>
      </c>
      <c r="GA92" s="23"/>
      <c r="GB92" s="45"/>
      <c r="GC92" s="45"/>
      <c r="GD92" s="45"/>
      <c r="GE92" s="45"/>
      <c r="GF92" s="25"/>
      <c r="GG92" s="7"/>
      <c r="GH92" s="22"/>
      <c r="GI92" s="22"/>
      <c r="GJ92" s="22"/>
      <c r="GK92" s="22"/>
      <c r="GL92" s="22"/>
      <c r="GM92" s="22"/>
      <c r="GN92" s="28"/>
      <c r="GO92" s="28"/>
    </row>
    <row r="93" spans="1:197" x14ac:dyDescent="0.2">
      <c r="A93" s="4" t="s">
        <v>391</v>
      </c>
      <c r="B93" s="2" t="s">
        <v>392</v>
      </c>
      <c r="C93" s="25">
        <f t="shared" ref="C93:BN93" si="63">C28</f>
        <v>0</v>
      </c>
      <c r="D93" s="25">
        <f t="shared" si="63"/>
        <v>0</v>
      </c>
      <c r="E93" s="25">
        <f t="shared" si="63"/>
        <v>0</v>
      </c>
      <c r="F93" s="25">
        <f t="shared" si="63"/>
        <v>0</v>
      </c>
      <c r="G93" s="25">
        <f t="shared" si="63"/>
        <v>0</v>
      </c>
      <c r="H93" s="25">
        <f t="shared" si="63"/>
        <v>0</v>
      </c>
      <c r="I93" s="25">
        <f t="shared" si="63"/>
        <v>0</v>
      </c>
      <c r="J93" s="25">
        <f t="shared" si="63"/>
        <v>0</v>
      </c>
      <c r="K93" s="25">
        <f t="shared" si="63"/>
        <v>0</v>
      </c>
      <c r="L93" s="25">
        <f t="shared" si="63"/>
        <v>0</v>
      </c>
      <c r="M93" s="25">
        <f t="shared" si="63"/>
        <v>0</v>
      </c>
      <c r="N93" s="25">
        <f t="shared" si="63"/>
        <v>0</v>
      </c>
      <c r="O93" s="25">
        <f t="shared" si="63"/>
        <v>0</v>
      </c>
      <c r="P93" s="25">
        <f t="shared" si="63"/>
        <v>0</v>
      </c>
      <c r="Q93" s="25">
        <f t="shared" si="63"/>
        <v>0</v>
      </c>
      <c r="R93" s="25">
        <f t="shared" si="63"/>
        <v>0</v>
      </c>
      <c r="S93" s="25">
        <f t="shared" si="63"/>
        <v>0</v>
      </c>
      <c r="T93" s="25">
        <f t="shared" si="63"/>
        <v>0</v>
      </c>
      <c r="U93" s="25">
        <f t="shared" si="63"/>
        <v>0</v>
      </c>
      <c r="V93" s="25">
        <f t="shared" si="63"/>
        <v>0</v>
      </c>
      <c r="W93" s="25">
        <f t="shared" si="63"/>
        <v>0</v>
      </c>
      <c r="X93" s="25">
        <f t="shared" si="63"/>
        <v>0</v>
      </c>
      <c r="Y93" s="25">
        <f t="shared" si="63"/>
        <v>0</v>
      </c>
      <c r="Z93" s="25">
        <f t="shared" si="63"/>
        <v>0</v>
      </c>
      <c r="AA93" s="25">
        <f t="shared" si="63"/>
        <v>0</v>
      </c>
      <c r="AB93" s="25">
        <f t="shared" si="63"/>
        <v>0</v>
      </c>
      <c r="AC93" s="25">
        <f t="shared" si="63"/>
        <v>0</v>
      </c>
      <c r="AD93" s="25">
        <f t="shared" si="63"/>
        <v>0</v>
      </c>
      <c r="AE93" s="25">
        <f t="shared" si="63"/>
        <v>0</v>
      </c>
      <c r="AF93" s="25">
        <f t="shared" si="63"/>
        <v>0</v>
      </c>
      <c r="AG93" s="25">
        <f t="shared" si="63"/>
        <v>0</v>
      </c>
      <c r="AH93" s="25">
        <f t="shared" si="63"/>
        <v>0</v>
      </c>
      <c r="AI93" s="25">
        <f t="shared" si="63"/>
        <v>0</v>
      </c>
      <c r="AJ93" s="25">
        <f t="shared" si="63"/>
        <v>0</v>
      </c>
      <c r="AK93" s="25">
        <f t="shared" si="63"/>
        <v>0</v>
      </c>
      <c r="AL93" s="25">
        <f t="shared" si="63"/>
        <v>0</v>
      </c>
      <c r="AM93" s="25">
        <f t="shared" si="63"/>
        <v>0</v>
      </c>
      <c r="AN93" s="25">
        <f t="shared" si="63"/>
        <v>0</v>
      </c>
      <c r="AO93" s="25">
        <f t="shared" si="63"/>
        <v>0</v>
      </c>
      <c r="AP93" s="25">
        <f t="shared" si="63"/>
        <v>0</v>
      </c>
      <c r="AQ93" s="25">
        <f t="shared" si="63"/>
        <v>0</v>
      </c>
      <c r="AR93" s="25">
        <f t="shared" si="63"/>
        <v>0</v>
      </c>
      <c r="AS93" s="25">
        <f t="shared" si="63"/>
        <v>0</v>
      </c>
      <c r="AT93" s="25">
        <f t="shared" si="63"/>
        <v>0</v>
      </c>
      <c r="AU93" s="25">
        <f t="shared" si="63"/>
        <v>0</v>
      </c>
      <c r="AV93" s="25">
        <f t="shared" si="63"/>
        <v>0</v>
      </c>
      <c r="AW93" s="25">
        <f t="shared" si="63"/>
        <v>0</v>
      </c>
      <c r="AX93" s="25">
        <f t="shared" si="63"/>
        <v>0</v>
      </c>
      <c r="AY93" s="25">
        <f t="shared" si="63"/>
        <v>0</v>
      </c>
      <c r="AZ93" s="25">
        <f t="shared" si="63"/>
        <v>0</v>
      </c>
      <c r="BA93" s="25">
        <f t="shared" si="63"/>
        <v>0</v>
      </c>
      <c r="BB93" s="25">
        <f t="shared" si="63"/>
        <v>0</v>
      </c>
      <c r="BC93" s="25">
        <f t="shared" si="63"/>
        <v>0</v>
      </c>
      <c r="BD93" s="25">
        <f t="shared" si="63"/>
        <v>0</v>
      </c>
      <c r="BE93" s="25">
        <f t="shared" si="63"/>
        <v>0</v>
      </c>
      <c r="BF93" s="25">
        <f t="shared" si="63"/>
        <v>0</v>
      </c>
      <c r="BG93" s="25">
        <f t="shared" si="63"/>
        <v>0</v>
      </c>
      <c r="BH93" s="25">
        <f t="shared" si="63"/>
        <v>0</v>
      </c>
      <c r="BI93" s="25">
        <f t="shared" si="63"/>
        <v>0</v>
      </c>
      <c r="BJ93" s="25">
        <f t="shared" si="63"/>
        <v>0</v>
      </c>
      <c r="BK93" s="25">
        <f t="shared" si="63"/>
        <v>0</v>
      </c>
      <c r="BL93" s="25">
        <f t="shared" si="63"/>
        <v>0</v>
      </c>
      <c r="BM93" s="25">
        <f t="shared" si="63"/>
        <v>0</v>
      </c>
      <c r="BN93" s="25">
        <f t="shared" si="63"/>
        <v>0</v>
      </c>
      <c r="BO93" s="25">
        <f t="shared" ref="BO93:DZ93" si="64">BO28</f>
        <v>0</v>
      </c>
      <c r="BP93" s="25">
        <f t="shared" si="64"/>
        <v>0</v>
      </c>
      <c r="BQ93" s="25">
        <f t="shared" si="64"/>
        <v>0</v>
      </c>
      <c r="BR93" s="25">
        <f t="shared" si="64"/>
        <v>0</v>
      </c>
      <c r="BS93" s="25">
        <f t="shared" si="64"/>
        <v>0</v>
      </c>
      <c r="BT93" s="25">
        <f t="shared" si="64"/>
        <v>0</v>
      </c>
      <c r="BU93" s="25">
        <f t="shared" si="64"/>
        <v>0</v>
      </c>
      <c r="BV93" s="25">
        <f t="shared" si="64"/>
        <v>0</v>
      </c>
      <c r="BW93" s="25">
        <f t="shared" si="64"/>
        <v>0</v>
      </c>
      <c r="BX93" s="25">
        <f t="shared" si="64"/>
        <v>0</v>
      </c>
      <c r="BY93" s="25">
        <f t="shared" si="64"/>
        <v>0</v>
      </c>
      <c r="BZ93" s="25">
        <f t="shared" si="64"/>
        <v>0</v>
      </c>
      <c r="CA93" s="25">
        <f t="shared" si="64"/>
        <v>0</v>
      </c>
      <c r="CB93" s="25">
        <f t="shared" si="64"/>
        <v>0</v>
      </c>
      <c r="CC93" s="25">
        <f t="shared" si="64"/>
        <v>0</v>
      </c>
      <c r="CD93" s="25">
        <f t="shared" si="64"/>
        <v>0</v>
      </c>
      <c r="CE93" s="25">
        <f t="shared" si="64"/>
        <v>0</v>
      </c>
      <c r="CF93" s="25">
        <f t="shared" si="64"/>
        <v>0</v>
      </c>
      <c r="CG93" s="25">
        <f t="shared" si="64"/>
        <v>0</v>
      </c>
      <c r="CH93" s="25">
        <f t="shared" si="64"/>
        <v>0</v>
      </c>
      <c r="CI93" s="25">
        <f t="shared" si="64"/>
        <v>0</v>
      </c>
      <c r="CJ93" s="25">
        <f t="shared" si="64"/>
        <v>0</v>
      </c>
      <c r="CK93" s="25">
        <f t="shared" si="64"/>
        <v>0</v>
      </c>
      <c r="CL93" s="25">
        <f t="shared" si="64"/>
        <v>0</v>
      </c>
      <c r="CM93" s="25">
        <f t="shared" si="64"/>
        <v>0</v>
      </c>
      <c r="CN93" s="25">
        <f t="shared" si="64"/>
        <v>0</v>
      </c>
      <c r="CO93" s="25">
        <f t="shared" si="64"/>
        <v>0</v>
      </c>
      <c r="CP93" s="25">
        <f t="shared" si="64"/>
        <v>0</v>
      </c>
      <c r="CQ93" s="25">
        <f t="shared" si="64"/>
        <v>0</v>
      </c>
      <c r="CR93" s="25">
        <f t="shared" si="64"/>
        <v>0</v>
      </c>
      <c r="CS93" s="25">
        <f t="shared" si="64"/>
        <v>0</v>
      </c>
      <c r="CT93" s="25">
        <f t="shared" si="64"/>
        <v>0</v>
      </c>
      <c r="CU93" s="25">
        <f t="shared" si="64"/>
        <v>0</v>
      </c>
      <c r="CV93" s="25">
        <f t="shared" si="64"/>
        <v>0</v>
      </c>
      <c r="CW93" s="25">
        <f t="shared" si="64"/>
        <v>0</v>
      </c>
      <c r="CX93" s="25">
        <f t="shared" si="64"/>
        <v>0</v>
      </c>
      <c r="CY93" s="25">
        <f t="shared" si="64"/>
        <v>0</v>
      </c>
      <c r="CZ93" s="25">
        <f t="shared" si="64"/>
        <v>0</v>
      </c>
      <c r="DA93" s="25">
        <f t="shared" si="64"/>
        <v>0</v>
      </c>
      <c r="DB93" s="25">
        <f t="shared" si="64"/>
        <v>0</v>
      </c>
      <c r="DC93" s="25">
        <f t="shared" si="64"/>
        <v>0</v>
      </c>
      <c r="DD93" s="25">
        <f t="shared" si="64"/>
        <v>0</v>
      </c>
      <c r="DE93" s="25">
        <f t="shared" si="64"/>
        <v>0</v>
      </c>
      <c r="DF93" s="25">
        <f t="shared" si="64"/>
        <v>0</v>
      </c>
      <c r="DG93" s="25">
        <f t="shared" si="64"/>
        <v>0</v>
      </c>
      <c r="DH93" s="25">
        <f t="shared" si="64"/>
        <v>0</v>
      </c>
      <c r="DI93" s="25">
        <f t="shared" si="64"/>
        <v>0</v>
      </c>
      <c r="DJ93" s="25">
        <f t="shared" si="64"/>
        <v>0</v>
      </c>
      <c r="DK93" s="25">
        <f t="shared" si="64"/>
        <v>0</v>
      </c>
      <c r="DL93" s="25">
        <f t="shared" si="64"/>
        <v>0</v>
      </c>
      <c r="DM93" s="25">
        <f t="shared" si="64"/>
        <v>0</v>
      </c>
      <c r="DN93" s="25">
        <f t="shared" si="64"/>
        <v>0</v>
      </c>
      <c r="DO93" s="25">
        <f t="shared" si="64"/>
        <v>0</v>
      </c>
      <c r="DP93" s="25">
        <f t="shared" si="64"/>
        <v>0</v>
      </c>
      <c r="DQ93" s="25">
        <f t="shared" si="64"/>
        <v>0</v>
      </c>
      <c r="DR93" s="25">
        <f t="shared" si="64"/>
        <v>0</v>
      </c>
      <c r="DS93" s="25">
        <f t="shared" si="64"/>
        <v>0</v>
      </c>
      <c r="DT93" s="25">
        <f t="shared" si="64"/>
        <v>0</v>
      </c>
      <c r="DU93" s="25">
        <f t="shared" si="64"/>
        <v>0</v>
      </c>
      <c r="DV93" s="25">
        <f t="shared" si="64"/>
        <v>0</v>
      </c>
      <c r="DW93" s="25">
        <f t="shared" si="64"/>
        <v>0</v>
      </c>
      <c r="DX93" s="25">
        <f t="shared" si="64"/>
        <v>0</v>
      </c>
      <c r="DY93" s="25">
        <f t="shared" si="64"/>
        <v>0</v>
      </c>
      <c r="DZ93" s="25">
        <f t="shared" si="64"/>
        <v>0</v>
      </c>
      <c r="EA93" s="25">
        <f t="shared" ref="EA93:FX93" si="65">EA28</f>
        <v>0</v>
      </c>
      <c r="EB93" s="25">
        <f t="shared" si="65"/>
        <v>0</v>
      </c>
      <c r="EC93" s="25">
        <f t="shared" si="65"/>
        <v>0</v>
      </c>
      <c r="ED93" s="25">
        <f t="shared" si="65"/>
        <v>0</v>
      </c>
      <c r="EE93" s="25">
        <f t="shared" si="65"/>
        <v>0</v>
      </c>
      <c r="EF93" s="25">
        <f t="shared" si="65"/>
        <v>0</v>
      </c>
      <c r="EG93" s="25">
        <f t="shared" si="65"/>
        <v>0</v>
      </c>
      <c r="EH93" s="25">
        <f t="shared" si="65"/>
        <v>0</v>
      </c>
      <c r="EI93" s="25">
        <f t="shared" si="65"/>
        <v>0</v>
      </c>
      <c r="EJ93" s="25">
        <f t="shared" si="65"/>
        <v>0</v>
      </c>
      <c r="EK93" s="25">
        <f t="shared" si="65"/>
        <v>0</v>
      </c>
      <c r="EL93" s="25">
        <f t="shared" si="65"/>
        <v>0</v>
      </c>
      <c r="EM93" s="25">
        <f t="shared" si="65"/>
        <v>0</v>
      </c>
      <c r="EN93" s="25">
        <f t="shared" si="65"/>
        <v>0</v>
      </c>
      <c r="EO93" s="25">
        <f t="shared" si="65"/>
        <v>0</v>
      </c>
      <c r="EP93" s="25">
        <f t="shared" si="65"/>
        <v>0</v>
      </c>
      <c r="EQ93" s="25">
        <f t="shared" si="65"/>
        <v>0</v>
      </c>
      <c r="ER93" s="25">
        <f t="shared" si="65"/>
        <v>0</v>
      </c>
      <c r="ES93" s="25">
        <f t="shared" si="65"/>
        <v>0</v>
      </c>
      <c r="ET93" s="25">
        <f t="shared" si="65"/>
        <v>0</v>
      </c>
      <c r="EU93" s="25">
        <f t="shared" si="65"/>
        <v>0</v>
      </c>
      <c r="EV93" s="25">
        <f t="shared" si="65"/>
        <v>0</v>
      </c>
      <c r="EW93" s="25">
        <f t="shared" si="65"/>
        <v>0</v>
      </c>
      <c r="EX93" s="25">
        <f t="shared" si="65"/>
        <v>0</v>
      </c>
      <c r="EY93" s="25">
        <f t="shared" si="65"/>
        <v>0</v>
      </c>
      <c r="EZ93" s="25">
        <f t="shared" si="65"/>
        <v>0</v>
      </c>
      <c r="FA93" s="25">
        <f t="shared" si="65"/>
        <v>0</v>
      </c>
      <c r="FB93" s="25">
        <f t="shared" si="65"/>
        <v>0</v>
      </c>
      <c r="FC93" s="25">
        <f t="shared" si="65"/>
        <v>0</v>
      </c>
      <c r="FD93" s="25">
        <f t="shared" si="65"/>
        <v>0</v>
      </c>
      <c r="FE93" s="25">
        <f t="shared" si="65"/>
        <v>0</v>
      </c>
      <c r="FF93" s="25">
        <f t="shared" si="65"/>
        <v>0</v>
      </c>
      <c r="FG93" s="25">
        <f t="shared" si="65"/>
        <v>0</v>
      </c>
      <c r="FH93" s="25">
        <f t="shared" si="65"/>
        <v>0</v>
      </c>
      <c r="FI93" s="25">
        <f t="shared" si="65"/>
        <v>0</v>
      </c>
      <c r="FJ93" s="25">
        <f t="shared" si="65"/>
        <v>0</v>
      </c>
      <c r="FK93" s="25">
        <f t="shared" si="65"/>
        <v>0</v>
      </c>
      <c r="FL93" s="25">
        <f t="shared" si="65"/>
        <v>0</v>
      </c>
      <c r="FM93" s="25">
        <f t="shared" si="65"/>
        <v>0</v>
      </c>
      <c r="FN93" s="25">
        <f t="shared" si="65"/>
        <v>0</v>
      </c>
      <c r="FO93" s="25">
        <f t="shared" si="65"/>
        <v>0</v>
      </c>
      <c r="FP93" s="25">
        <f t="shared" si="65"/>
        <v>0</v>
      </c>
      <c r="FQ93" s="25">
        <f t="shared" si="65"/>
        <v>0</v>
      </c>
      <c r="FR93" s="25">
        <f t="shared" si="65"/>
        <v>0</v>
      </c>
      <c r="FS93" s="25">
        <f t="shared" si="65"/>
        <v>0</v>
      </c>
      <c r="FT93" s="25">
        <f t="shared" si="65"/>
        <v>0</v>
      </c>
      <c r="FU93" s="25">
        <f t="shared" si="65"/>
        <v>0</v>
      </c>
      <c r="FV93" s="25">
        <f t="shared" si="65"/>
        <v>0</v>
      </c>
      <c r="FW93" s="25">
        <f t="shared" si="65"/>
        <v>0</v>
      </c>
      <c r="FX93" s="25">
        <f t="shared" si="65"/>
        <v>0</v>
      </c>
      <c r="FY93" s="42">
        <f>SUM(C93:FX93)</f>
        <v>0</v>
      </c>
      <c r="FZ93" s="25">
        <f t="shared" si="59"/>
        <v>0</v>
      </c>
      <c r="GA93" s="23"/>
      <c r="GB93" s="45"/>
      <c r="GC93" s="45"/>
      <c r="GD93" s="45"/>
      <c r="GE93" s="45"/>
      <c r="GF93" s="25"/>
      <c r="GG93" s="7"/>
      <c r="GH93" s="22"/>
      <c r="GI93" s="22"/>
      <c r="GJ93" s="22"/>
      <c r="GK93" s="22"/>
      <c r="GL93" s="22"/>
      <c r="GM93" s="22"/>
      <c r="GN93" s="28"/>
      <c r="GO93" s="28"/>
    </row>
    <row r="94" spans="1:197" x14ac:dyDescent="0.2">
      <c r="A94" s="4" t="s">
        <v>393</v>
      </c>
      <c r="B94" s="2" t="s">
        <v>394</v>
      </c>
      <c r="C94" s="23">
        <f t="shared" ref="C94:BN94" si="66">C7</f>
        <v>2347.6</v>
      </c>
      <c r="D94" s="23">
        <f t="shared" si="66"/>
        <v>0</v>
      </c>
      <c r="E94" s="23">
        <f t="shared" si="66"/>
        <v>1</v>
      </c>
      <c r="F94" s="23">
        <f t="shared" si="66"/>
        <v>0</v>
      </c>
      <c r="G94" s="23">
        <f t="shared" si="66"/>
        <v>0</v>
      </c>
      <c r="H94" s="23">
        <f t="shared" si="66"/>
        <v>0</v>
      </c>
      <c r="I94" s="23">
        <f t="shared" si="66"/>
        <v>0</v>
      </c>
      <c r="J94" s="23">
        <f t="shared" si="66"/>
        <v>0</v>
      </c>
      <c r="K94" s="23">
        <f t="shared" si="66"/>
        <v>0</v>
      </c>
      <c r="L94" s="23">
        <f t="shared" si="66"/>
        <v>0</v>
      </c>
      <c r="M94" s="23">
        <f t="shared" si="66"/>
        <v>0</v>
      </c>
      <c r="N94" s="23">
        <f t="shared" si="66"/>
        <v>0</v>
      </c>
      <c r="O94" s="23">
        <f t="shared" si="66"/>
        <v>0</v>
      </c>
      <c r="P94" s="23">
        <f t="shared" si="66"/>
        <v>0</v>
      </c>
      <c r="Q94" s="23">
        <f t="shared" si="66"/>
        <v>0</v>
      </c>
      <c r="R94" s="23">
        <f t="shared" si="66"/>
        <v>2258.1999999999998</v>
      </c>
      <c r="S94" s="23">
        <f t="shared" si="66"/>
        <v>0</v>
      </c>
      <c r="T94" s="23">
        <f t="shared" si="66"/>
        <v>0</v>
      </c>
      <c r="U94" s="23">
        <f t="shared" si="66"/>
        <v>0</v>
      </c>
      <c r="V94" s="23">
        <f t="shared" si="66"/>
        <v>0</v>
      </c>
      <c r="W94" s="23">
        <f t="shared" si="66"/>
        <v>0</v>
      </c>
      <c r="X94" s="23">
        <f t="shared" si="66"/>
        <v>0</v>
      </c>
      <c r="Y94" s="23">
        <f t="shared" si="66"/>
        <v>1193</v>
      </c>
      <c r="Z94" s="23">
        <f t="shared" si="66"/>
        <v>0</v>
      </c>
      <c r="AA94" s="23">
        <f t="shared" si="66"/>
        <v>0</v>
      </c>
      <c r="AB94" s="23">
        <f t="shared" si="66"/>
        <v>83.5</v>
      </c>
      <c r="AC94" s="23">
        <f t="shared" si="66"/>
        <v>0</v>
      </c>
      <c r="AD94" s="23">
        <f t="shared" si="66"/>
        <v>0</v>
      </c>
      <c r="AE94" s="23">
        <f t="shared" si="66"/>
        <v>0</v>
      </c>
      <c r="AF94" s="23">
        <f t="shared" si="66"/>
        <v>0</v>
      </c>
      <c r="AG94" s="23">
        <f t="shared" si="66"/>
        <v>0</v>
      </c>
      <c r="AH94" s="23">
        <f t="shared" si="66"/>
        <v>0</v>
      </c>
      <c r="AI94" s="23">
        <f t="shared" si="66"/>
        <v>0</v>
      </c>
      <c r="AJ94" s="23">
        <f t="shared" si="66"/>
        <v>0</v>
      </c>
      <c r="AK94" s="23">
        <f t="shared" si="66"/>
        <v>0</v>
      </c>
      <c r="AL94" s="23">
        <f t="shared" si="66"/>
        <v>0</v>
      </c>
      <c r="AM94" s="23">
        <f t="shared" si="66"/>
        <v>0</v>
      </c>
      <c r="AN94" s="23">
        <f t="shared" si="66"/>
        <v>0</v>
      </c>
      <c r="AO94" s="23">
        <f t="shared" si="66"/>
        <v>0</v>
      </c>
      <c r="AP94" s="23">
        <f t="shared" si="66"/>
        <v>234.6</v>
      </c>
      <c r="AQ94" s="23">
        <f t="shared" si="66"/>
        <v>37.5</v>
      </c>
      <c r="AR94" s="23">
        <f t="shared" si="66"/>
        <v>2189.6</v>
      </c>
      <c r="AS94" s="23">
        <f t="shared" si="66"/>
        <v>0</v>
      </c>
      <c r="AT94" s="23">
        <f t="shared" si="66"/>
        <v>0</v>
      </c>
      <c r="AU94" s="23">
        <f t="shared" si="66"/>
        <v>0</v>
      </c>
      <c r="AV94" s="23">
        <f t="shared" si="66"/>
        <v>0</v>
      </c>
      <c r="AW94" s="23">
        <f t="shared" si="66"/>
        <v>0</v>
      </c>
      <c r="AX94" s="23">
        <f t="shared" si="66"/>
        <v>0</v>
      </c>
      <c r="AY94" s="23">
        <f t="shared" si="66"/>
        <v>0</v>
      </c>
      <c r="AZ94" s="23">
        <f t="shared" si="66"/>
        <v>0</v>
      </c>
      <c r="BA94" s="23">
        <f t="shared" si="66"/>
        <v>0</v>
      </c>
      <c r="BB94" s="23">
        <f t="shared" si="66"/>
        <v>0</v>
      </c>
      <c r="BC94" s="23">
        <f t="shared" si="66"/>
        <v>243.1</v>
      </c>
      <c r="BD94" s="23">
        <f t="shared" si="66"/>
        <v>0</v>
      </c>
      <c r="BE94" s="23">
        <f t="shared" si="66"/>
        <v>0</v>
      </c>
      <c r="BF94" s="23">
        <f t="shared" si="66"/>
        <v>696</v>
      </c>
      <c r="BG94" s="23">
        <f t="shared" si="66"/>
        <v>0</v>
      </c>
      <c r="BH94" s="23">
        <f t="shared" si="66"/>
        <v>25.5</v>
      </c>
      <c r="BI94" s="23">
        <f t="shared" si="66"/>
        <v>2</v>
      </c>
      <c r="BJ94" s="23">
        <f t="shared" si="66"/>
        <v>0</v>
      </c>
      <c r="BK94" s="23">
        <f t="shared" si="66"/>
        <v>6818.9</v>
      </c>
      <c r="BL94" s="23">
        <f t="shared" si="66"/>
        <v>0</v>
      </c>
      <c r="BM94" s="23">
        <f t="shared" si="66"/>
        <v>0</v>
      </c>
      <c r="BN94" s="23">
        <f t="shared" si="66"/>
        <v>0</v>
      </c>
      <c r="BO94" s="23">
        <f t="shared" ref="BO94:DZ94" si="67">BO7</f>
        <v>0</v>
      </c>
      <c r="BP94" s="23">
        <f t="shared" si="67"/>
        <v>0</v>
      </c>
      <c r="BQ94" s="23">
        <f t="shared" si="67"/>
        <v>0</v>
      </c>
      <c r="BR94" s="23">
        <f t="shared" si="67"/>
        <v>0</v>
      </c>
      <c r="BS94" s="23">
        <f t="shared" si="67"/>
        <v>0</v>
      </c>
      <c r="BT94" s="23">
        <f t="shared" si="67"/>
        <v>0</v>
      </c>
      <c r="BU94" s="23">
        <f t="shared" si="67"/>
        <v>0</v>
      </c>
      <c r="BV94" s="23">
        <f t="shared" si="67"/>
        <v>0</v>
      </c>
      <c r="BW94" s="23">
        <f t="shared" si="67"/>
        <v>0</v>
      </c>
      <c r="BX94" s="23">
        <f t="shared" si="67"/>
        <v>0</v>
      </c>
      <c r="BY94" s="23">
        <f t="shared" si="67"/>
        <v>0</v>
      </c>
      <c r="BZ94" s="23">
        <f t="shared" si="67"/>
        <v>0</v>
      </c>
      <c r="CA94" s="23">
        <f t="shared" si="67"/>
        <v>0</v>
      </c>
      <c r="CB94" s="23">
        <f t="shared" si="67"/>
        <v>236.5</v>
      </c>
      <c r="CC94" s="23">
        <f t="shared" si="67"/>
        <v>0</v>
      </c>
      <c r="CD94" s="23">
        <f t="shared" si="67"/>
        <v>0</v>
      </c>
      <c r="CE94" s="23">
        <f t="shared" si="67"/>
        <v>0</v>
      </c>
      <c r="CF94" s="23">
        <f t="shared" si="67"/>
        <v>0</v>
      </c>
      <c r="CG94" s="23">
        <f t="shared" si="67"/>
        <v>0</v>
      </c>
      <c r="CH94" s="23">
        <f t="shared" si="67"/>
        <v>0</v>
      </c>
      <c r="CI94" s="23">
        <f t="shared" si="67"/>
        <v>0</v>
      </c>
      <c r="CJ94" s="23">
        <f t="shared" si="67"/>
        <v>0</v>
      </c>
      <c r="CK94" s="23">
        <f t="shared" si="67"/>
        <v>532.70000000000005</v>
      </c>
      <c r="CL94" s="23">
        <f t="shared" si="67"/>
        <v>12</v>
      </c>
      <c r="CM94" s="23">
        <f t="shared" si="67"/>
        <v>4</v>
      </c>
      <c r="CN94" s="23">
        <f t="shared" si="67"/>
        <v>208</v>
      </c>
      <c r="CO94" s="23">
        <f t="shared" si="67"/>
        <v>0</v>
      </c>
      <c r="CP94" s="23">
        <f t="shared" si="67"/>
        <v>0</v>
      </c>
      <c r="CQ94" s="23">
        <f t="shared" si="67"/>
        <v>0</v>
      </c>
      <c r="CR94" s="23">
        <f t="shared" si="67"/>
        <v>0</v>
      </c>
      <c r="CS94" s="23">
        <f t="shared" si="67"/>
        <v>0</v>
      </c>
      <c r="CT94" s="23">
        <f t="shared" si="67"/>
        <v>0</v>
      </c>
      <c r="CU94" s="23">
        <f t="shared" si="67"/>
        <v>369.4</v>
      </c>
      <c r="CV94" s="23">
        <f t="shared" si="67"/>
        <v>0</v>
      </c>
      <c r="CW94" s="23">
        <f t="shared" si="67"/>
        <v>0</v>
      </c>
      <c r="CX94" s="23">
        <f t="shared" si="67"/>
        <v>0</v>
      </c>
      <c r="CY94" s="23">
        <f t="shared" si="67"/>
        <v>0</v>
      </c>
      <c r="CZ94" s="23">
        <f t="shared" si="67"/>
        <v>0</v>
      </c>
      <c r="DA94" s="23">
        <f t="shared" si="67"/>
        <v>0</v>
      </c>
      <c r="DB94" s="23">
        <f t="shared" si="67"/>
        <v>0</v>
      </c>
      <c r="DC94" s="23">
        <f t="shared" si="67"/>
        <v>0</v>
      </c>
      <c r="DD94" s="23">
        <f t="shared" si="67"/>
        <v>0</v>
      </c>
      <c r="DE94" s="23">
        <f t="shared" si="67"/>
        <v>0</v>
      </c>
      <c r="DF94" s="23">
        <f t="shared" si="67"/>
        <v>0</v>
      </c>
      <c r="DG94" s="23">
        <f t="shared" si="67"/>
        <v>0</v>
      </c>
      <c r="DH94" s="23">
        <f t="shared" si="67"/>
        <v>0</v>
      </c>
      <c r="DI94" s="23">
        <f t="shared" si="67"/>
        <v>2</v>
      </c>
      <c r="DJ94" s="23">
        <f t="shared" si="67"/>
        <v>3.5</v>
      </c>
      <c r="DK94" s="23">
        <f t="shared" si="67"/>
        <v>0</v>
      </c>
      <c r="DL94" s="23">
        <f t="shared" si="67"/>
        <v>0</v>
      </c>
      <c r="DM94" s="23">
        <f t="shared" si="67"/>
        <v>0</v>
      </c>
      <c r="DN94" s="23">
        <f t="shared" si="67"/>
        <v>0</v>
      </c>
      <c r="DO94" s="23">
        <f t="shared" si="67"/>
        <v>0</v>
      </c>
      <c r="DP94" s="23">
        <f t="shared" si="67"/>
        <v>0</v>
      </c>
      <c r="DQ94" s="23">
        <f t="shared" si="67"/>
        <v>0</v>
      </c>
      <c r="DR94" s="23">
        <f t="shared" si="67"/>
        <v>0</v>
      </c>
      <c r="DS94" s="23">
        <f t="shared" si="67"/>
        <v>0</v>
      </c>
      <c r="DT94" s="23">
        <f t="shared" si="67"/>
        <v>0</v>
      </c>
      <c r="DU94" s="23">
        <f t="shared" si="67"/>
        <v>0</v>
      </c>
      <c r="DV94" s="23">
        <f t="shared" si="67"/>
        <v>0</v>
      </c>
      <c r="DW94" s="23">
        <f t="shared" si="67"/>
        <v>0</v>
      </c>
      <c r="DX94" s="23">
        <f t="shared" si="67"/>
        <v>0</v>
      </c>
      <c r="DY94" s="23">
        <f t="shared" si="67"/>
        <v>0</v>
      </c>
      <c r="DZ94" s="23">
        <f t="shared" si="67"/>
        <v>0</v>
      </c>
      <c r="EA94" s="23">
        <f t="shared" ref="EA94:FX94" si="68">EA7</f>
        <v>0</v>
      </c>
      <c r="EB94" s="23">
        <f t="shared" si="68"/>
        <v>0</v>
      </c>
      <c r="EC94" s="23">
        <f t="shared" si="68"/>
        <v>0</v>
      </c>
      <c r="ED94" s="23">
        <f t="shared" si="68"/>
        <v>0</v>
      </c>
      <c r="EE94" s="23">
        <f t="shared" si="68"/>
        <v>0</v>
      </c>
      <c r="EF94" s="23">
        <f t="shared" si="68"/>
        <v>0</v>
      </c>
      <c r="EG94" s="23">
        <f t="shared" si="68"/>
        <v>0</v>
      </c>
      <c r="EH94" s="23">
        <f t="shared" si="68"/>
        <v>0</v>
      </c>
      <c r="EI94" s="23">
        <f t="shared" si="68"/>
        <v>0</v>
      </c>
      <c r="EJ94" s="23">
        <f t="shared" si="68"/>
        <v>0</v>
      </c>
      <c r="EK94" s="23">
        <f t="shared" si="68"/>
        <v>0</v>
      </c>
      <c r="EL94" s="23">
        <f t="shared" si="68"/>
        <v>0</v>
      </c>
      <c r="EM94" s="23">
        <f t="shared" si="68"/>
        <v>0</v>
      </c>
      <c r="EN94" s="23">
        <f t="shared" si="68"/>
        <v>126.4</v>
      </c>
      <c r="EO94" s="23">
        <f t="shared" si="68"/>
        <v>0</v>
      </c>
      <c r="EP94" s="23">
        <f t="shared" si="68"/>
        <v>0</v>
      </c>
      <c r="EQ94" s="23">
        <f t="shared" si="68"/>
        <v>0</v>
      </c>
      <c r="ER94" s="23">
        <f t="shared" si="68"/>
        <v>0</v>
      </c>
      <c r="ES94" s="23">
        <f t="shared" si="68"/>
        <v>0</v>
      </c>
      <c r="ET94" s="23">
        <f t="shared" si="68"/>
        <v>0</v>
      </c>
      <c r="EU94" s="23">
        <f t="shared" si="68"/>
        <v>4</v>
      </c>
      <c r="EV94" s="23">
        <f t="shared" si="68"/>
        <v>0</v>
      </c>
      <c r="EW94" s="23">
        <f t="shared" si="68"/>
        <v>0</v>
      </c>
      <c r="EX94" s="23">
        <f t="shared" si="68"/>
        <v>0</v>
      </c>
      <c r="EY94" s="23">
        <f t="shared" si="68"/>
        <v>253</v>
      </c>
      <c r="EZ94" s="23">
        <f t="shared" si="68"/>
        <v>0</v>
      </c>
      <c r="FA94" s="23">
        <f t="shared" si="68"/>
        <v>0</v>
      </c>
      <c r="FB94" s="23">
        <f t="shared" si="68"/>
        <v>0</v>
      </c>
      <c r="FC94" s="23">
        <f t="shared" si="68"/>
        <v>0</v>
      </c>
      <c r="FD94" s="23">
        <f t="shared" si="68"/>
        <v>0</v>
      </c>
      <c r="FE94" s="23">
        <f t="shared" si="68"/>
        <v>0</v>
      </c>
      <c r="FF94" s="23">
        <f t="shared" si="68"/>
        <v>0</v>
      </c>
      <c r="FG94" s="23">
        <f t="shared" si="68"/>
        <v>0</v>
      </c>
      <c r="FH94" s="23">
        <f t="shared" si="68"/>
        <v>0</v>
      </c>
      <c r="FI94" s="23">
        <f t="shared" si="68"/>
        <v>0</v>
      </c>
      <c r="FJ94" s="23">
        <f t="shared" si="68"/>
        <v>0</v>
      </c>
      <c r="FK94" s="23">
        <f t="shared" si="68"/>
        <v>0</v>
      </c>
      <c r="FL94" s="23">
        <f t="shared" si="68"/>
        <v>0</v>
      </c>
      <c r="FM94" s="23">
        <f t="shared" si="68"/>
        <v>0</v>
      </c>
      <c r="FN94" s="23">
        <f t="shared" si="68"/>
        <v>0</v>
      </c>
      <c r="FO94" s="23">
        <f t="shared" si="68"/>
        <v>0</v>
      </c>
      <c r="FP94" s="23">
        <f t="shared" si="68"/>
        <v>0</v>
      </c>
      <c r="FQ94" s="23">
        <f t="shared" si="68"/>
        <v>0</v>
      </c>
      <c r="FR94" s="23">
        <f t="shared" si="68"/>
        <v>0</v>
      </c>
      <c r="FS94" s="23">
        <f t="shared" si="68"/>
        <v>0</v>
      </c>
      <c r="FT94" s="23">
        <f t="shared" si="68"/>
        <v>0</v>
      </c>
      <c r="FU94" s="23">
        <f t="shared" si="68"/>
        <v>0</v>
      </c>
      <c r="FV94" s="23">
        <f t="shared" si="68"/>
        <v>0</v>
      </c>
      <c r="FW94" s="23">
        <f t="shared" si="68"/>
        <v>0</v>
      </c>
      <c r="FX94" s="23">
        <f t="shared" si="68"/>
        <v>0</v>
      </c>
      <c r="FY94" s="42"/>
      <c r="FZ94" s="23">
        <f t="shared" si="59"/>
        <v>17882.000000000004</v>
      </c>
      <c r="GA94" s="23"/>
      <c r="GB94" s="25"/>
      <c r="GC94" s="25"/>
      <c r="GD94" s="25"/>
      <c r="GE94" s="25"/>
      <c r="GF94" s="7"/>
      <c r="GG94" s="7"/>
      <c r="GH94" s="22"/>
      <c r="GI94" s="22"/>
      <c r="GJ94" s="22"/>
      <c r="GK94" s="22"/>
      <c r="GL94" s="22"/>
      <c r="GM94" s="22"/>
      <c r="GN94" s="28"/>
      <c r="GO94" s="28"/>
    </row>
    <row r="95" spans="1:197" x14ac:dyDescent="0.2">
      <c r="A95" s="4" t="s">
        <v>395</v>
      </c>
      <c r="B95" s="2" t="s">
        <v>396</v>
      </c>
      <c r="C95" s="23">
        <f t="shared" ref="C95:BN95" si="69">C26</f>
        <v>0</v>
      </c>
      <c r="D95" s="23">
        <f t="shared" si="69"/>
        <v>0</v>
      </c>
      <c r="E95" s="23">
        <f t="shared" si="69"/>
        <v>0</v>
      </c>
      <c r="F95" s="23">
        <f t="shared" si="69"/>
        <v>0</v>
      </c>
      <c r="G95" s="23">
        <f t="shared" si="69"/>
        <v>0</v>
      </c>
      <c r="H95" s="23">
        <f t="shared" si="69"/>
        <v>0</v>
      </c>
      <c r="I95" s="23">
        <f t="shared" si="69"/>
        <v>0</v>
      </c>
      <c r="J95" s="23">
        <f t="shared" si="69"/>
        <v>0</v>
      </c>
      <c r="K95" s="23">
        <f t="shared" si="69"/>
        <v>0</v>
      </c>
      <c r="L95" s="23">
        <f t="shared" si="69"/>
        <v>0</v>
      </c>
      <c r="M95" s="23">
        <f t="shared" si="69"/>
        <v>0</v>
      </c>
      <c r="N95" s="23">
        <f t="shared" si="69"/>
        <v>0</v>
      </c>
      <c r="O95" s="23">
        <f t="shared" si="69"/>
        <v>0</v>
      </c>
      <c r="P95" s="23">
        <f t="shared" si="69"/>
        <v>0</v>
      </c>
      <c r="Q95" s="23">
        <f t="shared" si="69"/>
        <v>0</v>
      </c>
      <c r="R95" s="23">
        <f t="shared" si="69"/>
        <v>0</v>
      </c>
      <c r="S95" s="23">
        <f t="shared" si="69"/>
        <v>0</v>
      </c>
      <c r="T95" s="23">
        <f t="shared" si="69"/>
        <v>0</v>
      </c>
      <c r="U95" s="23">
        <f t="shared" si="69"/>
        <v>0</v>
      </c>
      <c r="V95" s="23">
        <f t="shared" si="69"/>
        <v>0</v>
      </c>
      <c r="W95" s="23">
        <f t="shared" si="69"/>
        <v>0</v>
      </c>
      <c r="X95" s="23">
        <f t="shared" si="69"/>
        <v>0</v>
      </c>
      <c r="Y95" s="23">
        <f t="shared" si="69"/>
        <v>0</v>
      </c>
      <c r="Z95" s="23">
        <f t="shared" si="69"/>
        <v>0</v>
      </c>
      <c r="AA95" s="23">
        <f t="shared" si="69"/>
        <v>0</v>
      </c>
      <c r="AB95" s="23">
        <f t="shared" si="69"/>
        <v>0</v>
      </c>
      <c r="AC95" s="23">
        <f t="shared" si="69"/>
        <v>0</v>
      </c>
      <c r="AD95" s="23">
        <f t="shared" si="69"/>
        <v>0</v>
      </c>
      <c r="AE95" s="23">
        <f t="shared" si="69"/>
        <v>0</v>
      </c>
      <c r="AF95" s="23">
        <f t="shared" si="69"/>
        <v>0</v>
      </c>
      <c r="AG95" s="23">
        <f t="shared" si="69"/>
        <v>0</v>
      </c>
      <c r="AH95" s="23">
        <f t="shared" si="69"/>
        <v>0</v>
      </c>
      <c r="AI95" s="23">
        <f t="shared" si="69"/>
        <v>0</v>
      </c>
      <c r="AJ95" s="23">
        <f t="shared" si="69"/>
        <v>0</v>
      </c>
      <c r="AK95" s="23">
        <f t="shared" si="69"/>
        <v>0</v>
      </c>
      <c r="AL95" s="23">
        <f t="shared" si="69"/>
        <v>0</v>
      </c>
      <c r="AM95" s="23">
        <f t="shared" si="69"/>
        <v>0</v>
      </c>
      <c r="AN95" s="23">
        <f t="shared" si="69"/>
        <v>0</v>
      </c>
      <c r="AO95" s="23">
        <f t="shared" si="69"/>
        <v>0</v>
      </c>
      <c r="AP95" s="23">
        <f t="shared" si="69"/>
        <v>0</v>
      </c>
      <c r="AQ95" s="23">
        <f t="shared" si="69"/>
        <v>0</v>
      </c>
      <c r="AR95" s="23">
        <f t="shared" si="69"/>
        <v>0</v>
      </c>
      <c r="AS95" s="23">
        <f t="shared" si="69"/>
        <v>0</v>
      </c>
      <c r="AT95" s="23">
        <f t="shared" si="69"/>
        <v>0</v>
      </c>
      <c r="AU95" s="23">
        <f t="shared" si="69"/>
        <v>0</v>
      </c>
      <c r="AV95" s="23">
        <f t="shared" si="69"/>
        <v>0</v>
      </c>
      <c r="AW95" s="23">
        <f t="shared" si="69"/>
        <v>0</v>
      </c>
      <c r="AX95" s="23">
        <f t="shared" si="69"/>
        <v>0</v>
      </c>
      <c r="AY95" s="23">
        <f t="shared" si="69"/>
        <v>0</v>
      </c>
      <c r="AZ95" s="23">
        <f t="shared" si="69"/>
        <v>0</v>
      </c>
      <c r="BA95" s="23">
        <f t="shared" si="69"/>
        <v>0</v>
      </c>
      <c r="BB95" s="23">
        <f t="shared" si="69"/>
        <v>0</v>
      </c>
      <c r="BC95" s="23">
        <f t="shared" si="69"/>
        <v>0</v>
      </c>
      <c r="BD95" s="23">
        <f t="shared" si="69"/>
        <v>0</v>
      </c>
      <c r="BE95" s="23">
        <f t="shared" si="69"/>
        <v>0</v>
      </c>
      <c r="BF95" s="23">
        <f t="shared" si="69"/>
        <v>0</v>
      </c>
      <c r="BG95" s="23">
        <f t="shared" si="69"/>
        <v>0</v>
      </c>
      <c r="BH95" s="23">
        <f t="shared" si="69"/>
        <v>0</v>
      </c>
      <c r="BI95" s="23">
        <f t="shared" si="69"/>
        <v>0</v>
      </c>
      <c r="BJ95" s="23">
        <f t="shared" si="69"/>
        <v>0</v>
      </c>
      <c r="BK95" s="23">
        <f t="shared" si="69"/>
        <v>0</v>
      </c>
      <c r="BL95" s="23">
        <f t="shared" si="69"/>
        <v>0</v>
      </c>
      <c r="BM95" s="23">
        <f t="shared" si="69"/>
        <v>0</v>
      </c>
      <c r="BN95" s="23">
        <f t="shared" si="69"/>
        <v>0</v>
      </c>
      <c r="BO95" s="23">
        <f t="shared" ref="BO95:CM95" si="70">BO26</f>
        <v>0</v>
      </c>
      <c r="BP95" s="23">
        <f t="shared" si="70"/>
        <v>0</v>
      </c>
      <c r="BQ95" s="23">
        <f t="shared" si="70"/>
        <v>0</v>
      </c>
      <c r="BR95" s="23">
        <f t="shared" si="70"/>
        <v>0</v>
      </c>
      <c r="BS95" s="23">
        <f t="shared" si="70"/>
        <v>0</v>
      </c>
      <c r="BT95" s="23">
        <f t="shared" si="70"/>
        <v>0</v>
      </c>
      <c r="BU95" s="23">
        <f t="shared" si="70"/>
        <v>0</v>
      </c>
      <c r="BV95" s="23">
        <f t="shared" si="70"/>
        <v>0</v>
      </c>
      <c r="BW95" s="23">
        <f t="shared" si="70"/>
        <v>0</v>
      </c>
      <c r="BX95" s="23">
        <f t="shared" si="70"/>
        <v>0</v>
      </c>
      <c r="BY95" s="23">
        <f t="shared" si="70"/>
        <v>0</v>
      </c>
      <c r="BZ95" s="23">
        <f t="shared" si="70"/>
        <v>0</v>
      </c>
      <c r="CA95" s="23">
        <f t="shared" si="70"/>
        <v>0</v>
      </c>
      <c r="CB95" s="23">
        <f t="shared" si="70"/>
        <v>0</v>
      </c>
      <c r="CC95" s="23">
        <f t="shared" si="70"/>
        <v>0</v>
      </c>
      <c r="CD95" s="23">
        <f t="shared" si="70"/>
        <v>0</v>
      </c>
      <c r="CE95" s="23">
        <f t="shared" si="70"/>
        <v>0</v>
      </c>
      <c r="CF95" s="23">
        <f t="shared" si="70"/>
        <v>0</v>
      </c>
      <c r="CG95" s="23">
        <f t="shared" si="70"/>
        <v>0</v>
      </c>
      <c r="CH95" s="23">
        <f t="shared" si="70"/>
        <v>0</v>
      </c>
      <c r="CI95" s="23">
        <f t="shared" si="70"/>
        <v>0</v>
      </c>
      <c r="CJ95" s="23">
        <f t="shared" si="70"/>
        <v>0</v>
      </c>
      <c r="CK95" s="23">
        <f t="shared" si="70"/>
        <v>0</v>
      </c>
      <c r="CL95" s="23">
        <f t="shared" si="70"/>
        <v>0</v>
      </c>
      <c r="CM95" s="23">
        <f t="shared" si="70"/>
        <v>0</v>
      </c>
      <c r="CN95" s="23">
        <v>0</v>
      </c>
      <c r="CO95" s="23">
        <f t="shared" ref="CO95:EZ95" si="71">CO26</f>
        <v>0</v>
      </c>
      <c r="CP95" s="23">
        <f t="shared" si="71"/>
        <v>0</v>
      </c>
      <c r="CQ95" s="23">
        <f t="shared" si="71"/>
        <v>0</v>
      </c>
      <c r="CR95" s="23">
        <f t="shared" si="71"/>
        <v>0</v>
      </c>
      <c r="CS95" s="23">
        <f t="shared" si="71"/>
        <v>0</v>
      </c>
      <c r="CT95" s="23">
        <f t="shared" si="71"/>
        <v>0</v>
      </c>
      <c r="CU95" s="23">
        <f t="shared" si="71"/>
        <v>0</v>
      </c>
      <c r="CV95" s="23">
        <f t="shared" si="71"/>
        <v>0</v>
      </c>
      <c r="CW95" s="23">
        <f t="shared" si="71"/>
        <v>0</v>
      </c>
      <c r="CX95" s="23">
        <f t="shared" si="71"/>
        <v>0</v>
      </c>
      <c r="CY95" s="23">
        <f t="shared" si="71"/>
        <v>0</v>
      </c>
      <c r="CZ95" s="23">
        <f t="shared" si="71"/>
        <v>0</v>
      </c>
      <c r="DA95" s="23">
        <f t="shared" si="71"/>
        <v>0</v>
      </c>
      <c r="DB95" s="23">
        <f t="shared" si="71"/>
        <v>0</v>
      </c>
      <c r="DC95" s="23">
        <f t="shared" si="71"/>
        <v>0</v>
      </c>
      <c r="DD95" s="23">
        <f t="shared" si="71"/>
        <v>0</v>
      </c>
      <c r="DE95" s="23">
        <f t="shared" si="71"/>
        <v>0</v>
      </c>
      <c r="DF95" s="23">
        <f t="shared" si="71"/>
        <v>0</v>
      </c>
      <c r="DG95" s="23">
        <f t="shared" si="71"/>
        <v>0</v>
      </c>
      <c r="DH95" s="23">
        <f t="shared" si="71"/>
        <v>0</v>
      </c>
      <c r="DI95" s="23">
        <f t="shared" si="71"/>
        <v>0</v>
      </c>
      <c r="DJ95" s="23">
        <f t="shared" si="71"/>
        <v>0</v>
      </c>
      <c r="DK95" s="23">
        <f t="shared" si="71"/>
        <v>0</v>
      </c>
      <c r="DL95" s="23">
        <f t="shared" si="71"/>
        <v>0</v>
      </c>
      <c r="DM95" s="23">
        <f t="shared" si="71"/>
        <v>0</v>
      </c>
      <c r="DN95" s="23">
        <f t="shared" si="71"/>
        <v>0</v>
      </c>
      <c r="DO95" s="23">
        <f t="shared" si="71"/>
        <v>0</v>
      </c>
      <c r="DP95" s="23">
        <f t="shared" si="71"/>
        <v>0</v>
      </c>
      <c r="DQ95" s="23">
        <f t="shared" si="71"/>
        <v>0</v>
      </c>
      <c r="DR95" s="23">
        <f t="shared" si="71"/>
        <v>0</v>
      </c>
      <c r="DS95" s="23">
        <f t="shared" si="71"/>
        <v>0</v>
      </c>
      <c r="DT95" s="23">
        <f t="shared" si="71"/>
        <v>0</v>
      </c>
      <c r="DU95" s="23">
        <f t="shared" si="71"/>
        <v>0</v>
      </c>
      <c r="DV95" s="23">
        <f t="shared" si="71"/>
        <v>0</v>
      </c>
      <c r="DW95" s="23">
        <f t="shared" si="71"/>
        <v>0</v>
      </c>
      <c r="DX95" s="23">
        <f t="shared" si="71"/>
        <v>0</v>
      </c>
      <c r="DY95" s="23">
        <f t="shared" si="71"/>
        <v>0</v>
      </c>
      <c r="DZ95" s="23">
        <f t="shared" si="71"/>
        <v>0</v>
      </c>
      <c r="EA95" s="23">
        <f t="shared" si="71"/>
        <v>0</v>
      </c>
      <c r="EB95" s="23">
        <f t="shared" si="71"/>
        <v>0</v>
      </c>
      <c r="EC95" s="23">
        <f t="shared" si="71"/>
        <v>0</v>
      </c>
      <c r="ED95" s="23">
        <f t="shared" si="71"/>
        <v>0</v>
      </c>
      <c r="EE95" s="23">
        <f t="shared" si="71"/>
        <v>0</v>
      </c>
      <c r="EF95" s="23">
        <f t="shared" si="71"/>
        <v>0</v>
      </c>
      <c r="EG95" s="23">
        <f t="shared" si="71"/>
        <v>0</v>
      </c>
      <c r="EH95" s="23">
        <f t="shared" si="71"/>
        <v>0</v>
      </c>
      <c r="EI95" s="23">
        <f t="shared" si="71"/>
        <v>0</v>
      </c>
      <c r="EJ95" s="23">
        <f t="shared" si="71"/>
        <v>0</v>
      </c>
      <c r="EK95" s="23">
        <f t="shared" si="71"/>
        <v>0</v>
      </c>
      <c r="EL95" s="23">
        <f t="shared" si="71"/>
        <v>0</v>
      </c>
      <c r="EM95" s="23">
        <f t="shared" si="71"/>
        <v>0</v>
      </c>
      <c r="EN95" s="23">
        <f t="shared" si="71"/>
        <v>0</v>
      </c>
      <c r="EO95" s="23">
        <f t="shared" si="71"/>
        <v>0</v>
      </c>
      <c r="EP95" s="23">
        <f t="shared" si="71"/>
        <v>0</v>
      </c>
      <c r="EQ95" s="23">
        <f t="shared" si="71"/>
        <v>0</v>
      </c>
      <c r="ER95" s="23">
        <f t="shared" si="71"/>
        <v>0</v>
      </c>
      <c r="ES95" s="23">
        <f t="shared" si="71"/>
        <v>0</v>
      </c>
      <c r="ET95" s="23">
        <f t="shared" si="71"/>
        <v>0</v>
      </c>
      <c r="EU95" s="23">
        <f t="shared" si="71"/>
        <v>0</v>
      </c>
      <c r="EV95" s="23">
        <f t="shared" si="71"/>
        <v>0</v>
      </c>
      <c r="EW95" s="23">
        <f t="shared" si="71"/>
        <v>0</v>
      </c>
      <c r="EX95" s="23">
        <f t="shared" si="71"/>
        <v>0</v>
      </c>
      <c r="EY95" s="23">
        <f t="shared" si="71"/>
        <v>0</v>
      </c>
      <c r="EZ95" s="23">
        <f t="shared" si="71"/>
        <v>0</v>
      </c>
      <c r="FA95" s="23">
        <f t="shared" ref="FA95:FX95" si="72">FA26</f>
        <v>0</v>
      </c>
      <c r="FB95" s="23">
        <f t="shared" si="72"/>
        <v>0</v>
      </c>
      <c r="FC95" s="23">
        <f t="shared" si="72"/>
        <v>0</v>
      </c>
      <c r="FD95" s="23">
        <f t="shared" si="72"/>
        <v>0</v>
      </c>
      <c r="FE95" s="23">
        <f t="shared" si="72"/>
        <v>0</v>
      </c>
      <c r="FF95" s="23">
        <f t="shared" si="72"/>
        <v>0</v>
      </c>
      <c r="FG95" s="23">
        <f t="shared" si="72"/>
        <v>0</v>
      </c>
      <c r="FH95" s="23">
        <f t="shared" si="72"/>
        <v>0</v>
      </c>
      <c r="FI95" s="23">
        <f t="shared" si="72"/>
        <v>0</v>
      </c>
      <c r="FJ95" s="23">
        <f t="shared" si="72"/>
        <v>0</v>
      </c>
      <c r="FK95" s="23">
        <f t="shared" si="72"/>
        <v>0</v>
      </c>
      <c r="FL95" s="23">
        <f t="shared" si="72"/>
        <v>0</v>
      </c>
      <c r="FM95" s="23">
        <f t="shared" si="72"/>
        <v>0</v>
      </c>
      <c r="FN95" s="23">
        <f t="shared" si="72"/>
        <v>0</v>
      </c>
      <c r="FO95" s="23">
        <f t="shared" si="72"/>
        <v>0</v>
      </c>
      <c r="FP95" s="23">
        <f t="shared" si="72"/>
        <v>0</v>
      </c>
      <c r="FQ95" s="23">
        <f t="shared" si="72"/>
        <v>0</v>
      </c>
      <c r="FR95" s="23">
        <f t="shared" si="72"/>
        <v>0</v>
      </c>
      <c r="FS95" s="23">
        <f t="shared" si="72"/>
        <v>0</v>
      </c>
      <c r="FT95" s="23">
        <f t="shared" si="72"/>
        <v>0</v>
      </c>
      <c r="FU95" s="23">
        <f t="shared" si="72"/>
        <v>0</v>
      </c>
      <c r="FV95" s="23">
        <f t="shared" si="72"/>
        <v>0</v>
      </c>
      <c r="FW95" s="23">
        <f t="shared" si="72"/>
        <v>0</v>
      </c>
      <c r="FX95" s="23">
        <f t="shared" si="72"/>
        <v>0</v>
      </c>
      <c r="FY95" s="23">
        <f>SUM(C95:FX95)</f>
        <v>0</v>
      </c>
      <c r="FZ95" s="23">
        <f t="shared" si="59"/>
        <v>0</v>
      </c>
      <c r="GA95" s="112"/>
      <c r="GB95" s="25"/>
      <c r="GC95" s="25"/>
      <c r="GD95" s="25"/>
      <c r="GE95" s="25"/>
      <c r="GF95" s="7"/>
      <c r="GG95" s="7"/>
      <c r="GH95" s="22"/>
      <c r="GI95" s="22"/>
      <c r="GJ95" s="22"/>
      <c r="GK95" s="22"/>
      <c r="GL95" s="22"/>
      <c r="GM95" s="22"/>
      <c r="GN95" s="28"/>
      <c r="GO95" s="28"/>
    </row>
    <row r="96" spans="1:197" x14ac:dyDescent="0.2">
      <c r="A96" s="4" t="s">
        <v>397</v>
      </c>
      <c r="B96" s="2" t="s">
        <v>398</v>
      </c>
      <c r="C96" s="42">
        <f t="shared" ref="C96:BN96" si="73">SUM(C91:C95)</f>
        <v>8649.6999999999989</v>
      </c>
      <c r="D96" s="42">
        <f t="shared" si="73"/>
        <v>41894.677000000003</v>
      </c>
      <c r="E96" s="42">
        <f t="shared" si="73"/>
        <v>8008.6999999999989</v>
      </c>
      <c r="F96" s="42">
        <f t="shared" si="73"/>
        <v>18317.5</v>
      </c>
      <c r="G96" s="42">
        <f t="shared" si="73"/>
        <v>1049.3</v>
      </c>
      <c r="H96" s="42">
        <f t="shared" si="73"/>
        <v>949.6</v>
      </c>
      <c r="I96" s="42">
        <f t="shared" si="73"/>
        <v>10345.800499999998</v>
      </c>
      <c r="J96" s="42">
        <f t="shared" si="73"/>
        <v>2387.6</v>
      </c>
      <c r="K96" s="42">
        <f t="shared" si="73"/>
        <v>295.2</v>
      </c>
      <c r="L96" s="42">
        <f t="shared" si="73"/>
        <v>2616.7999999999997</v>
      </c>
      <c r="M96" s="42">
        <f t="shared" si="73"/>
        <v>1329.3</v>
      </c>
      <c r="N96" s="42">
        <f t="shared" si="73"/>
        <v>52795.1</v>
      </c>
      <c r="O96" s="42">
        <f t="shared" si="73"/>
        <v>14654.2</v>
      </c>
      <c r="P96" s="42">
        <f t="shared" si="73"/>
        <v>180</v>
      </c>
      <c r="Q96" s="42">
        <f t="shared" si="73"/>
        <v>39793.499999999993</v>
      </c>
      <c r="R96" s="42">
        <f t="shared" si="73"/>
        <v>2760.3</v>
      </c>
      <c r="S96" s="42">
        <f t="shared" si="73"/>
        <v>1687.8</v>
      </c>
      <c r="T96" s="42">
        <f t="shared" si="73"/>
        <v>141.79999999999998</v>
      </c>
      <c r="U96" s="42">
        <f t="shared" si="73"/>
        <v>49.999999999999993</v>
      </c>
      <c r="V96" s="42">
        <f t="shared" si="73"/>
        <v>290.90000000000003</v>
      </c>
      <c r="W96" s="42">
        <f t="shared" si="73"/>
        <v>50</v>
      </c>
      <c r="X96" s="42">
        <f t="shared" si="73"/>
        <v>50</v>
      </c>
      <c r="Y96" s="42">
        <f t="shared" si="73"/>
        <v>1687</v>
      </c>
      <c r="Z96" s="42">
        <f t="shared" si="73"/>
        <v>243</v>
      </c>
      <c r="AA96" s="42">
        <f t="shared" si="73"/>
        <v>30234.399999999998</v>
      </c>
      <c r="AB96" s="42">
        <f t="shared" si="73"/>
        <v>30144.500000000004</v>
      </c>
      <c r="AC96" s="42">
        <f t="shared" si="73"/>
        <v>968</v>
      </c>
      <c r="AD96" s="42">
        <f t="shared" si="73"/>
        <v>1301.5</v>
      </c>
      <c r="AE96" s="42">
        <f t="shared" si="73"/>
        <v>110.7</v>
      </c>
      <c r="AF96" s="42">
        <f t="shared" si="73"/>
        <v>166.1</v>
      </c>
      <c r="AG96" s="42">
        <f t="shared" si="73"/>
        <v>775.6</v>
      </c>
      <c r="AH96" s="42">
        <f t="shared" si="73"/>
        <v>1014.9000000000001</v>
      </c>
      <c r="AI96" s="42">
        <f t="shared" si="73"/>
        <v>360.20000000000005</v>
      </c>
      <c r="AJ96" s="42">
        <f t="shared" si="73"/>
        <v>199.6</v>
      </c>
      <c r="AK96" s="42">
        <f t="shared" si="73"/>
        <v>216.3</v>
      </c>
      <c r="AL96" s="42">
        <f t="shared" si="73"/>
        <v>276.59999999999997</v>
      </c>
      <c r="AM96" s="42">
        <f t="shared" si="73"/>
        <v>447.3</v>
      </c>
      <c r="AN96" s="42">
        <f t="shared" si="73"/>
        <v>353</v>
      </c>
      <c r="AO96" s="42">
        <f t="shared" si="73"/>
        <v>4678.9000000000005</v>
      </c>
      <c r="AP96" s="42">
        <f t="shared" si="73"/>
        <v>87980.5</v>
      </c>
      <c r="AQ96" s="42">
        <f t="shared" si="73"/>
        <v>278.79999999999995</v>
      </c>
      <c r="AR96" s="42">
        <f t="shared" si="73"/>
        <v>65216.400499999996</v>
      </c>
      <c r="AS96" s="42">
        <f t="shared" si="73"/>
        <v>6900.6</v>
      </c>
      <c r="AT96" s="42">
        <f t="shared" si="73"/>
        <v>2406.2000000000003</v>
      </c>
      <c r="AU96" s="42">
        <f t="shared" si="73"/>
        <v>250.6</v>
      </c>
      <c r="AV96" s="42">
        <f t="shared" si="73"/>
        <v>300.89999999999998</v>
      </c>
      <c r="AW96" s="42">
        <f t="shared" si="73"/>
        <v>212.89999999999998</v>
      </c>
      <c r="AX96" s="42">
        <f t="shared" si="73"/>
        <v>50</v>
      </c>
      <c r="AY96" s="42">
        <f t="shared" si="73"/>
        <v>486.00000000000006</v>
      </c>
      <c r="AZ96" s="42">
        <f t="shared" si="73"/>
        <v>11392.9</v>
      </c>
      <c r="BA96" s="42">
        <f t="shared" si="73"/>
        <v>9151.8000000000011</v>
      </c>
      <c r="BB96" s="42">
        <f t="shared" si="73"/>
        <v>7806</v>
      </c>
      <c r="BC96" s="42">
        <f t="shared" si="73"/>
        <v>30363.199999999997</v>
      </c>
      <c r="BD96" s="42">
        <f t="shared" si="73"/>
        <v>4963.3</v>
      </c>
      <c r="BE96" s="42">
        <f t="shared" si="73"/>
        <v>1402</v>
      </c>
      <c r="BF96" s="42">
        <f t="shared" si="73"/>
        <v>24606.9</v>
      </c>
      <c r="BG96" s="42">
        <f t="shared" si="73"/>
        <v>977.6</v>
      </c>
      <c r="BH96" s="42">
        <f t="shared" si="73"/>
        <v>625.29999999999995</v>
      </c>
      <c r="BI96" s="42">
        <f t="shared" si="73"/>
        <v>254.39999999999998</v>
      </c>
      <c r="BJ96" s="42">
        <f t="shared" si="73"/>
        <v>6497</v>
      </c>
      <c r="BK96" s="42">
        <f t="shared" si="73"/>
        <v>23235.800000000003</v>
      </c>
      <c r="BL96" s="42">
        <f t="shared" si="73"/>
        <v>206.2</v>
      </c>
      <c r="BM96" s="42">
        <f t="shared" si="73"/>
        <v>281.2</v>
      </c>
      <c r="BN96" s="42">
        <f t="shared" si="73"/>
        <v>3662.8</v>
      </c>
      <c r="BO96" s="42">
        <f t="shared" ref="BO96:DZ96" si="74">SUM(BO91:BO95)</f>
        <v>1398.6</v>
      </c>
      <c r="BP96" s="42">
        <f t="shared" si="74"/>
        <v>196.4</v>
      </c>
      <c r="BQ96" s="42">
        <f t="shared" si="74"/>
        <v>6104.8653649104363</v>
      </c>
      <c r="BR96" s="42">
        <f t="shared" si="74"/>
        <v>4703.7</v>
      </c>
      <c r="BS96" s="42">
        <f t="shared" si="74"/>
        <v>1130.2</v>
      </c>
      <c r="BT96" s="42">
        <f t="shared" si="74"/>
        <v>440.29999999999995</v>
      </c>
      <c r="BU96" s="42">
        <f t="shared" si="74"/>
        <v>420.3</v>
      </c>
      <c r="BV96" s="42">
        <f t="shared" si="74"/>
        <v>1281.5</v>
      </c>
      <c r="BW96" s="42">
        <f t="shared" si="74"/>
        <v>1957.8</v>
      </c>
      <c r="BX96" s="42">
        <f t="shared" si="74"/>
        <v>102.39999999999999</v>
      </c>
      <c r="BY96" s="42">
        <f t="shared" si="74"/>
        <v>523.70000000000005</v>
      </c>
      <c r="BZ96" s="42">
        <f t="shared" si="74"/>
        <v>214.1</v>
      </c>
      <c r="CA96" s="42">
        <f t="shared" si="74"/>
        <v>170.7</v>
      </c>
      <c r="CB96" s="42">
        <f t="shared" si="74"/>
        <v>80984.800000000003</v>
      </c>
      <c r="CC96" s="42">
        <f t="shared" si="74"/>
        <v>166.3</v>
      </c>
      <c r="CD96" s="42">
        <f t="shared" si="74"/>
        <v>58.300000000000004</v>
      </c>
      <c r="CE96" s="42">
        <f t="shared" si="74"/>
        <v>165.3</v>
      </c>
      <c r="CF96" s="42">
        <f t="shared" si="74"/>
        <v>103</v>
      </c>
      <c r="CG96" s="42">
        <f t="shared" si="74"/>
        <v>203.1</v>
      </c>
      <c r="CH96" s="42">
        <f t="shared" si="74"/>
        <v>106.9</v>
      </c>
      <c r="CI96" s="42">
        <f t="shared" si="74"/>
        <v>724.59999999999991</v>
      </c>
      <c r="CJ96" s="42">
        <f t="shared" si="74"/>
        <v>966.69999999999993</v>
      </c>
      <c r="CK96" s="42">
        <f t="shared" si="74"/>
        <v>5525.5999999999995</v>
      </c>
      <c r="CL96" s="42">
        <f t="shared" si="74"/>
        <v>1349.8</v>
      </c>
      <c r="CM96" s="42">
        <f t="shared" si="74"/>
        <v>819.80000000000007</v>
      </c>
      <c r="CN96" s="42">
        <f t="shared" si="74"/>
        <v>30407.855</v>
      </c>
      <c r="CO96" s="42">
        <f t="shared" si="74"/>
        <v>15356.599999999999</v>
      </c>
      <c r="CP96" s="42">
        <f t="shared" si="74"/>
        <v>1076.4000000000001</v>
      </c>
      <c r="CQ96" s="42">
        <f t="shared" si="74"/>
        <v>1061</v>
      </c>
      <c r="CR96" s="42">
        <f t="shared" si="74"/>
        <v>183.1</v>
      </c>
      <c r="CS96" s="42">
        <f t="shared" si="74"/>
        <v>350.20000000000005</v>
      </c>
      <c r="CT96" s="42">
        <f t="shared" si="74"/>
        <v>110.9</v>
      </c>
      <c r="CU96" s="42">
        <f t="shared" si="74"/>
        <v>455.2</v>
      </c>
      <c r="CV96" s="42">
        <f t="shared" si="74"/>
        <v>50</v>
      </c>
      <c r="CW96" s="42">
        <f t="shared" si="74"/>
        <v>173.70000000000002</v>
      </c>
      <c r="CX96" s="42">
        <f t="shared" si="74"/>
        <v>485</v>
      </c>
      <c r="CY96" s="42">
        <f t="shared" si="74"/>
        <v>49.999999999999993</v>
      </c>
      <c r="CZ96" s="42">
        <f t="shared" si="74"/>
        <v>2112.2999999999997</v>
      </c>
      <c r="DA96" s="42">
        <f t="shared" si="74"/>
        <v>181.5</v>
      </c>
      <c r="DB96" s="42">
        <f t="shared" si="74"/>
        <v>301.90000000000003</v>
      </c>
      <c r="DC96" s="42">
        <f t="shared" si="74"/>
        <v>154.19999999999999</v>
      </c>
      <c r="DD96" s="42">
        <f t="shared" si="74"/>
        <v>162.5</v>
      </c>
      <c r="DE96" s="42">
        <f t="shared" si="74"/>
        <v>435.40000000000003</v>
      </c>
      <c r="DF96" s="42">
        <f t="shared" si="74"/>
        <v>22060.3</v>
      </c>
      <c r="DG96" s="42">
        <f t="shared" si="74"/>
        <v>81.7</v>
      </c>
      <c r="DH96" s="42">
        <f t="shared" si="74"/>
        <v>2045.1000000000001</v>
      </c>
      <c r="DI96" s="42">
        <f t="shared" si="74"/>
        <v>2760.3</v>
      </c>
      <c r="DJ96" s="42">
        <f t="shared" si="74"/>
        <v>691.69999999999993</v>
      </c>
      <c r="DK96" s="42">
        <f t="shared" si="74"/>
        <v>476.90000000000003</v>
      </c>
      <c r="DL96" s="42">
        <f t="shared" si="74"/>
        <v>5941.5</v>
      </c>
      <c r="DM96" s="42">
        <f t="shared" si="74"/>
        <v>276.7</v>
      </c>
      <c r="DN96" s="42">
        <f t="shared" si="74"/>
        <v>1469.1</v>
      </c>
      <c r="DO96" s="42">
        <f t="shared" si="74"/>
        <v>3262.1</v>
      </c>
      <c r="DP96" s="42">
        <f t="shared" si="74"/>
        <v>212.5</v>
      </c>
      <c r="DQ96" s="42">
        <f t="shared" si="74"/>
        <v>578.1</v>
      </c>
      <c r="DR96" s="42">
        <f t="shared" si="74"/>
        <v>1447.4</v>
      </c>
      <c r="DS96" s="42">
        <f t="shared" si="74"/>
        <v>811</v>
      </c>
      <c r="DT96" s="42">
        <f t="shared" si="74"/>
        <v>132.6</v>
      </c>
      <c r="DU96" s="42">
        <f t="shared" si="74"/>
        <v>388.09999999999997</v>
      </c>
      <c r="DV96" s="42">
        <f t="shared" si="74"/>
        <v>195.1</v>
      </c>
      <c r="DW96" s="42">
        <f t="shared" si="74"/>
        <v>359.9</v>
      </c>
      <c r="DX96" s="42">
        <f t="shared" si="74"/>
        <v>168.3</v>
      </c>
      <c r="DY96" s="42">
        <f t="shared" si="74"/>
        <v>322.2</v>
      </c>
      <c r="DZ96" s="42">
        <f t="shared" si="74"/>
        <v>904</v>
      </c>
      <c r="EA96" s="42">
        <f t="shared" ref="EA96:FX96" si="75">SUM(EA91:EA95)</f>
        <v>632.69999999999993</v>
      </c>
      <c r="EB96" s="42">
        <f t="shared" si="75"/>
        <v>583</v>
      </c>
      <c r="EC96" s="42">
        <f t="shared" si="75"/>
        <v>301.39999999999998</v>
      </c>
      <c r="ED96" s="42">
        <f t="shared" si="75"/>
        <v>1655.3</v>
      </c>
      <c r="EE96" s="42">
        <f t="shared" si="75"/>
        <v>200.6</v>
      </c>
      <c r="EF96" s="42">
        <f t="shared" si="75"/>
        <v>1487.6</v>
      </c>
      <c r="EG96" s="42">
        <f t="shared" si="75"/>
        <v>286.8</v>
      </c>
      <c r="EH96" s="42">
        <f t="shared" si="75"/>
        <v>234.3</v>
      </c>
      <c r="EI96" s="42">
        <f t="shared" si="75"/>
        <v>16545.8</v>
      </c>
      <c r="EJ96" s="42">
        <f t="shared" si="75"/>
        <v>9592.6</v>
      </c>
      <c r="EK96" s="42">
        <f t="shared" si="75"/>
        <v>696</v>
      </c>
      <c r="EL96" s="42">
        <f t="shared" si="75"/>
        <v>492.59999999999997</v>
      </c>
      <c r="EM96" s="42">
        <f t="shared" si="75"/>
        <v>433.90000000000003</v>
      </c>
      <c r="EN96" s="42">
        <f t="shared" si="75"/>
        <v>1116.1000000000001</v>
      </c>
      <c r="EO96" s="42">
        <f t="shared" si="75"/>
        <v>394</v>
      </c>
      <c r="EP96" s="42">
        <f t="shared" si="75"/>
        <v>417.7</v>
      </c>
      <c r="EQ96" s="42">
        <f t="shared" si="75"/>
        <v>2750.2000000000003</v>
      </c>
      <c r="ER96" s="42">
        <f t="shared" si="75"/>
        <v>334</v>
      </c>
      <c r="ES96" s="42">
        <f t="shared" si="75"/>
        <v>122.2</v>
      </c>
      <c r="ET96" s="42">
        <f t="shared" si="75"/>
        <v>254.8</v>
      </c>
      <c r="EU96" s="42">
        <f t="shared" si="75"/>
        <v>642.90000000000009</v>
      </c>
      <c r="EV96" s="42">
        <f t="shared" si="75"/>
        <v>66.7</v>
      </c>
      <c r="EW96" s="42">
        <f t="shared" si="75"/>
        <v>901.09999999999991</v>
      </c>
      <c r="EX96" s="42">
        <f t="shared" si="75"/>
        <v>238.2</v>
      </c>
      <c r="EY96" s="42">
        <f t="shared" si="75"/>
        <v>501.9</v>
      </c>
      <c r="EZ96" s="42">
        <f t="shared" si="75"/>
        <v>125.1</v>
      </c>
      <c r="FA96" s="42">
        <f t="shared" si="75"/>
        <v>3392.6</v>
      </c>
      <c r="FB96" s="42">
        <f t="shared" si="75"/>
        <v>346.7</v>
      </c>
      <c r="FC96" s="42">
        <f t="shared" si="75"/>
        <v>2346.1999999999998</v>
      </c>
      <c r="FD96" s="42">
        <f t="shared" si="75"/>
        <v>351.3</v>
      </c>
      <c r="FE96" s="42">
        <f t="shared" si="75"/>
        <v>97.100000000000009</v>
      </c>
      <c r="FF96" s="42">
        <f t="shared" si="75"/>
        <v>228.70000000000002</v>
      </c>
      <c r="FG96" s="42">
        <f t="shared" si="75"/>
        <v>113.89999999999999</v>
      </c>
      <c r="FH96" s="42">
        <f t="shared" si="75"/>
        <v>92.899999999999991</v>
      </c>
      <c r="FI96" s="42">
        <f t="shared" si="75"/>
        <v>1866.9</v>
      </c>
      <c r="FJ96" s="42">
        <f t="shared" si="75"/>
        <v>1962</v>
      </c>
      <c r="FK96" s="42">
        <f t="shared" si="75"/>
        <v>2286.9</v>
      </c>
      <c r="FL96" s="42">
        <f t="shared" si="75"/>
        <v>6248.2000000000007</v>
      </c>
      <c r="FM96" s="42">
        <f t="shared" si="75"/>
        <v>3809.5</v>
      </c>
      <c r="FN96" s="42">
        <f t="shared" si="75"/>
        <v>22012.500000000004</v>
      </c>
      <c r="FO96" s="42">
        <f t="shared" si="75"/>
        <v>1133.4000000000001</v>
      </c>
      <c r="FP96" s="42">
        <f t="shared" si="75"/>
        <v>2279.8000000000002</v>
      </c>
      <c r="FQ96" s="42">
        <f t="shared" si="75"/>
        <v>907.5</v>
      </c>
      <c r="FR96" s="42">
        <f t="shared" si="75"/>
        <v>167.39999999999998</v>
      </c>
      <c r="FS96" s="42">
        <f t="shared" si="75"/>
        <v>198.8</v>
      </c>
      <c r="FT96" s="42">
        <f t="shared" si="75"/>
        <v>84.399999999999991</v>
      </c>
      <c r="FU96" s="42">
        <f t="shared" si="75"/>
        <v>789.30000000000007</v>
      </c>
      <c r="FV96" s="42">
        <f t="shared" si="75"/>
        <v>655.8</v>
      </c>
      <c r="FW96" s="42">
        <f t="shared" si="75"/>
        <v>202.9</v>
      </c>
      <c r="FX96" s="42">
        <f t="shared" si="75"/>
        <v>63.1</v>
      </c>
      <c r="FY96" s="23"/>
      <c r="FZ96" s="23">
        <f t="shared" si="59"/>
        <v>871141.09836491034</v>
      </c>
      <c r="GA96" s="23"/>
      <c r="GB96" s="25"/>
      <c r="GC96" s="25"/>
      <c r="GD96" s="25"/>
      <c r="GE96" s="25"/>
      <c r="GF96" s="7"/>
      <c r="GG96" s="7"/>
      <c r="GH96" s="22"/>
      <c r="GI96" s="22"/>
      <c r="GJ96" s="22"/>
      <c r="GK96" s="22"/>
      <c r="GL96" s="22"/>
      <c r="GM96" s="22"/>
      <c r="GN96" s="28"/>
      <c r="GO96" s="28"/>
    </row>
    <row r="97" spans="1:256" ht="15.75" x14ac:dyDescent="0.25">
      <c r="A97" s="4" t="s">
        <v>399</v>
      </c>
      <c r="B97" s="52" t="s">
        <v>400</v>
      </c>
      <c r="C97" s="25">
        <f t="shared" ref="C97:BN97" si="76">C96-C98</f>
        <v>8649.6999999999989</v>
      </c>
      <c r="D97" s="25">
        <f t="shared" si="76"/>
        <v>36846.177000000003</v>
      </c>
      <c r="E97" s="25">
        <f t="shared" si="76"/>
        <v>7134.8729999999987</v>
      </c>
      <c r="F97" s="25">
        <f t="shared" si="76"/>
        <v>17659.169999999998</v>
      </c>
      <c r="G97" s="25">
        <f t="shared" si="76"/>
        <v>1049.3</v>
      </c>
      <c r="H97" s="25">
        <f t="shared" si="76"/>
        <v>949.6</v>
      </c>
      <c r="I97" s="25">
        <f t="shared" si="76"/>
        <v>9272.900999999998</v>
      </c>
      <c r="J97" s="25">
        <f t="shared" si="76"/>
        <v>2387.6</v>
      </c>
      <c r="K97" s="25">
        <f t="shared" si="76"/>
        <v>295.2</v>
      </c>
      <c r="L97" s="25">
        <f t="shared" si="76"/>
        <v>2616.7999999999997</v>
      </c>
      <c r="M97" s="25">
        <f t="shared" si="76"/>
        <v>1329.3</v>
      </c>
      <c r="N97" s="25">
        <f t="shared" si="76"/>
        <v>52795.1</v>
      </c>
      <c r="O97" s="25">
        <f t="shared" si="76"/>
        <v>14654.2</v>
      </c>
      <c r="P97" s="25">
        <f t="shared" si="76"/>
        <v>180</v>
      </c>
      <c r="Q97" s="25">
        <f t="shared" si="76"/>
        <v>38779.899999999994</v>
      </c>
      <c r="R97" s="25">
        <f t="shared" si="76"/>
        <v>2760.3</v>
      </c>
      <c r="S97" s="25">
        <f t="shared" si="76"/>
        <v>1687.8</v>
      </c>
      <c r="T97" s="25">
        <f t="shared" si="76"/>
        <v>141.79999999999998</v>
      </c>
      <c r="U97" s="25">
        <f t="shared" si="76"/>
        <v>49.999999999999993</v>
      </c>
      <c r="V97" s="25">
        <f t="shared" si="76"/>
        <v>290.90000000000003</v>
      </c>
      <c r="W97" s="25">
        <f t="shared" si="76"/>
        <v>50</v>
      </c>
      <c r="X97" s="25">
        <f t="shared" si="76"/>
        <v>50</v>
      </c>
      <c r="Y97" s="25">
        <f t="shared" si="76"/>
        <v>1687</v>
      </c>
      <c r="Z97" s="25">
        <f t="shared" si="76"/>
        <v>243</v>
      </c>
      <c r="AA97" s="25">
        <f t="shared" si="76"/>
        <v>30234.399999999998</v>
      </c>
      <c r="AB97" s="25">
        <f t="shared" si="76"/>
        <v>30144.500000000004</v>
      </c>
      <c r="AC97" s="25">
        <f t="shared" si="76"/>
        <v>968</v>
      </c>
      <c r="AD97" s="25">
        <f t="shared" si="76"/>
        <v>1214.5</v>
      </c>
      <c r="AE97" s="25">
        <f t="shared" si="76"/>
        <v>110.7</v>
      </c>
      <c r="AF97" s="25">
        <f t="shared" si="76"/>
        <v>166.1</v>
      </c>
      <c r="AG97" s="25">
        <f t="shared" si="76"/>
        <v>775.6</v>
      </c>
      <c r="AH97" s="25">
        <f t="shared" si="76"/>
        <v>1014.9000000000001</v>
      </c>
      <c r="AI97" s="25">
        <f t="shared" si="76"/>
        <v>360.20000000000005</v>
      </c>
      <c r="AJ97" s="25">
        <f t="shared" si="76"/>
        <v>199.6</v>
      </c>
      <c r="AK97" s="25">
        <f t="shared" si="76"/>
        <v>216.3</v>
      </c>
      <c r="AL97" s="25">
        <f t="shared" si="76"/>
        <v>276.59999999999997</v>
      </c>
      <c r="AM97" s="25">
        <f t="shared" si="76"/>
        <v>447.3</v>
      </c>
      <c r="AN97" s="25">
        <f t="shared" si="76"/>
        <v>353</v>
      </c>
      <c r="AO97" s="25">
        <f t="shared" si="76"/>
        <v>4678.9000000000005</v>
      </c>
      <c r="AP97" s="25">
        <f t="shared" si="76"/>
        <v>87980.5</v>
      </c>
      <c r="AQ97" s="25">
        <f t="shared" si="76"/>
        <v>278.79999999999995</v>
      </c>
      <c r="AR97" s="25">
        <f t="shared" si="76"/>
        <v>64671.472999999998</v>
      </c>
      <c r="AS97" s="25">
        <f t="shared" si="76"/>
        <v>6592.09</v>
      </c>
      <c r="AT97" s="25">
        <f t="shared" si="76"/>
        <v>2406.2000000000003</v>
      </c>
      <c r="AU97" s="25">
        <f t="shared" si="76"/>
        <v>250.6</v>
      </c>
      <c r="AV97" s="25">
        <f t="shared" si="76"/>
        <v>300.89999999999998</v>
      </c>
      <c r="AW97" s="25">
        <f t="shared" si="76"/>
        <v>212.89999999999998</v>
      </c>
      <c r="AX97" s="25">
        <f t="shared" si="76"/>
        <v>50</v>
      </c>
      <c r="AY97" s="25">
        <f t="shared" si="76"/>
        <v>435.40000000000003</v>
      </c>
      <c r="AZ97" s="25">
        <f t="shared" si="76"/>
        <v>11392.9</v>
      </c>
      <c r="BA97" s="25">
        <f t="shared" si="76"/>
        <v>9151.8000000000011</v>
      </c>
      <c r="BB97" s="25">
        <f t="shared" si="76"/>
        <v>7806</v>
      </c>
      <c r="BC97" s="25">
        <f t="shared" si="76"/>
        <v>26446.573999999997</v>
      </c>
      <c r="BD97" s="25">
        <f t="shared" si="76"/>
        <v>4963.3</v>
      </c>
      <c r="BE97" s="25">
        <f t="shared" si="76"/>
        <v>1402</v>
      </c>
      <c r="BF97" s="25">
        <f t="shared" si="76"/>
        <v>24606.9</v>
      </c>
      <c r="BG97" s="25">
        <f t="shared" si="76"/>
        <v>977.6</v>
      </c>
      <c r="BH97" s="25">
        <f t="shared" si="76"/>
        <v>625.29999999999995</v>
      </c>
      <c r="BI97" s="25">
        <f t="shared" si="76"/>
        <v>254.39999999999998</v>
      </c>
      <c r="BJ97" s="25">
        <f t="shared" si="76"/>
        <v>6497</v>
      </c>
      <c r="BK97" s="25">
        <f t="shared" si="76"/>
        <v>23235.800000000003</v>
      </c>
      <c r="BL97" s="25">
        <f t="shared" si="76"/>
        <v>206.2</v>
      </c>
      <c r="BM97" s="25">
        <f t="shared" si="76"/>
        <v>281.2</v>
      </c>
      <c r="BN97" s="25">
        <f t="shared" si="76"/>
        <v>3662.8</v>
      </c>
      <c r="BO97" s="25">
        <f t="shared" ref="BO97:DZ97" si="77">BO96-BO98</f>
        <v>1398.6</v>
      </c>
      <c r="BP97" s="25">
        <f t="shared" si="77"/>
        <v>196.4</v>
      </c>
      <c r="BQ97" s="25">
        <f t="shared" si="77"/>
        <v>5518.1653649104364</v>
      </c>
      <c r="BR97" s="25">
        <f t="shared" si="77"/>
        <v>4703.7</v>
      </c>
      <c r="BS97" s="25">
        <f t="shared" si="77"/>
        <v>1130.2</v>
      </c>
      <c r="BT97" s="25">
        <f t="shared" si="77"/>
        <v>440.29999999999995</v>
      </c>
      <c r="BU97" s="25">
        <f t="shared" si="77"/>
        <v>420.3</v>
      </c>
      <c r="BV97" s="25">
        <f t="shared" si="77"/>
        <v>1250.5</v>
      </c>
      <c r="BW97" s="25">
        <f t="shared" si="77"/>
        <v>1957.8</v>
      </c>
      <c r="BX97" s="25">
        <f t="shared" si="77"/>
        <v>102.39999999999999</v>
      </c>
      <c r="BY97" s="25">
        <f t="shared" si="77"/>
        <v>523.70000000000005</v>
      </c>
      <c r="BZ97" s="25">
        <f t="shared" si="77"/>
        <v>214.1</v>
      </c>
      <c r="CA97" s="25">
        <f t="shared" si="77"/>
        <v>170.7</v>
      </c>
      <c r="CB97" s="25">
        <f t="shared" si="77"/>
        <v>80984.800000000003</v>
      </c>
      <c r="CC97" s="25">
        <f t="shared" si="77"/>
        <v>166.3</v>
      </c>
      <c r="CD97" s="25">
        <f t="shared" si="77"/>
        <v>58.300000000000004</v>
      </c>
      <c r="CE97" s="25">
        <f t="shared" si="77"/>
        <v>165.3</v>
      </c>
      <c r="CF97" s="25">
        <f t="shared" si="77"/>
        <v>103</v>
      </c>
      <c r="CG97" s="25">
        <f t="shared" si="77"/>
        <v>203.1</v>
      </c>
      <c r="CH97" s="25">
        <f t="shared" si="77"/>
        <v>106.9</v>
      </c>
      <c r="CI97" s="25">
        <f t="shared" si="77"/>
        <v>724.59999999999991</v>
      </c>
      <c r="CJ97" s="25">
        <f t="shared" si="77"/>
        <v>966.69999999999993</v>
      </c>
      <c r="CK97" s="25">
        <f t="shared" si="77"/>
        <v>5001.4399999999996</v>
      </c>
      <c r="CL97" s="25">
        <f t="shared" si="77"/>
        <v>1349.8</v>
      </c>
      <c r="CM97" s="25">
        <f t="shared" si="77"/>
        <v>819.80000000000007</v>
      </c>
      <c r="CN97" s="25">
        <f t="shared" si="77"/>
        <v>28832.654999999999</v>
      </c>
      <c r="CO97" s="25">
        <f t="shared" si="77"/>
        <v>15356.599999999999</v>
      </c>
      <c r="CP97" s="25">
        <f t="shared" si="77"/>
        <v>1076.4000000000001</v>
      </c>
      <c r="CQ97" s="25">
        <f t="shared" si="77"/>
        <v>1061</v>
      </c>
      <c r="CR97" s="25">
        <f t="shared" si="77"/>
        <v>183.1</v>
      </c>
      <c r="CS97" s="25">
        <f t="shared" si="77"/>
        <v>350.20000000000005</v>
      </c>
      <c r="CT97" s="25">
        <f t="shared" si="77"/>
        <v>110.9</v>
      </c>
      <c r="CU97" s="25">
        <f t="shared" si="77"/>
        <v>455.2</v>
      </c>
      <c r="CV97" s="25">
        <f t="shared" si="77"/>
        <v>50</v>
      </c>
      <c r="CW97" s="25">
        <f t="shared" si="77"/>
        <v>173.70000000000002</v>
      </c>
      <c r="CX97" s="25">
        <f t="shared" si="77"/>
        <v>485</v>
      </c>
      <c r="CY97" s="25">
        <f t="shared" si="77"/>
        <v>49.999999999999993</v>
      </c>
      <c r="CZ97" s="25">
        <f t="shared" si="77"/>
        <v>2112.2999999999997</v>
      </c>
      <c r="DA97" s="25">
        <f t="shared" si="77"/>
        <v>181.5</v>
      </c>
      <c r="DB97" s="25">
        <f t="shared" si="77"/>
        <v>301.90000000000003</v>
      </c>
      <c r="DC97" s="25">
        <f t="shared" si="77"/>
        <v>154.19999999999999</v>
      </c>
      <c r="DD97" s="25">
        <f t="shared" si="77"/>
        <v>162.5</v>
      </c>
      <c r="DE97" s="25">
        <f t="shared" si="77"/>
        <v>435.40000000000003</v>
      </c>
      <c r="DF97" s="25">
        <f t="shared" si="77"/>
        <v>21198.82</v>
      </c>
      <c r="DG97" s="25">
        <f t="shared" si="77"/>
        <v>81.7</v>
      </c>
      <c r="DH97" s="25">
        <f t="shared" si="77"/>
        <v>2045.1000000000001</v>
      </c>
      <c r="DI97" s="25">
        <f t="shared" si="77"/>
        <v>2760.3</v>
      </c>
      <c r="DJ97" s="25">
        <f t="shared" si="77"/>
        <v>691.69999999999993</v>
      </c>
      <c r="DK97" s="25">
        <f t="shared" si="77"/>
        <v>476.90000000000003</v>
      </c>
      <c r="DL97" s="25">
        <f t="shared" si="77"/>
        <v>5941.5</v>
      </c>
      <c r="DM97" s="25">
        <f t="shared" si="77"/>
        <v>276.7</v>
      </c>
      <c r="DN97" s="25">
        <f t="shared" si="77"/>
        <v>1469.1</v>
      </c>
      <c r="DO97" s="25">
        <f t="shared" si="77"/>
        <v>3262.1</v>
      </c>
      <c r="DP97" s="25">
        <f t="shared" si="77"/>
        <v>212.5</v>
      </c>
      <c r="DQ97" s="25">
        <f t="shared" si="77"/>
        <v>578.1</v>
      </c>
      <c r="DR97" s="25">
        <f t="shared" si="77"/>
        <v>1447.4</v>
      </c>
      <c r="DS97" s="25">
        <f t="shared" si="77"/>
        <v>811</v>
      </c>
      <c r="DT97" s="25">
        <f t="shared" si="77"/>
        <v>132.6</v>
      </c>
      <c r="DU97" s="25">
        <f t="shared" si="77"/>
        <v>388.09999999999997</v>
      </c>
      <c r="DV97" s="25">
        <f t="shared" si="77"/>
        <v>195.1</v>
      </c>
      <c r="DW97" s="25">
        <f t="shared" si="77"/>
        <v>359.9</v>
      </c>
      <c r="DX97" s="25">
        <f t="shared" si="77"/>
        <v>168.3</v>
      </c>
      <c r="DY97" s="25">
        <f t="shared" si="77"/>
        <v>322.2</v>
      </c>
      <c r="DZ97" s="25">
        <f t="shared" si="77"/>
        <v>904</v>
      </c>
      <c r="EA97" s="25">
        <f t="shared" ref="EA97:FX97" si="78">EA96-EA98</f>
        <v>632.69999999999993</v>
      </c>
      <c r="EB97" s="25">
        <f t="shared" si="78"/>
        <v>583</v>
      </c>
      <c r="EC97" s="25">
        <f t="shared" si="78"/>
        <v>301.39999999999998</v>
      </c>
      <c r="ED97" s="25">
        <f t="shared" si="78"/>
        <v>1655.3</v>
      </c>
      <c r="EE97" s="25">
        <f t="shared" si="78"/>
        <v>200.6</v>
      </c>
      <c r="EF97" s="25">
        <f t="shared" si="78"/>
        <v>1487.6</v>
      </c>
      <c r="EG97" s="25">
        <f t="shared" si="78"/>
        <v>286.8</v>
      </c>
      <c r="EH97" s="25">
        <f t="shared" si="78"/>
        <v>234.3</v>
      </c>
      <c r="EI97" s="25">
        <f t="shared" si="78"/>
        <v>16545.8</v>
      </c>
      <c r="EJ97" s="25">
        <f t="shared" si="78"/>
        <v>9592.6</v>
      </c>
      <c r="EK97" s="25">
        <f t="shared" si="78"/>
        <v>696</v>
      </c>
      <c r="EL97" s="25">
        <f t="shared" si="78"/>
        <v>492.59999999999997</v>
      </c>
      <c r="EM97" s="25">
        <f t="shared" si="78"/>
        <v>433.90000000000003</v>
      </c>
      <c r="EN97" s="25">
        <f t="shared" si="78"/>
        <v>1116.1000000000001</v>
      </c>
      <c r="EO97" s="25">
        <f t="shared" si="78"/>
        <v>394</v>
      </c>
      <c r="EP97" s="25">
        <f t="shared" si="78"/>
        <v>417.7</v>
      </c>
      <c r="EQ97" s="25">
        <f t="shared" si="78"/>
        <v>2605.2200000000003</v>
      </c>
      <c r="ER97" s="25">
        <f t="shared" si="78"/>
        <v>334</v>
      </c>
      <c r="ES97" s="25">
        <f t="shared" si="78"/>
        <v>122.2</v>
      </c>
      <c r="ET97" s="25">
        <f t="shared" si="78"/>
        <v>254.8</v>
      </c>
      <c r="EU97" s="25">
        <f t="shared" si="78"/>
        <v>642.90000000000009</v>
      </c>
      <c r="EV97" s="25">
        <f t="shared" si="78"/>
        <v>66.7</v>
      </c>
      <c r="EW97" s="25">
        <f t="shared" si="78"/>
        <v>901.09999999999991</v>
      </c>
      <c r="EX97" s="25">
        <f t="shared" si="78"/>
        <v>238.2</v>
      </c>
      <c r="EY97" s="25">
        <f t="shared" si="78"/>
        <v>501.9</v>
      </c>
      <c r="EZ97" s="25">
        <f t="shared" si="78"/>
        <v>125.1</v>
      </c>
      <c r="FA97" s="25">
        <f t="shared" si="78"/>
        <v>3392.6</v>
      </c>
      <c r="FB97" s="25">
        <f t="shared" si="78"/>
        <v>346.7</v>
      </c>
      <c r="FC97" s="25">
        <f t="shared" si="78"/>
        <v>2346.1999999999998</v>
      </c>
      <c r="FD97" s="25">
        <f t="shared" si="78"/>
        <v>351.3</v>
      </c>
      <c r="FE97" s="25">
        <f t="shared" si="78"/>
        <v>97.100000000000009</v>
      </c>
      <c r="FF97" s="25">
        <f t="shared" si="78"/>
        <v>228.70000000000002</v>
      </c>
      <c r="FG97" s="25">
        <f t="shared" si="78"/>
        <v>113.89999999999999</v>
      </c>
      <c r="FH97" s="25">
        <f t="shared" si="78"/>
        <v>92.899999999999991</v>
      </c>
      <c r="FI97" s="25">
        <f t="shared" si="78"/>
        <v>1866.9</v>
      </c>
      <c r="FJ97" s="25">
        <f t="shared" si="78"/>
        <v>1962</v>
      </c>
      <c r="FK97" s="25">
        <f t="shared" si="78"/>
        <v>2286.9</v>
      </c>
      <c r="FL97" s="25">
        <f t="shared" si="78"/>
        <v>6248.2000000000007</v>
      </c>
      <c r="FM97" s="25">
        <f t="shared" si="78"/>
        <v>3809.5</v>
      </c>
      <c r="FN97" s="25">
        <f t="shared" si="78"/>
        <v>22012.500000000004</v>
      </c>
      <c r="FO97" s="25">
        <f t="shared" si="78"/>
        <v>1133.4000000000001</v>
      </c>
      <c r="FP97" s="25">
        <f t="shared" si="78"/>
        <v>2279.8000000000002</v>
      </c>
      <c r="FQ97" s="25">
        <f t="shared" si="78"/>
        <v>907.5</v>
      </c>
      <c r="FR97" s="25">
        <f t="shared" si="78"/>
        <v>167.39999999999998</v>
      </c>
      <c r="FS97" s="25">
        <f t="shared" si="78"/>
        <v>198.8</v>
      </c>
      <c r="FT97" s="25">
        <f t="shared" si="78"/>
        <v>84.399999999999991</v>
      </c>
      <c r="FU97" s="25">
        <f t="shared" si="78"/>
        <v>789.30000000000007</v>
      </c>
      <c r="FV97" s="25">
        <f t="shared" si="78"/>
        <v>655.8</v>
      </c>
      <c r="FW97" s="25">
        <f t="shared" si="78"/>
        <v>202.9</v>
      </c>
      <c r="FX97" s="25">
        <f t="shared" si="78"/>
        <v>63.1</v>
      </c>
      <c r="FY97" s="9"/>
      <c r="FZ97" s="23">
        <f t="shared" si="59"/>
        <v>853842.75836491026</v>
      </c>
      <c r="GA97" s="26">
        <f>FZ97-853842.8</f>
        <v>-4.1635089786723256E-2</v>
      </c>
      <c r="GB97" s="23"/>
      <c r="GC97" s="23"/>
      <c r="GD97" s="23"/>
      <c r="GE97" s="23"/>
      <c r="GF97" s="7"/>
      <c r="GG97" s="7"/>
      <c r="GH97" s="22"/>
      <c r="GI97" s="22"/>
      <c r="GJ97" s="22"/>
      <c r="GK97" s="22"/>
      <c r="GL97" s="22"/>
      <c r="GM97" s="22"/>
      <c r="GN97" s="28"/>
      <c r="GO97" s="28"/>
    </row>
    <row r="98" spans="1:256" ht="15.75" x14ac:dyDescent="0.25">
      <c r="A98" s="4" t="s">
        <v>401</v>
      </c>
      <c r="B98" s="52" t="s">
        <v>402</v>
      </c>
      <c r="C98" s="22">
        <f t="shared" ref="C98:BN98" si="79">C88+C89+C90+C95+C93</f>
        <v>0</v>
      </c>
      <c r="D98" s="22">
        <f t="shared" si="79"/>
        <v>5048.5</v>
      </c>
      <c r="E98" s="22">
        <f t="shared" si="79"/>
        <v>873.82699999999988</v>
      </c>
      <c r="F98" s="22">
        <f t="shared" si="79"/>
        <v>658.32999999999993</v>
      </c>
      <c r="G98" s="22">
        <f t="shared" si="79"/>
        <v>0</v>
      </c>
      <c r="H98" s="22">
        <f t="shared" si="79"/>
        <v>0</v>
      </c>
      <c r="I98" s="113">
        <f t="shared" si="79"/>
        <v>1072.8994999999998</v>
      </c>
      <c r="J98" s="22">
        <f t="shared" si="79"/>
        <v>0</v>
      </c>
      <c r="K98" s="22">
        <f t="shared" si="79"/>
        <v>0</v>
      </c>
      <c r="L98" s="22">
        <f t="shared" si="79"/>
        <v>0</v>
      </c>
      <c r="M98" s="22">
        <f t="shared" si="79"/>
        <v>0</v>
      </c>
      <c r="N98" s="22">
        <f t="shared" si="79"/>
        <v>0</v>
      </c>
      <c r="O98" s="22">
        <f t="shared" si="79"/>
        <v>0</v>
      </c>
      <c r="P98" s="22">
        <f t="shared" si="79"/>
        <v>0</v>
      </c>
      <c r="Q98" s="22">
        <f t="shared" si="79"/>
        <v>1013.5999999999999</v>
      </c>
      <c r="R98" s="22">
        <f t="shared" si="79"/>
        <v>0</v>
      </c>
      <c r="S98" s="22">
        <f t="shared" si="79"/>
        <v>0</v>
      </c>
      <c r="T98" s="22">
        <f t="shared" si="79"/>
        <v>0</v>
      </c>
      <c r="U98" s="22">
        <f t="shared" si="79"/>
        <v>0</v>
      </c>
      <c r="V98" s="22">
        <f t="shared" si="79"/>
        <v>0</v>
      </c>
      <c r="W98" s="22">
        <f t="shared" si="79"/>
        <v>0</v>
      </c>
      <c r="X98" s="22">
        <f t="shared" si="79"/>
        <v>0</v>
      </c>
      <c r="Y98" s="22">
        <f t="shared" si="79"/>
        <v>0</v>
      </c>
      <c r="Z98" s="22">
        <f t="shared" si="79"/>
        <v>0</v>
      </c>
      <c r="AA98" s="22">
        <f t="shared" si="79"/>
        <v>0</v>
      </c>
      <c r="AB98" s="22">
        <f t="shared" si="79"/>
        <v>0</v>
      </c>
      <c r="AC98" s="22">
        <f t="shared" si="79"/>
        <v>0</v>
      </c>
      <c r="AD98" s="22">
        <f t="shared" si="79"/>
        <v>87</v>
      </c>
      <c r="AE98" s="22">
        <f t="shared" si="79"/>
        <v>0</v>
      </c>
      <c r="AF98" s="22">
        <f t="shared" si="79"/>
        <v>0</v>
      </c>
      <c r="AG98" s="22">
        <f t="shared" si="79"/>
        <v>0</v>
      </c>
      <c r="AH98" s="22">
        <f t="shared" si="79"/>
        <v>0</v>
      </c>
      <c r="AI98" s="22">
        <f t="shared" si="79"/>
        <v>0</v>
      </c>
      <c r="AJ98" s="22">
        <f t="shared" si="79"/>
        <v>0</v>
      </c>
      <c r="AK98" s="22">
        <f t="shared" si="79"/>
        <v>0</v>
      </c>
      <c r="AL98" s="22">
        <f t="shared" si="79"/>
        <v>0</v>
      </c>
      <c r="AM98" s="22">
        <f t="shared" si="79"/>
        <v>0</v>
      </c>
      <c r="AN98" s="22">
        <f t="shared" si="79"/>
        <v>0</v>
      </c>
      <c r="AO98" s="22">
        <f t="shared" si="79"/>
        <v>0</v>
      </c>
      <c r="AP98" s="22">
        <f t="shared" si="79"/>
        <v>0</v>
      </c>
      <c r="AQ98" s="22">
        <f t="shared" si="79"/>
        <v>0</v>
      </c>
      <c r="AR98" s="22">
        <f t="shared" si="79"/>
        <v>544.92750000000001</v>
      </c>
      <c r="AS98" s="22">
        <f t="shared" si="79"/>
        <v>308.51000000000005</v>
      </c>
      <c r="AT98" s="22">
        <f t="shared" si="79"/>
        <v>0</v>
      </c>
      <c r="AU98" s="22">
        <f t="shared" si="79"/>
        <v>0</v>
      </c>
      <c r="AV98" s="22">
        <f t="shared" si="79"/>
        <v>0</v>
      </c>
      <c r="AW98" s="22">
        <f t="shared" si="79"/>
        <v>0</v>
      </c>
      <c r="AX98" s="22">
        <f t="shared" si="79"/>
        <v>0</v>
      </c>
      <c r="AY98" s="22">
        <f t="shared" si="79"/>
        <v>50.6</v>
      </c>
      <c r="AZ98" s="22">
        <f t="shared" si="79"/>
        <v>0</v>
      </c>
      <c r="BA98" s="22">
        <f t="shared" si="79"/>
        <v>0</v>
      </c>
      <c r="BB98" s="22">
        <f t="shared" si="79"/>
        <v>0</v>
      </c>
      <c r="BC98" s="22">
        <f t="shared" si="79"/>
        <v>3916.6259999999997</v>
      </c>
      <c r="BD98" s="22">
        <f t="shared" si="79"/>
        <v>0</v>
      </c>
      <c r="BE98" s="22">
        <f t="shared" si="79"/>
        <v>0</v>
      </c>
      <c r="BF98" s="22">
        <f t="shared" si="79"/>
        <v>0</v>
      </c>
      <c r="BG98" s="22">
        <f t="shared" si="79"/>
        <v>0</v>
      </c>
      <c r="BH98" s="22">
        <f t="shared" si="79"/>
        <v>0</v>
      </c>
      <c r="BI98" s="22">
        <f t="shared" si="79"/>
        <v>0</v>
      </c>
      <c r="BJ98" s="22">
        <f t="shared" si="79"/>
        <v>0</v>
      </c>
      <c r="BK98" s="22">
        <f t="shared" si="79"/>
        <v>0</v>
      </c>
      <c r="BL98" s="22">
        <f t="shared" si="79"/>
        <v>0</v>
      </c>
      <c r="BM98" s="22">
        <f t="shared" si="79"/>
        <v>0</v>
      </c>
      <c r="BN98" s="22">
        <f t="shared" si="79"/>
        <v>0</v>
      </c>
      <c r="BO98" s="22">
        <f t="shared" ref="BO98:DZ98" si="80">BO88+BO89+BO90+BO95+BO93</f>
        <v>0</v>
      </c>
      <c r="BP98" s="22">
        <f t="shared" si="80"/>
        <v>0</v>
      </c>
      <c r="BQ98" s="22">
        <f t="shared" si="80"/>
        <v>586.69999999999993</v>
      </c>
      <c r="BR98" s="22">
        <f t="shared" si="80"/>
        <v>0</v>
      </c>
      <c r="BS98" s="22">
        <f t="shared" si="80"/>
        <v>0</v>
      </c>
      <c r="BT98" s="22">
        <f t="shared" si="80"/>
        <v>0</v>
      </c>
      <c r="BU98" s="22">
        <f t="shared" si="80"/>
        <v>0</v>
      </c>
      <c r="BV98" s="22">
        <f t="shared" si="80"/>
        <v>31</v>
      </c>
      <c r="BW98" s="22">
        <f t="shared" si="80"/>
        <v>0</v>
      </c>
      <c r="BX98" s="22">
        <f t="shared" si="80"/>
        <v>0</v>
      </c>
      <c r="BY98" s="22">
        <f t="shared" si="80"/>
        <v>0</v>
      </c>
      <c r="BZ98" s="22">
        <f t="shared" si="80"/>
        <v>0</v>
      </c>
      <c r="CA98" s="22">
        <f t="shared" si="80"/>
        <v>0</v>
      </c>
      <c r="CB98" s="22">
        <f t="shared" si="80"/>
        <v>0</v>
      </c>
      <c r="CC98" s="22">
        <f t="shared" si="80"/>
        <v>0</v>
      </c>
      <c r="CD98" s="22">
        <f t="shared" si="80"/>
        <v>0</v>
      </c>
      <c r="CE98" s="22">
        <f t="shared" si="80"/>
        <v>0</v>
      </c>
      <c r="CF98" s="22">
        <f t="shared" si="80"/>
        <v>0</v>
      </c>
      <c r="CG98" s="22">
        <f t="shared" si="80"/>
        <v>0</v>
      </c>
      <c r="CH98" s="22">
        <f t="shared" si="80"/>
        <v>0</v>
      </c>
      <c r="CI98" s="22">
        <f t="shared" si="80"/>
        <v>0</v>
      </c>
      <c r="CJ98" s="22">
        <f t="shared" si="80"/>
        <v>0</v>
      </c>
      <c r="CK98" s="22">
        <f t="shared" si="80"/>
        <v>524.16</v>
      </c>
      <c r="CL98" s="22">
        <f t="shared" si="80"/>
        <v>0</v>
      </c>
      <c r="CM98" s="22">
        <f t="shared" si="80"/>
        <v>0</v>
      </c>
      <c r="CN98" s="22">
        <f t="shared" si="80"/>
        <v>1575.2</v>
      </c>
      <c r="CO98" s="22">
        <f t="shared" si="80"/>
        <v>0</v>
      </c>
      <c r="CP98" s="22">
        <f t="shared" si="80"/>
        <v>0</v>
      </c>
      <c r="CQ98" s="22">
        <f t="shared" si="80"/>
        <v>0</v>
      </c>
      <c r="CR98" s="22">
        <f t="shared" si="80"/>
        <v>0</v>
      </c>
      <c r="CS98" s="22">
        <f t="shared" si="80"/>
        <v>0</v>
      </c>
      <c r="CT98" s="22">
        <f t="shared" si="80"/>
        <v>0</v>
      </c>
      <c r="CU98" s="22">
        <f t="shared" si="80"/>
        <v>0</v>
      </c>
      <c r="CV98" s="22">
        <f t="shared" si="80"/>
        <v>0</v>
      </c>
      <c r="CW98" s="22">
        <f t="shared" si="80"/>
        <v>0</v>
      </c>
      <c r="CX98" s="22">
        <f t="shared" si="80"/>
        <v>0</v>
      </c>
      <c r="CY98" s="22">
        <f t="shared" si="80"/>
        <v>0</v>
      </c>
      <c r="CZ98" s="22">
        <f t="shared" si="80"/>
        <v>0</v>
      </c>
      <c r="DA98" s="22">
        <f t="shared" si="80"/>
        <v>0</v>
      </c>
      <c r="DB98" s="22">
        <f t="shared" si="80"/>
        <v>0</v>
      </c>
      <c r="DC98" s="22">
        <f t="shared" si="80"/>
        <v>0</v>
      </c>
      <c r="DD98" s="22">
        <f t="shared" si="80"/>
        <v>0</v>
      </c>
      <c r="DE98" s="22">
        <f t="shared" si="80"/>
        <v>0</v>
      </c>
      <c r="DF98" s="22">
        <f t="shared" si="80"/>
        <v>861.48</v>
      </c>
      <c r="DG98" s="22">
        <f t="shared" si="80"/>
        <v>0</v>
      </c>
      <c r="DH98" s="22">
        <f t="shared" si="80"/>
        <v>0</v>
      </c>
      <c r="DI98" s="22">
        <f t="shared" si="80"/>
        <v>0</v>
      </c>
      <c r="DJ98" s="22">
        <f t="shared" si="80"/>
        <v>0</v>
      </c>
      <c r="DK98" s="22">
        <f t="shared" si="80"/>
        <v>0</v>
      </c>
      <c r="DL98" s="22">
        <f t="shared" si="80"/>
        <v>0</v>
      </c>
      <c r="DM98" s="22">
        <f t="shared" si="80"/>
        <v>0</v>
      </c>
      <c r="DN98" s="22">
        <f t="shared" si="80"/>
        <v>0</v>
      </c>
      <c r="DO98" s="22">
        <f t="shared" si="80"/>
        <v>0</v>
      </c>
      <c r="DP98" s="22">
        <f t="shared" si="80"/>
        <v>0</v>
      </c>
      <c r="DQ98" s="22">
        <f t="shared" si="80"/>
        <v>0</v>
      </c>
      <c r="DR98" s="22">
        <f t="shared" si="80"/>
        <v>0</v>
      </c>
      <c r="DS98" s="22">
        <f t="shared" si="80"/>
        <v>0</v>
      </c>
      <c r="DT98" s="22">
        <f t="shared" si="80"/>
        <v>0</v>
      </c>
      <c r="DU98" s="22">
        <f t="shared" si="80"/>
        <v>0</v>
      </c>
      <c r="DV98" s="22">
        <f t="shared" si="80"/>
        <v>0</v>
      </c>
      <c r="DW98" s="22">
        <f t="shared" si="80"/>
        <v>0</v>
      </c>
      <c r="DX98" s="22">
        <f t="shared" si="80"/>
        <v>0</v>
      </c>
      <c r="DY98" s="22">
        <f t="shared" si="80"/>
        <v>0</v>
      </c>
      <c r="DZ98" s="22">
        <f t="shared" si="80"/>
        <v>0</v>
      </c>
      <c r="EA98" s="22">
        <f t="shared" ref="EA98:FX98" si="81">EA88+EA89+EA90+EA95+EA93</f>
        <v>0</v>
      </c>
      <c r="EB98" s="22">
        <f t="shared" si="81"/>
        <v>0</v>
      </c>
      <c r="EC98" s="22">
        <f t="shared" si="81"/>
        <v>0</v>
      </c>
      <c r="ED98" s="22">
        <f t="shared" si="81"/>
        <v>0</v>
      </c>
      <c r="EE98" s="22">
        <f t="shared" si="81"/>
        <v>0</v>
      </c>
      <c r="EF98" s="22">
        <f t="shared" si="81"/>
        <v>0</v>
      </c>
      <c r="EG98" s="22">
        <f t="shared" si="81"/>
        <v>0</v>
      </c>
      <c r="EH98" s="22">
        <f t="shared" si="81"/>
        <v>0</v>
      </c>
      <c r="EI98" s="22">
        <f t="shared" si="81"/>
        <v>0</v>
      </c>
      <c r="EJ98" s="22">
        <f t="shared" si="81"/>
        <v>0</v>
      </c>
      <c r="EK98" s="22">
        <f t="shared" si="81"/>
        <v>0</v>
      </c>
      <c r="EL98" s="22">
        <f t="shared" si="81"/>
        <v>0</v>
      </c>
      <c r="EM98" s="22">
        <f t="shared" si="81"/>
        <v>0</v>
      </c>
      <c r="EN98" s="22">
        <f t="shared" si="81"/>
        <v>0</v>
      </c>
      <c r="EO98" s="22">
        <f t="shared" si="81"/>
        <v>0</v>
      </c>
      <c r="EP98" s="22">
        <f t="shared" si="81"/>
        <v>0</v>
      </c>
      <c r="EQ98" s="22">
        <f t="shared" si="81"/>
        <v>144.97999999999999</v>
      </c>
      <c r="ER98" s="22">
        <f t="shared" si="81"/>
        <v>0</v>
      </c>
      <c r="ES98" s="22">
        <f t="shared" si="81"/>
        <v>0</v>
      </c>
      <c r="ET98" s="22">
        <f t="shared" si="81"/>
        <v>0</v>
      </c>
      <c r="EU98" s="22">
        <f t="shared" si="81"/>
        <v>0</v>
      </c>
      <c r="EV98" s="22">
        <f t="shared" si="81"/>
        <v>0</v>
      </c>
      <c r="EW98" s="22">
        <f t="shared" si="81"/>
        <v>0</v>
      </c>
      <c r="EX98" s="22">
        <f t="shared" si="81"/>
        <v>0</v>
      </c>
      <c r="EY98" s="22">
        <f t="shared" si="81"/>
        <v>0</v>
      </c>
      <c r="EZ98" s="22">
        <f t="shared" si="81"/>
        <v>0</v>
      </c>
      <c r="FA98" s="22">
        <f t="shared" si="81"/>
        <v>0</v>
      </c>
      <c r="FB98" s="22">
        <f t="shared" si="81"/>
        <v>0</v>
      </c>
      <c r="FC98" s="22">
        <f t="shared" si="81"/>
        <v>0</v>
      </c>
      <c r="FD98" s="22">
        <f t="shared" si="81"/>
        <v>0</v>
      </c>
      <c r="FE98" s="22">
        <f t="shared" si="81"/>
        <v>0</v>
      </c>
      <c r="FF98" s="22">
        <f t="shared" si="81"/>
        <v>0</v>
      </c>
      <c r="FG98" s="22">
        <f t="shared" si="81"/>
        <v>0</v>
      </c>
      <c r="FH98" s="22">
        <f t="shared" si="81"/>
        <v>0</v>
      </c>
      <c r="FI98" s="22">
        <f t="shared" si="81"/>
        <v>0</v>
      </c>
      <c r="FJ98" s="22">
        <f t="shared" si="81"/>
        <v>0</v>
      </c>
      <c r="FK98" s="22">
        <f t="shared" si="81"/>
        <v>0</v>
      </c>
      <c r="FL98" s="22">
        <f t="shared" si="81"/>
        <v>0</v>
      </c>
      <c r="FM98" s="22">
        <f t="shared" si="81"/>
        <v>0</v>
      </c>
      <c r="FN98" s="22">
        <f t="shared" si="81"/>
        <v>0</v>
      </c>
      <c r="FO98" s="22">
        <f t="shared" si="81"/>
        <v>0</v>
      </c>
      <c r="FP98" s="22">
        <f t="shared" si="81"/>
        <v>0</v>
      </c>
      <c r="FQ98" s="22">
        <f t="shared" si="81"/>
        <v>0</v>
      </c>
      <c r="FR98" s="22">
        <f t="shared" si="81"/>
        <v>0</v>
      </c>
      <c r="FS98" s="22">
        <f t="shared" si="81"/>
        <v>0</v>
      </c>
      <c r="FT98" s="22">
        <f t="shared" si="81"/>
        <v>0</v>
      </c>
      <c r="FU98" s="22">
        <f t="shared" si="81"/>
        <v>0</v>
      </c>
      <c r="FV98" s="22">
        <f t="shared" si="81"/>
        <v>0</v>
      </c>
      <c r="FW98" s="22">
        <f t="shared" si="81"/>
        <v>0</v>
      </c>
      <c r="FX98" s="22">
        <f t="shared" si="81"/>
        <v>0</v>
      </c>
      <c r="FY98" s="23"/>
      <c r="FZ98" s="23">
        <f t="shared" si="59"/>
        <v>17298.34</v>
      </c>
      <c r="GA98" s="6"/>
      <c r="GB98" s="23"/>
      <c r="GC98" s="23"/>
      <c r="GD98" s="23"/>
      <c r="GE98" s="23"/>
      <c r="GF98" s="23"/>
      <c r="GG98" s="7"/>
      <c r="GH98" s="22"/>
      <c r="GI98" s="22"/>
      <c r="GJ98" s="22"/>
      <c r="GK98" s="22"/>
      <c r="GL98" s="22"/>
      <c r="GM98" s="22"/>
      <c r="GN98" s="28"/>
      <c r="GO98" s="28"/>
    </row>
    <row r="99" spans="1:256" ht="15.75" x14ac:dyDescent="0.25">
      <c r="A99" s="4"/>
      <c r="B99" s="52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23"/>
      <c r="FZ99" s="23"/>
      <c r="GA99" s="7"/>
      <c r="GB99" s="23"/>
      <c r="GC99" s="23"/>
      <c r="GD99" s="23"/>
      <c r="GE99" s="23"/>
      <c r="GF99" s="23"/>
      <c r="GG99" s="7"/>
      <c r="GH99" s="22"/>
      <c r="GI99" s="22"/>
      <c r="GJ99" s="22"/>
      <c r="GK99" s="22"/>
      <c r="GL99" s="22"/>
      <c r="GM99" s="22"/>
      <c r="GN99" s="28"/>
      <c r="GO99" s="28"/>
    </row>
    <row r="100" spans="1:256" ht="15.75" x14ac:dyDescent="0.25">
      <c r="A100" s="4"/>
      <c r="B100" s="5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3"/>
      <c r="FZ100" s="23"/>
      <c r="GA100" s="7"/>
      <c r="GB100" s="23"/>
      <c r="GC100" s="23"/>
      <c r="GD100" s="23"/>
      <c r="GE100" s="23"/>
      <c r="GF100" s="23"/>
      <c r="GG100" s="7"/>
      <c r="GH100" s="22"/>
      <c r="GI100" s="22"/>
      <c r="GJ100" s="22"/>
      <c r="GK100" s="22"/>
      <c r="GL100" s="22"/>
      <c r="GM100" s="22"/>
      <c r="GN100" s="28"/>
      <c r="GO100" s="28"/>
    </row>
    <row r="101" spans="1:256" ht="15.75" x14ac:dyDescent="0.25">
      <c r="A101" s="114"/>
      <c r="B101" s="115" t="s">
        <v>403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16">
        <v>2746.2</v>
      </c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>
        <v>5069</v>
      </c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  <c r="DK101" s="116"/>
      <c r="DL101" s="116"/>
      <c r="DM101" s="116"/>
      <c r="DN101" s="116"/>
      <c r="DO101" s="116"/>
      <c r="DP101" s="116"/>
      <c r="DQ101" s="116"/>
      <c r="DR101" s="116"/>
      <c r="DS101" s="116"/>
      <c r="DT101" s="116"/>
      <c r="DU101" s="116"/>
      <c r="DV101" s="116"/>
      <c r="DW101" s="116"/>
      <c r="DX101" s="116"/>
      <c r="DY101" s="116"/>
      <c r="DZ101" s="116"/>
      <c r="EA101" s="116"/>
      <c r="EB101" s="116"/>
      <c r="EC101" s="116"/>
      <c r="ED101" s="116"/>
      <c r="EE101" s="116"/>
      <c r="EF101" s="116"/>
      <c r="EG101" s="116"/>
      <c r="EH101" s="116"/>
      <c r="EI101" s="116"/>
      <c r="EJ101" s="116"/>
      <c r="EK101" s="116"/>
      <c r="EL101" s="116"/>
      <c r="EM101" s="116"/>
      <c r="EN101" s="116">
        <v>1138.0999999999999</v>
      </c>
      <c r="EO101" s="116"/>
      <c r="EP101" s="116"/>
      <c r="EQ101" s="116"/>
      <c r="ER101" s="116"/>
      <c r="ES101" s="116"/>
      <c r="ET101" s="116"/>
      <c r="EU101" s="116"/>
      <c r="EV101" s="116"/>
      <c r="EW101" s="116"/>
      <c r="EX101" s="116"/>
      <c r="EY101" s="116"/>
      <c r="EZ101" s="116"/>
      <c r="FA101" s="116"/>
      <c r="FB101" s="116"/>
      <c r="FC101" s="116"/>
      <c r="FD101" s="116"/>
      <c r="FE101" s="116"/>
      <c r="FF101" s="116"/>
      <c r="FG101" s="116"/>
      <c r="FH101" s="116"/>
      <c r="FI101" s="116"/>
      <c r="FJ101" s="116"/>
      <c r="FK101" s="116"/>
      <c r="FL101" s="116"/>
      <c r="FM101" s="116"/>
      <c r="FN101" s="116"/>
      <c r="FO101" s="116"/>
      <c r="FP101" s="116"/>
      <c r="FQ101" s="116"/>
      <c r="FR101" s="116"/>
      <c r="FS101" s="116"/>
      <c r="FT101" s="116"/>
      <c r="FU101" s="116"/>
      <c r="FV101" s="116"/>
      <c r="FW101" s="116"/>
      <c r="FX101" s="116"/>
      <c r="FY101" s="114"/>
      <c r="FZ101" s="112"/>
      <c r="GA101" s="39"/>
      <c r="GB101" s="116"/>
      <c r="GC101" s="116"/>
      <c r="GD101" s="116"/>
      <c r="GE101" s="114"/>
      <c r="GF101" s="116"/>
      <c r="GG101" s="116"/>
      <c r="GH101" s="116"/>
      <c r="GI101" s="116"/>
      <c r="GJ101" s="116"/>
      <c r="GK101" s="116"/>
      <c r="GL101" s="116"/>
      <c r="GM101" s="116"/>
      <c r="GN101" s="117"/>
      <c r="GO101" s="117"/>
      <c r="GP101" s="117"/>
      <c r="GQ101" s="117"/>
      <c r="GR101" s="117"/>
      <c r="GS101" s="117"/>
      <c r="GT101" s="117"/>
      <c r="GU101" s="117"/>
      <c r="GV101" s="117"/>
      <c r="GW101" s="117"/>
      <c r="GX101" s="117"/>
      <c r="GY101" s="117"/>
      <c r="GZ101" s="117"/>
      <c r="HA101" s="117"/>
      <c r="HB101" s="117"/>
      <c r="HC101" s="117"/>
      <c r="HD101" s="117"/>
      <c r="HE101" s="117"/>
      <c r="HF101" s="117"/>
      <c r="HG101" s="117"/>
      <c r="HH101" s="117"/>
      <c r="HI101" s="117"/>
      <c r="HJ101" s="117"/>
      <c r="HK101" s="117"/>
      <c r="HL101" s="117"/>
      <c r="HM101" s="117"/>
      <c r="HN101" s="117"/>
      <c r="HO101" s="117"/>
      <c r="HP101" s="117"/>
      <c r="HQ101" s="117"/>
      <c r="HR101" s="117"/>
      <c r="HS101" s="117"/>
      <c r="HT101" s="117"/>
      <c r="HU101" s="117"/>
      <c r="HV101" s="117"/>
      <c r="HW101" s="117"/>
      <c r="HX101" s="117"/>
      <c r="HY101" s="117"/>
      <c r="HZ101" s="117"/>
      <c r="IA101" s="117"/>
      <c r="IB101" s="117"/>
      <c r="IC101" s="117"/>
      <c r="ID101" s="117"/>
      <c r="IE101" s="117"/>
      <c r="IF101" s="117"/>
      <c r="IG101" s="117"/>
      <c r="IH101" s="117"/>
      <c r="II101" s="117"/>
      <c r="IJ101" s="117"/>
      <c r="IK101" s="117"/>
      <c r="IL101" s="117"/>
      <c r="IM101" s="117"/>
      <c r="IN101" s="117"/>
      <c r="IO101" s="117"/>
      <c r="IP101" s="117"/>
      <c r="IQ101" s="117"/>
      <c r="IR101" s="117"/>
      <c r="IS101" s="117"/>
      <c r="IT101" s="117"/>
      <c r="IU101" s="117"/>
      <c r="IV101" s="117"/>
    </row>
    <row r="102" spans="1:256" x14ac:dyDescent="0.2">
      <c r="A102" s="118" t="s">
        <v>404</v>
      </c>
      <c r="B102" s="7" t="s">
        <v>405</v>
      </c>
      <c r="C102" s="119">
        <f t="shared" ref="C102:BN102" si="82">IF(AND(C15&gt;0,C96&lt;=500),C96-ROUND((C15*0.65),1),0)</f>
        <v>0</v>
      </c>
      <c r="D102" s="119">
        <f t="shared" si="82"/>
        <v>0</v>
      </c>
      <c r="E102" s="119">
        <f t="shared" si="82"/>
        <v>0</v>
      </c>
      <c r="F102" s="119">
        <f t="shared" si="82"/>
        <v>0</v>
      </c>
      <c r="G102" s="119">
        <f t="shared" si="82"/>
        <v>0</v>
      </c>
      <c r="H102" s="119">
        <f t="shared" si="82"/>
        <v>0</v>
      </c>
      <c r="I102" s="119">
        <f t="shared" si="82"/>
        <v>0</v>
      </c>
      <c r="J102" s="119">
        <f t="shared" si="82"/>
        <v>0</v>
      </c>
      <c r="K102" s="119">
        <f t="shared" si="82"/>
        <v>0</v>
      </c>
      <c r="L102" s="119">
        <f t="shared" si="82"/>
        <v>0</v>
      </c>
      <c r="M102" s="119">
        <f t="shared" si="82"/>
        <v>0</v>
      </c>
      <c r="N102" s="119">
        <f t="shared" si="82"/>
        <v>0</v>
      </c>
      <c r="O102" s="119">
        <f t="shared" si="82"/>
        <v>0</v>
      </c>
      <c r="P102" s="119">
        <f t="shared" si="82"/>
        <v>0</v>
      </c>
      <c r="Q102" s="119">
        <f t="shared" si="82"/>
        <v>0</v>
      </c>
      <c r="R102" s="119">
        <f t="shared" si="82"/>
        <v>0</v>
      </c>
      <c r="S102" s="119">
        <f t="shared" si="82"/>
        <v>0</v>
      </c>
      <c r="T102" s="119">
        <f t="shared" si="82"/>
        <v>0</v>
      </c>
      <c r="U102" s="119">
        <f t="shared" si="82"/>
        <v>0</v>
      </c>
      <c r="V102" s="119">
        <f t="shared" si="82"/>
        <v>0</v>
      </c>
      <c r="W102" s="119">
        <f t="shared" si="82"/>
        <v>0</v>
      </c>
      <c r="X102" s="119">
        <f t="shared" si="82"/>
        <v>0</v>
      </c>
      <c r="Y102" s="119">
        <f t="shared" si="82"/>
        <v>0</v>
      </c>
      <c r="Z102" s="119">
        <f t="shared" si="82"/>
        <v>0</v>
      </c>
      <c r="AA102" s="119">
        <f t="shared" si="82"/>
        <v>0</v>
      </c>
      <c r="AB102" s="119">
        <f t="shared" si="82"/>
        <v>0</v>
      </c>
      <c r="AC102" s="119">
        <f t="shared" si="82"/>
        <v>0</v>
      </c>
      <c r="AD102" s="119">
        <f t="shared" si="82"/>
        <v>0</v>
      </c>
      <c r="AE102" s="119">
        <f t="shared" si="82"/>
        <v>0</v>
      </c>
      <c r="AF102" s="119">
        <f t="shared" si="82"/>
        <v>0</v>
      </c>
      <c r="AG102" s="119">
        <f t="shared" si="82"/>
        <v>0</v>
      </c>
      <c r="AH102" s="119">
        <f t="shared" si="82"/>
        <v>0</v>
      </c>
      <c r="AI102" s="119">
        <f t="shared" si="82"/>
        <v>0</v>
      </c>
      <c r="AJ102" s="119">
        <f t="shared" si="82"/>
        <v>0</v>
      </c>
      <c r="AK102" s="119">
        <f t="shared" si="82"/>
        <v>0</v>
      </c>
      <c r="AL102" s="119">
        <f t="shared" si="82"/>
        <v>0</v>
      </c>
      <c r="AM102" s="119">
        <f t="shared" si="82"/>
        <v>0</v>
      </c>
      <c r="AN102" s="119">
        <f t="shared" si="82"/>
        <v>0</v>
      </c>
      <c r="AO102" s="119">
        <f t="shared" si="82"/>
        <v>0</v>
      </c>
      <c r="AP102" s="119">
        <f t="shared" si="82"/>
        <v>0</v>
      </c>
      <c r="AQ102" s="119">
        <f t="shared" si="82"/>
        <v>0</v>
      </c>
      <c r="AR102" s="119">
        <f t="shared" si="82"/>
        <v>0</v>
      </c>
      <c r="AS102" s="119">
        <f t="shared" si="82"/>
        <v>0</v>
      </c>
      <c r="AT102" s="119">
        <f t="shared" si="82"/>
        <v>0</v>
      </c>
      <c r="AU102" s="119">
        <f t="shared" si="82"/>
        <v>0</v>
      </c>
      <c r="AV102" s="119">
        <f t="shared" si="82"/>
        <v>0</v>
      </c>
      <c r="AW102" s="119">
        <f t="shared" si="82"/>
        <v>0</v>
      </c>
      <c r="AX102" s="119">
        <f t="shared" si="82"/>
        <v>0</v>
      </c>
      <c r="AY102" s="119">
        <f t="shared" si="82"/>
        <v>0</v>
      </c>
      <c r="AZ102" s="119">
        <f t="shared" si="82"/>
        <v>0</v>
      </c>
      <c r="BA102" s="119">
        <f t="shared" si="82"/>
        <v>0</v>
      </c>
      <c r="BB102" s="119">
        <f t="shared" si="82"/>
        <v>0</v>
      </c>
      <c r="BC102" s="119">
        <f t="shared" si="82"/>
        <v>0</v>
      </c>
      <c r="BD102" s="119">
        <f t="shared" si="82"/>
        <v>0</v>
      </c>
      <c r="BE102" s="119">
        <f t="shared" si="82"/>
        <v>0</v>
      </c>
      <c r="BF102" s="119">
        <f t="shared" si="82"/>
        <v>0</v>
      </c>
      <c r="BG102" s="119">
        <f t="shared" si="82"/>
        <v>0</v>
      </c>
      <c r="BH102" s="119">
        <f t="shared" si="82"/>
        <v>0</v>
      </c>
      <c r="BI102" s="119">
        <f t="shared" si="82"/>
        <v>0</v>
      </c>
      <c r="BJ102" s="119">
        <f t="shared" si="82"/>
        <v>0</v>
      </c>
      <c r="BK102" s="119">
        <f t="shared" si="82"/>
        <v>0</v>
      </c>
      <c r="BL102" s="119">
        <f t="shared" si="82"/>
        <v>0</v>
      </c>
      <c r="BM102" s="119">
        <f t="shared" si="82"/>
        <v>0</v>
      </c>
      <c r="BN102" s="119">
        <f t="shared" si="82"/>
        <v>0</v>
      </c>
      <c r="BO102" s="119">
        <f t="shared" ref="BO102:DZ102" si="83">IF(AND(BO15&gt;0,BO96&lt;=500),BO96-ROUND((BO15*0.65),1),0)</f>
        <v>0</v>
      </c>
      <c r="BP102" s="119">
        <f t="shared" si="83"/>
        <v>0</v>
      </c>
      <c r="BQ102" s="119">
        <f t="shared" si="83"/>
        <v>0</v>
      </c>
      <c r="BR102" s="119">
        <f t="shared" si="83"/>
        <v>0</v>
      </c>
      <c r="BS102" s="119">
        <f t="shared" si="83"/>
        <v>0</v>
      </c>
      <c r="BT102" s="119">
        <f t="shared" si="83"/>
        <v>0</v>
      </c>
      <c r="BU102" s="119">
        <f t="shared" si="83"/>
        <v>0</v>
      </c>
      <c r="BV102" s="119">
        <f t="shared" si="83"/>
        <v>0</v>
      </c>
      <c r="BW102" s="119">
        <f t="shared" si="83"/>
        <v>0</v>
      </c>
      <c r="BX102" s="119">
        <f t="shared" si="83"/>
        <v>0</v>
      </c>
      <c r="BY102" s="119">
        <f t="shared" si="83"/>
        <v>0</v>
      </c>
      <c r="BZ102" s="119">
        <f t="shared" si="83"/>
        <v>0</v>
      </c>
      <c r="CA102" s="119">
        <f t="shared" si="83"/>
        <v>0</v>
      </c>
      <c r="CB102" s="119">
        <f t="shared" si="83"/>
        <v>0</v>
      </c>
      <c r="CC102" s="119">
        <f t="shared" si="83"/>
        <v>0</v>
      </c>
      <c r="CD102" s="119">
        <f t="shared" si="83"/>
        <v>0</v>
      </c>
      <c r="CE102" s="119">
        <f t="shared" si="83"/>
        <v>0</v>
      </c>
      <c r="CF102" s="119">
        <f t="shared" si="83"/>
        <v>0</v>
      </c>
      <c r="CG102" s="119">
        <f t="shared" si="83"/>
        <v>0</v>
      </c>
      <c r="CH102" s="119">
        <f t="shared" si="83"/>
        <v>0</v>
      </c>
      <c r="CI102" s="119">
        <f t="shared" si="83"/>
        <v>0</v>
      </c>
      <c r="CJ102" s="119">
        <f t="shared" si="83"/>
        <v>0</v>
      </c>
      <c r="CK102" s="119">
        <f t="shared" si="83"/>
        <v>0</v>
      </c>
      <c r="CL102" s="119">
        <f t="shared" si="83"/>
        <v>0</v>
      </c>
      <c r="CM102" s="119">
        <f t="shared" si="83"/>
        <v>0</v>
      </c>
      <c r="CN102" s="119">
        <f t="shared" si="83"/>
        <v>0</v>
      </c>
      <c r="CO102" s="119">
        <f t="shared" si="83"/>
        <v>0</v>
      </c>
      <c r="CP102" s="119">
        <f t="shared" si="83"/>
        <v>0</v>
      </c>
      <c r="CQ102" s="119">
        <f t="shared" si="83"/>
        <v>0</v>
      </c>
      <c r="CR102" s="119">
        <f t="shared" si="83"/>
        <v>0</v>
      </c>
      <c r="CS102" s="119">
        <f t="shared" si="83"/>
        <v>0</v>
      </c>
      <c r="CT102" s="119">
        <f t="shared" si="83"/>
        <v>0</v>
      </c>
      <c r="CU102" s="119">
        <f t="shared" si="83"/>
        <v>0</v>
      </c>
      <c r="CV102" s="119">
        <f t="shared" si="83"/>
        <v>0</v>
      </c>
      <c r="CW102" s="119">
        <f t="shared" si="83"/>
        <v>0</v>
      </c>
      <c r="CX102" s="119">
        <f t="shared" si="83"/>
        <v>0</v>
      </c>
      <c r="CY102" s="119">
        <f t="shared" si="83"/>
        <v>0</v>
      </c>
      <c r="CZ102" s="119">
        <f t="shared" si="83"/>
        <v>0</v>
      </c>
      <c r="DA102" s="119">
        <f t="shared" si="83"/>
        <v>0</v>
      </c>
      <c r="DB102" s="119">
        <f t="shared" si="83"/>
        <v>0</v>
      </c>
      <c r="DC102" s="119">
        <f t="shared" si="83"/>
        <v>0</v>
      </c>
      <c r="DD102" s="119">
        <f t="shared" si="83"/>
        <v>0</v>
      </c>
      <c r="DE102" s="119">
        <f t="shared" si="83"/>
        <v>0</v>
      </c>
      <c r="DF102" s="119">
        <f t="shared" si="83"/>
        <v>0</v>
      </c>
      <c r="DG102" s="119">
        <f t="shared" si="83"/>
        <v>0</v>
      </c>
      <c r="DH102" s="119">
        <f t="shared" si="83"/>
        <v>0</v>
      </c>
      <c r="DI102" s="119">
        <f t="shared" si="83"/>
        <v>0</v>
      </c>
      <c r="DJ102" s="119">
        <f t="shared" si="83"/>
        <v>0</v>
      </c>
      <c r="DK102" s="119">
        <f t="shared" si="83"/>
        <v>0</v>
      </c>
      <c r="DL102" s="119">
        <f t="shared" si="83"/>
        <v>0</v>
      </c>
      <c r="DM102" s="119">
        <f t="shared" si="83"/>
        <v>227.2</v>
      </c>
      <c r="DN102" s="119">
        <f t="shared" si="83"/>
        <v>0</v>
      </c>
      <c r="DO102" s="119">
        <f t="shared" si="83"/>
        <v>0</v>
      </c>
      <c r="DP102" s="119">
        <f t="shared" si="83"/>
        <v>0</v>
      </c>
      <c r="DQ102" s="119">
        <f t="shared" si="83"/>
        <v>0</v>
      </c>
      <c r="DR102" s="119">
        <f t="shared" si="83"/>
        <v>0</v>
      </c>
      <c r="DS102" s="119">
        <f t="shared" si="83"/>
        <v>0</v>
      </c>
      <c r="DT102" s="119">
        <f t="shared" si="83"/>
        <v>0</v>
      </c>
      <c r="DU102" s="119">
        <f t="shared" si="83"/>
        <v>0</v>
      </c>
      <c r="DV102" s="119">
        <f t="shared" si="83"/>
        <v>0</v>
      </c>
      <c r="DW102" s="119">
        <f t="shared" si="83"/>
        <v>0</v>
      </c>
      <c r="DX102" s="119">
        <f t="shared" si="83"/>
        <v>0</v>
      </c>
      <c r="DY102" s="119">
        <f t="shared" si="83"/>
        <v>0</v>
      </c>
      <c r="DZ102" s="119">
        <f t="shared" si="83"/>
        <v>0</v>
      </c>
      <c r="EA102" s="119">
        <f t="shared" ref="EA102:FX102" si="84">IF(AND(EA15&gt;0,EA96&lt;=500),EA96-ROUND((EA15*0.65),1),0)</f>
        <v>0</v>
      </c>
      <c r="EB102" s="119">
        <f t="shared" si="84"/>
        <v>0</v>
      </c>
      <c r="EC102" s="119">
        <f t="shared" si="84"/>
        <v>0</v>
      </c>
      <c r="ED102" s="119">
        <f t="shared" si="84"/>
        <v>0</v>
      </c>
      <c r="EE102" s="119">
        <f t="shared" si="84"/>
        <v>0</v>
      </c>
      <c r="EF102" s="119">
        <f t="shared" si="84"/>
        <v>0</v>
      </c>
      <c r="EG102" s="119">
        <f t="shared" si="84"/>
        <v>0</v>
      </c>
      <c r="EH102" s="119">
        <f t="shared" si="84"/>
        <v>0</v>
      </c>
      <c r="EI102" s="119">
        <f t="shared" si="84"/>
        <v>0</v>
      </c>
      <c r="EJ102" s="119">
        <f t="shared" si="84"/>
        <v>0</v>
      </c>
      <c r="EK102" s="119">
        <f t="shared" si="84"/>
        <v>0</v>
      </c>
      <c r="EL102" s="119">
        <f t="shared" si="84"/>
        <v>0</v>
      </c>
      <c r="EM102" s="119">
        <f t="shared" si="84"/>
        <v>0</v>
      </c>
      <c r="EN102" s="119">
        <f t="shared" si="84"/>
        <v>0</v>
      </c>
      <c r="EO102" s="119">
        <f t="shared" si="84"/>
        <v>0</v>
      </c>
      <c r="EP102" s="119">
        <f t="shared" si="84"/>
        <v>0</v>
      </c>
      <c r="EQ102" s="119">
        <f t="shared" si="84"/>
        <v>0</v>
      </c>
      <c r="ER102" s="119">
        <f t="shared" si="84"/>
        <v>0</v>
      </c>
      <c r="ES102" s="119">
        <f t="shared" si="84"/>
        <v>0</v>
      </c>
      <c r="ET102" s="119">
        <f t="shared" si="84"/>
        <v>201.4</v>
      </c>
      <c r="EU102" s="119">
        <f t="shared" si="84"/>
        <v>0</v>
      </c>
      <c r="EV102" s="119">
        <f t="shared" si="84"/>
        <v>0</v>
      </c>
      <c r="EW102" s="119">
        <f t="shared" si="84"/>
        <v>0</v>
      </c>
      <c r="EX102" s="119">
        <f t="shared" si="84"/>
        <v>0</v>
      </c>
      <c r="EY102" s="119">
        <f t="shared" si="84"/>
        <v>0</v>
      </c>
      <c r="EZ102" s="119">
        <f t="shared" si="84"/>
        <v>0</v>
      </c>
      <c r="FA102" s="119">
        <f t="shared" si="84"/>
        <v>0</v>
      </c>
      <c r="FB102" s="119">
        <f t="shared" si="84"/>
        <v>0</v>
      </c>
      <c r="FC102" s="119">
        <f t="shared" si="84"/>
        <v>0</v>
      </c>
      <c r="FD102" s="119">
        <f t="shared" si="84"/>
        <v>0</v>
      </c>
      <c r="FE102" s="119">
        <f t="shared" si="84"/>
        <v>0</v>
      </c>
      <c r="FF102" s="119">
        <f t="shared" si="84"/>
        <v>0</v>
      </c>
      <c r="FG102" s="119">
        <f t="shared" si="84"/>
        <v>0</v>
      </c>
      <c r="FH102" s="119">
        <f t="shared" si="84"/>
        <v>0</v>
      </c>
      <c r="FI102" s="119">
        <f t="shared" si="84"/>
        <v>0</v>
      </c>
      <c r="FJ102" s="119">
        <f t="shared" si="84"/>
        <v>0</v>
      </c>
      <c r="FK102" s="119">
        <f t="shared" si="84"/>
        <v>0</v>
      </c>
      <c r="FL102" s="119">
        <f t="shared" si="84"/>
        <v>0</v>
      </c>
      <c r="FM102" s="119">
        <f t="shared" si="84"/>
        <v>0</v>
      </c>
      <c r="FN102" s="119">
        <f t="shared" si="84"/>
        <v>0</v>
      </c>
      <c r="FO102" s="119">
        <f t="shared" si="84"/>
        <v>0</v>
      </c>
      <c r="FP102" s="119">
        <f t="shared" si="84"/>
        <v>0</v>
      </c>
      <c r="FQ102" s="119">
        <f t="shared" si="84"/>
        <v>0</v>
      </c>
      <c r="FR102" s="119">
        <f t="shared" si="84"/>
        <v>0</v>
      </c>
      <c r="FS102" s="119">
        <f t="shared" si="84"/>
        <v>0</v>
      </c>
      <c r="FT102" s="119">
        <f t="shared" si="84"/>
        <v>0</v>
      </c>
      <c r="FU102" s="119">
        <f t="shared" si="84"/>
        <v>0</v>
      </c>
      <c r="FV102" s="119">
        <f t="shared" si="84"/>
        <v>0</v>
      </c>
      <c r="FW102" s="119">
        <f t="shared" si="84"/>
        <v>0</v>
      </c>
      <c r="FX102" s="119">
        <f t="shared" si="84"/>
        <v>0</v>
      </c>
      <c r="FY102" s="45"/>
      <c r="FZ102" s="23"/>
      <c r="GA102" s="39"/>
      <c r="GB102" s="25"/>
      <c r="GC102" s="23"/>
      <c r="GD102" s="23"/>
      <c r="GE102" s="26"/>
      <c r="GF102" s="23"/>
      <c r="GG102" s="22"/>
      <c r="GH102" s="22"/>
      <c r="GI102" s="22"/>
      <c r="GJ102" s="22"/>
      <c r="GK102" s="22"/>
      <c r="GL102" s="22"/>
      <c r="GM102" s="22"/>
    </row>
    <row r="103" spans="1:256" s="117" customFormat="1" x14ac:dyDescent="0.2">
      <c r="A103" s="6"/>
      <c r="B103" s="7" t="s">
        <v>406</v>
      </c>
      <c r="C103" s="120"/>
      <c r="D103" s="120"/>
      <c r="E103" s="120"/>
      <c r="F103" s="120"/>
      <c r="G103" s="120">
        <v>1.1217999999999999</v>
      </c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1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0"/>
      <c r="AZ103" s="120"/>
      <c r="BA103" s="120"/>
      <c r="BB103" s="120"/>
      <c r="BC103" s="120"/>
      <c r="BD103" s="120"/>
      <c r="BE103" s="120"/>
      <c r="BF103" s="120"/>
      <c r="BG103" s="120"/>
      <c r="BH103" s="120"/>
      <c r="BI103" s="120"/>
      <c r="BJ103" s="120"/>
      <c r="BK103" s="120"/>
      <c r="BL103" s="120"/>
      <c r="BM103" s="120"/>
      <c r="BN103" s="120"/>
      <c r="BO103" s="120"/>
      <c r="BP103" s="120"/>
      <c r="BQ103" s="120"/>
      <c r="BR103" s="120"/>
      <c r="BS103" s="120"/>
      <c r="BT103" s="120"/>
      <c r="BU103" s="120"/>
      <c r="BV103" s="120"/>
      <c r="BW103" s="120"/>
      <c r="BX103" s="120"/>
      <c r="BY103" s="120"/>
      <c r="BZ103" s="120"/>
      <c r="CA103" s="120"/>
      <c r="CB103" s="120"/>
      <c r="CC103" s="120"/>
      <c r="CD103" s="120"/>
      <c r="CE103" s="120"/>
      <c r="CF103" s="120"/>
      <c r="CG103" s="120"/>
      <c r="CH103" s="120"/>
      <c r="CI103" s="120"/>
      <c r="CJ103" s="120"/>
      <c r="CK103" s="120"/>
      <c r="CL103" s="120"/>
      <c r="CM103" s="120"/>
      <c r="CN103" s="120"/>
      <c r="CO103" s="120"/>
      <c r="CP103" s="120"/>
      <c r="CQ103" s="120"/>
      <c r="CR103" s="120"/>
      <c r="CS103" s="120"/>
      <c r="CT103" s="120"/>
      <c r="CU103" s="120"/>
      <c r="CV103" s="120"/>
      <c r="CW103" s="120"/>
      <c r="CX103" s="120"/>
      <c r="CY103" s="120"/>
      <c r="CZ103" s="120"/>
      <c r="DA103" s="120"/>
      <c r="DB103" s="120"/>
      <c r="DC103" s="120"/>
      <c r="DD103" s="120"/>
      <c r="DE103" s="120"/>
      <c r="DF103" s="120"/>
      <c r="DG103" s="120"/>
      <c r="DH103" s="120"/>
      <c r="DI103" s="120"/>
      <c r="DJ103" s="120"/>
      <c r="DK103" s="120"/>
      <c r="DL103" s="120"/>
      <c r="DM103" s="120"/>
      <c r="DN103" s="120"/>
      <c r="DO103" s="120"/>
      <c r="DP103" s="120"/>
      <c r="DQ103" s="120"/>
      <c r="DR103" s="120"/>
      <c r="DS103" s="120"/>
      <c r="DT103" s="120"/>
      <c r="DU103" s="120"/>
      <c r="DV103" s="120"/>
      <c r="DW103" s="120"/>
      <c r="DX103" s="120"/>
      <c r="DY103" s="120"/>
      <c r="DZ103" s="120"/>
      <c r="EA103" s="120"/>
      <c r="EB103" s="120"/>
      <c r="EC103" s="120"/>
      <c r="ED103" s="120"/>
      <c r="EE103" s="120"/>
      <c r="EF103" s="120"/>
      <c r="EG103" s="120"/>
      <c r="EH103" s="120"/>
      <c r="EI103" s="120"/>
      <c r="EJ103" s="120"/>
      <c r="EK103" s="120"/>
      <c r="EL103" s="120"/>
      <c r="EM103" s="120"/>
      <c r="EN103" s="120"/>
      <c r="EO103" s="120"/>
      <c r="EP103" s="120"/>
      <c r="EQ103" s="120"/>
      <c r="ER103" s="120"/>
      <c r="ES103" s="120"/>
      <c r="ET103" s="119"/>
      <c r="EU103" s="120"/>
      <c r="EV103" s="120"/>
      <c r="EW103" s="120"/>
      <c r="EX103" s="120"/>
      <c r="EY103" s="120"/>
      <c r="EZ103" s="120"/>
      <c r="FA103" s="120"/>
      <c r="FB103" s="120"/>
      <c r="FC103" s="120"/>
      <c r="FD103" s="120"/>
      <c r="FE103" s="120"/>
      <c r="FF103" s="120"/>
      <c r="FG103" s="120"/>
      <c r="FH103" s="120"/>
      <c r="FI103" s="120"/>
      <c r="FJ103" s="120"/>
      <c r="FK103" s="120"/>
      <c r="FL103" s="120"/>
      <c r="FM103" s="120"/>
      <c r="FN103" s="120"/>
      <c r="FO103" s="120"/>
      <c r="FP103" s="120"/>
      <c r="FQ103" s="120"/>
      <c r="FR103" s="120"/>
      <c r="FS103" s="120"/>
      <c r="FT103" s="121"/>
      <c r="FU103" s="120"/>
      <c r="FV103" s="120"/>
      <c r="FW103" s="120"/>
      <c r="FX103" s="120"/>
      <c r="FY103" s="45"/>
      <c r="FZ103" s="26"/>
      <c r="GA103" s="39"/>
      <c r="GB103" s="25"/>
      <c r="GC103" s="23"/>
      <c r="GD103" s="23"/>
      <c r="GE103" s="26"/>
      <c r="GF103" s="23"/>
      <c r="GG103" s="22"/>
      <c r="GH103" s="22"/>
      <c r="GI103" s="22"/>
      <c r="GJ103" s="22"/>
      <c r="GK103" s="22"/>
      <c r="GL103" s="22"/>
      <c r="GM103" s="22"/>
      <c r="GN103" s="31"/>
      <c r="GO103" s="31"/>
      <c r="GP103" s="31"/>
      <c r="GQ103" s="31"/>
      <c r="GR103" s="31"/>
      <c r="GS103" s="31"/>
      <c r="GT103" s="31"/>
      <c r="GU103" s="31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  <c r="IS103" s="9"/>
      <c r="IT103" s="9"/>
      <c r="IU103" s="9"/>
      <c r="IV103" s="9"/>
    </row>
    <row r="104" spans="1:256" x14ac:dyDescent="0.2">
      <c r="A104" s="118" t="s">
        <v>407</v>
      </c>
      <c r="B104" s="2" t="s">
        <v>408</v>
      </c>
      <c r="C104" s="39">
        <f t="shared" ref="C104:BN104" si="85">IF(C102&gt;0,ROUND(IF(C102&lt;276,((276-C102)*0.00376159)+1.5457,IF(C102&lt;459,((459-C102)*0.00167869)+1.2385,IF(C102&lt;1027,((1027-C102)*0.00020599)+1.1215,0))),4),0)</f>
        <v>0</v>
      </c>
      <c r="D104" s="39">
        <f t="shared" si="85"/>
        <v>0</v>
      </c>
      <c r="E104" s="39">
        <f t="shared" si="85"/>
        <v>0</v>
      </c>
      <c r="F104" s="39">
        <f t="shared" si="85"/>
        <v>0</v>
      </c>
      <c r="G104" s="39">
        <f t="shared" si="85"/>
        <v>0</v>
      </c>
      <c r="H104" s="39">
        <f t="shared" si="85"/>
        <v>0</v>
      </c>
      <c r="I104" s="39">
        <f t="shared" si="85"/>
        <v>0</v>
      </c>
      <c r="J104" s="39">
        <f t="shared" si="85"/>
        <v>0</v>
      </c>
      <c r="K104" s="39">
        <f t="shared" si="85"/>
        <v>0</v>
      </c>
      <c r="L104" s="39">
        <f t="shared" si="85"/>
        <v>0</v>
      </c>
      <c r="M104" s="39">
        <f t="shared" si="85"/>
        <v>0</v>
      </c>
      <c r="N104" s="39">
        <f t="shared" si="85"/>
        <v>0</v>
      </c>
      <c r="O104" s="39">
        <f t="shared" si="85"/>
        <v>0</v>
      </c>
      <c r="P104" s="39">
        <f t="shared" si="85"/>
        <v>0</v>
      </c>
      <c r="Q104" s="39">
        <f t="shared" si="85"/>
        <v>0</v>
      </c>
      <c r="R104" s="39">
        <f t="shared" si="85"/>
        <v>0</v>
      </c>
      <c r="S104" s="39">
        <f t="shared" si="85"/>
        <v>0</v>
      </c>
      <c r="T104" s="39">
        <f t="shared" si="85"/>
        <v>0</v>
      </c>
      <c r="U104" s="39">
        <f t="shared" si="85"/>
        <v>0</v>
      </c>
      <c r="V104" s="39">
        <f t="shared" si="85"/>
        <v>0</v>
      </c>
      <c r="W104" s="38">
        <f t="shared" si="85"/>
        <v>0</v>
      </c>
      <c r="X104" s="39">
        <f t="shared" si="85"/>
        <v>0</v>
      </c>
      <c r="Y104" s="39">
        <f t="shared" si="85"/>
        <v>0</v>
      </c>
      <c r="Z104" s="39">
        <f t="shared" si="85"/>
        <v>0</v>
      </c>
      <c r="AA104" s="39">
        <f t="shared" si="85"/>
        <v>0</v>
      </c>
      <c r="AB104" s="39">
        <f t="shared" si="85"/>
        <v>0</v>
      </c>
      <c r="AC104" s="39">
        <f t="shared" si="85"/>
        <v>0</v>
      </c>
      <c r="AD104" s="39">
        <f t="shared" si="85"/>
        <v>0</v>
      </c>
      <c r="AE104" s="39">
        <f t="shared" si="85"/>
        <v>0</v>
      </c>
      <c r="AF104" s="39">
        <f t="shared" si="85"/>
        <v>0</v>
      </c>
      <c r="AG104" s="39">
        <f t="shared" si="85"/>
        <v>0</v>
      </c>
      <c r="AH104" s="39">
        <f t="shared" si="85"/>
        <v>0</v>
      </c>
      <c r="AI104" s="39">
        <f t="shared" si="85"/>
        <v>0</v>
      </c>
      <c r="AJ104" s="39">
        <f t="shared" si="85"/>
        <v>0</v>
      </c>
      <c r="AK104" s="39">
        <f t="shared" si="85"/>
        <v>0</v>
      </c>
      <c r="AL104" s="39">
        <f t="shared" si="85"/>
        <v>0</v>
      </c>
      <c r="AM104" s="39">
        <f t="shared" si="85"/>
        <v>0</v>
      </c>
      <c r="AN104" s="39">
        <f t="shared" si="85"/>
        <v>0</v>
      </c>
      <c r="AO104" s="39">
        <f t="shared" si="85"/>
        <v>0</v>
      </c>
      <c r="AP104" s="39">
        <f t="shared" si="85"/>
        <v>0</v>
      </c>
      <c r="AQ104" s="39">
        <f t="shared" si="85"/>
        <v>0</v>
      </c>
      <c r="AR104" s="39">
        <f t="shared" si="85"/>
        <v>0</v>
      </c>
      <c r="AS104" s="39">
        <f t="shared" si="85"/>
        <v>0</v>
      </c>
      <c r="AT104" s="39">
        <f t="shared" si="85"/>
        <v>0</v>
      </c>
      <c r="AU104" s="39">
        <f t="shared" si="85"/>
        <v>0</v>
      </c>
      <c r="AV104" s="39">
        <f t="shared" si="85"/>
        <v>0</v>
      </c>
      <c r="AW104" s="39">
        <f t="shared" si="85"/>
        <v>0</v>
      </c>
      <c r="AX104" s="39">
        <f t="shared" si="85"/>
        <v>0</v>
      </c>
      <c r="AY104" s="39">
        <f t="shared" si="85"/>
        <v>0</v>
      </c>
      <c r="AZ104" s="39">
        <f t="shared" si="85"/>
        <v>0</v>
      </c>
      <c r="BA104" s="39">
        <f t="shared" si="85"/>
        <v>0</v>
      </c>
      <c r="BB104" s="39">
        <f t="shared" si="85"/>
        <v>0</v>
      </c>
      <c r="BC104" s="39">
        <f t="shared" si="85"/>
        <v>0</v>
      </c>
      <c r="BD104" s="39">
        <f t="shared" si="85"/>
        <v>0</v>
      </c>
      <c r="BE104" s="39">
        <f t="shared" si="85"/>
        <v>0</v>
      </c>
      <c r="BF104" s="39">
        <f t="shared" si="85"/>
        <v>0</v>
      </c>
      <c r="BG104" s="39">
        <f t="shared" si="85"/>
        <v>0</v>
      </c>
      <c r="BH104" s="39">
        <f t="shared" si="85"/>
        <v>0</v>
      </c>
      <c r="BI104" s="39">
        <f t="shared" si="85"/>
        <v>0</v>
      </c>
      <c r="BJ104" s="39">
        <f t="shared" si="85"/>
        <v>0</v>
      </c>
      <c r="BK104" s="39">
        <f t="shared" si="85"/>
        <v>0</v>
      </c>
      <c r="BL104" s="39">
        <f t="shared" si="85"/>
        <v>0</v>
      </c>
      <c r="BM104" s="39">
        <f t="shared" si="85"/>
        <v>0</v>
      </c>
      <c r="BN104" s="39">
        <f t="shared" si="85"/>
        <v>0</v>
      </c>
      <c r="BO104" s="39">
        <f t="shared" ref="BO104:DZ104" si="86">IF(BO102&gt;0,ROUND(IF(BO102&lt;276,((276-BO102)*0.00376159)+1.5457,IF(BO102&lt;459,((459-BO102)*0.00167869)+1.2385,IF(BO102&lt;1027,((1027-BO102)*0.00020599)+1.1215,0))),4),0)</f>
        <v>0</v>
      </c>
      <c r="BP104" s="39">
        <f t="shared" si="86"/>
        <v>0</v>
      </c>
      <c r="BQ104" s="39">
        <f t="shared" si="86"/>
        <v>0</v>
      </c>
      <c r="BR104" s="39">
        <f t="shared" si="86"/>
        <v>0</v>
      </c>
      <c r="BS104" s="39">
        <f t="shared" si="86"/>
        <v>0</v>
      </c>
      <c r="BT104" s="39">
        <f t="shared" si="86"/>
        <v>0</v>
      </c>
      <c r="BU104" s="39">
        <f t="shared" si="86"/>
        <v>0</v>
      </c>
      <c r="BV104" s="39">
        <f t="shared" si="86"/>
        <v>0</v>
      </c>
      <c r="BW104" s="39">
        <f t="shared" si="86"/>
        <v>0</v>
      </c>
      <c r="BX104" s="39">
        <f t="shared" si="86"/>
        <v>0</v>
      </c>
      <c r="BY104" s="39">
        <f t="shared" si="86"/>
        <v>0</v>
      </c>
      <c r="BZ104" s="39">
        <f t="shared" si="86"/>
        <v>0</v>
      </c>
      <c r="CA104" s="39">
        <f t="shared" si="86"/>
        <v>0</v>
      </c>
      <c r="CB104" s="39">
        <f t="shared" si="86"/>
        <v>0</v>
      </c>
      <c r="CC104" s="39">
        <f t="shared" si="86"/>
        <v>0</v>
      </c>
      <c r="CD104" s="39">
        <f t="shared" si="86"/>
        <v>0</v>
      </c>
      <c r="CE104" s="39">
        <f t="shared" si="86"/>
        <v>0</v>
      </c>
      <c r="CF104" s="39">
        <f t="shared" si="86"/>
        <v>0</v>
      </c>
      <c r="CG104" s="39">
        <f t="shared" si="86"/>
        <v>0</v>
      </c>
      <c r="CH104" s="39">
        <f t="shared" si="86"/>
        <v>0</v>
      </c>
      <c r="CI104" s="39">
        <f t="shared" si="86"/>
        <v>0</v>
      </c>
      <c r="CJ104" s="39">
        <f t="shared" si="86"/>
        <v>0</v>
      </c>
      <c r="CK104" s="39">
        <f t="shared" si="86"/>
        <v>0</v>
      </c>
      <c r="CL104" s="39">
        <f t="shared" si="86"/>
        <v>0</v>
      </c>
      <c r="CM104" s="39">
        <f t="shared" si="86"/>
        <v>0</v>
      </c>
      <c r="CN104" s="39">
        <f t="shared" si="86"/>
        <v>0</v>
      </c>
      <c r="CO104" s="39">
        <f t="shared" si="86"/>
        <v>0</v>
      </c>
      <c r="CP104" s="39">
        <f t="shared" si="86"/>
        <v>0</v>
      </c>
      <c r="CQ104" s="39">
        <f t="shared" si="86"/>
        <v>0</v>
      </c>
      <c r="CR104" s="39">
        <f t="shared" si="86"/>
        <v>0</v>
      </c>
      <c r="CS104" s="39">
        <f t="shared" si="86"/>
        <v>0</v>
      </c>
      <c r="CT104" s="39">
        <f t="shared" si="86"/>
        <v>0</v>
      </c>
      <c r="CU104" s="39">
        <f t="shared" si="86"/>
        <v>0</v>
      </c>
      <c r="CV104" s="39">
        <f t="shared" si="86"/>
        <v>0</v>
      </c>
      <c r="CW104" s="39">
        <f t="shared" si="86"/>
        <v>0</v>
      </c>
      <c r="CX104" s="39">
        <f t="shared" si="86"/>
        <v>0</v>
      </c>
      <c r="CY104" s="39">
        <f t="shared" si="86"/>
        <v>0</v>
      </c>
      <c r="CZ104" s="39">
        <f t="shared" si="86"/>
        <v>0</v>
      </c>
      <c r="DA104" s="39">
        <f t="shared" si="86"/>
        <v>0</v>
      </c>
      <c r="DB104" s="39">
        <f t="shared" si="86"/>
        <v>0</v>
      </c>
      <c r="DC104" s="39">
        <f t="shared" si="86"/>
        <v>0</v>
      </c>
      <c r="DD104" s="39">
        <f t="shared" si="86"/>
        <v>0</v>
      </c>
      <c r="DE104" s="39">
        <f t="shared" si="86"/>
        <v>0</v>
      </c>
      <c r="DF104" s="39">
        <f t="shared" si="86"/>
        <v>0</v>
      </c>
      <c r="DG104" s="39">
        <f t="shared" si="86"/>
        <v>0</v>
      </c>
      <c r="DH104" s="39">
        <f t="shared" si="86"/>
        <v>0</v>
      </c>
      <c r="DI104" s="39">
        <f t="shared" si="86"/>
        <v>0</v>
      </c>
      <c r="DJ104" s="39">
        <f t="shared" si="86"/>
        <v>0</v>
      </c>
      <c r="DK104" s="39">
        <f t="shared" si="86"/>
        <v>0</v>
      </c>
      <c r="DL104" s="39">
        <f t="shared" si="86"/>
        <v>0</v>
      </c>
      <c r="DM104" s="39">
        <f t="shared" si="86"/>
        <v>1.7293000000000001</v>
      </c>
      <c r="DN104" s="39">
        <f t="shared" si="86"/>
        <v>0</v>
      </c>
      <c r="DO104" s="39">
        <f t="shared" si="86"/>
        <v>0</v>
      </c>
      <c r="DP104" s="39">
        <f t="shared" si="86"/>
        <v>0</v>
      </c>
      <c r="DQ104" s="39">
        <f t="shared" si="86"/>
        <v>0</v>
      </c>
      <c r="DR104" s="39">
        <f t="shared" si="86"/>
        <v>0</v>
      </c>
      <c r="DS104" s="39">
        <f t="shared" si="86"/>
        <v>0</v>
      </c>
      <c r="DT104" s="39">
        <f t="shared" si="86"/>
        <v>0</v>
      </c>
      <c r="DU104" s="39">
        <f t="shared" si="86"/>
        <v>0</v>
      </c>
      <c r="DV104" s="39">
        <f t="shared" si="86"/>
        <v>0</v>
      </c>
      <c r="DW104" s="39">
        <f t="shared" si="86"/>
        <v>0</v>
      </c>
      <c r="DX104" s="39">
        <f t="shared" si="86"/>
        <v>0</v>
      </c>
      <c r="DY104" s="39">
        <f t="shared" si="86"/>
        <v>0</v>
      </c>
      <c r="DZ104" s="39">
        <f t="shared" si="86"/>
        <v>0</v>
      </c>
      <c r="EA104" s="39">
        <f t="shared" ref="EA104:FX104" si="87">IF(EA102&gt;0,ROUND(IF(EA102&lt;276,((276-EA102)*0.00376159)+1.5457,IF(EA102&lt;459,((459-EA102)*0.00167869)+1.2385,IF(EA102&lt;1027,((1027-EA102)*0.00020599)+1.1215,0))),4),0)</f>
        <v>0</v>
      </c>
      <c r="EB104" s="39">
        <f t="shared" si="87"/>
        <v>0</v>
      </c>
      <c r="EC104" s="39">
        <f t="shared" si="87"/>
        <v>0</v>
      </c>
      <c r="ED104" s="39">
        <f t="shared" si="87"/>
        <v>0</v>
      </c>
      <c r="EE104" s="39">
        <f t="shared" si="87"/>
        <v>0</v>
      </c>
      <c r="EF104" s="39">
        <f t="shared" si="87"/>
        <v>0</v>
      </c>
      <c r="EG104" s="39">
        <f t="shared" si="87"/>
        <v>0</v>
      </c>
      <c r="EH104" s="39">
        <f t="shared" si="87"/>
        <v>0</v>
      </c>
      <c r="EI104" s="39">
        <f t="shared" si="87"/>
        <v>0</v>
      </c>
      <c r="EJ104" s="39">
        <f t="shared" si="87"/>
        <v>0</v>
      </c>
      <c r="EK104" s="39">
        <f t="shared" si="87"/>
        <v>0</v>
      </c>
      <c r="EL104" s="39">
        <f t="shared" si="87"/>
        <v>0</v>
      </c>
      <c r="EM104" s="39">
        <f t="shared" si="87"/>
        <v>0</v>
      </c>
      <c r="EN104" s="39">
        <f t="shared" si="87"/>
        <v>0</v>
      </c>
      <c r="EO104" s="39">
        <f t="shared" si="87"/>
        <v>0</v>
      </c>
      <c r="EP104" s="39">
        <f t="shared" si="87"/>
        <v>0</v>
      </c>
      <c r="EQ104" s="39">
        <f t="shared" si="87"/>
        <v>0</v>
      </c>
      <c r="ER104" s="39">
        <f t="shared" si="87"/>
        <v>0</v>
      </c>
      <c r="ES104" s="39">
        <f t="shared" si="87"/>
        <v>0</v>
      </c>
      <c r="ET104" s="39">
        <f t="shared" si="87"/>
        <v>1.8263</v>
      </c>
      <c r="EU104" s="39">
        <f t="shared" si="87"/>
        <v>0</v>
      </c>
      <c r="EV104" s="39">
        <f t="shared" si="87"/>
        <v>0</v>
      </c>
      <c r="EW104" s="39">
        <f t="shared" si="87"/>
        <v>0</v>
      </c>
      <c r="EX104" s="39">
        <f t="shared" si="87"/>
        <v>0</v>
      </c>
      <c r="EY104" s="39">
        <f t="shared" si="87"/>
        <v>0</v>
      </c>
      <c r="EZ104" s="39">
        <f t="shared" si="87"/>
        <v>0</v>
      </c>
      <c r="FA104" s="39">
        <f t="shared" si="87"/>
        <v>0</v>
      </c>
      <c r="FB104" s="39">
        <f t="shared" si="87"/>
        <v>0</v>
      </c>
      <c r="FC104" s="39">
        <f t="shared" si="87"/>
        <v>0</v>
      </c>
      <c r="FD104" s="39">
        <f t="shared" si="87"/>
        <v>0</v>
      </c>
      <c r="FE104" s="39">
        <f t="shared" si="87"/>
        <v>0</v>
      </c>
      <c r="FF104" s="39">
        <f t="shared" si="87"/>
        <v>0</v>
      </c>
      <c r="FG104" s="39">
        <f t="shared" si="87"/>
        <v>0</v>
      </c>
      <c r="FH104" s="39">
        <f t="shared" si="87"/>
        <v>0</v>
      </c>
      <c r="FI104" s="39">
        <f t="shared" si="87"/>
        <v>0</v>
      </c>
      <c r="FJ104" s="39">
        <f t="shared" si="87"/>
        <v>0</v>
      </c>
      <c r="FK104" s="39">
        <f t="shared" si="87"/>
        <v>0</v>
      </c>
      <c r="FL104" s="39">
        <f t="shared" si="87"/>
        <v>0</v>
      </c>
      <c r="FM104" s="39">
        <f t="shared" si="87"/>
        <v>0</v>
      </c>
      <c r="FN104" s="39">
        <f t="shared" si="87"/>
        <v>0</v>
      </c>
      <c r="FO104" s="39">
        <f t="shared" si="87"/>
        <v>0</v>
      </c>
      <c r="FP104" s="39">
        <f t="shared" si="87"/>
        <v>0</v>
      </c>
      <c r="FQ104" s="39">
        <f t="shared" si="87"/>
        <v>0</v>
      </c>
      <c r="FR104" s="39">
        <f t="shared" si="87"/>
        <v>0</v>
      </c>
      <c r="FS104" s="39">
        <f t="shared" si="87"/>
        <v>0</v>
      </c>
      <c r="FT104" s="38">
        <f t="shared" si="87"/>
        <v>0</v>
      </c>
      <c r="FU104" s="39">
        <f t="shared" si="87"/>
        <v>0</v>
      </c>
      <c r="FV104" s="39">
        <f t="shared" si="87"/>
        <v>0</v>
      </c>
      <c r="FW104" s="39">
        <f t="shared" si="87"/>
        <v>0</v>
      </c>
      <c r="FX104" s="39">
        <f t="shared" si="87"/>
        <v>0</v>
      </c>
      <c r="FY104" s="122"/>
      <c r="FZ104" s="6"/>
      <c r="GA104" s="6"/>
      <c r="GB104" s="25"/>
      <c r="GC104" s="23"/>
      <c r="GD104" s="23"/>
      <c r="GE104" s="26"/>
      <c r="GF104" s="23"/>
      <c r="GG104" s="22"/>
      <c r="GH104" s="22"/>
      <c r="GI104" s="22"/>
      <c r="GJ104" s="22"/>
      <c r="GK104" s="22"/>
      <c r="GL104" s="22"/>
      <c r="GM104" s="22"/>
    </row>
    <row r="105" spans="1:256" x14ac:dyDescent="0.2">
      <c r="A105" s="3" t="s">
        <v>409</v>
      </c>
      <c r="B105" s="2" t="s">
        <v>410</v>
      </c>
      <c r="C105" s="39">
        <f t="shared" ref="C105:BN105" si="88">ROUND(IF(C96&lt;276,((276-C96)*0.00376159)+1.5457,IF(C96&lt;459,((459-C96)*0.00167869)+1.2385,IF(C96&lt;1027,((1027-C96)*0.00020599)+1.1215,IF(C96&lt;2293,((2293-C96)*0.00005387)+1.0533,IF(C96&lt;3500,((3500-C96)*0.00001367)+1.0368,IF(C96&lt;5000,((5000-C96)*0.00000473)+1.0297,IF(C96&gt;=5000,1.0297))))))),4)</f>
        <v>1.0297000000000001</v>
      </c>
      <c r="D105" s="39">
        <f t="shared" si="88"/>
        <v>1.0297000000000001</v>
      </c>
      <c r="E105" s="39">
        <f t="shared" si="88"/>
        <v>1.0297000000000001</v>
      </c>
      <c r="F105" s="39">
        <f t="shared" si="88"/>
        <v>1.0297000000000001</v>
      </c>
      <c r="G105" s="39">
        <f t="shared" si="88"/>
        <v>1.1203000000000001</v>
      </c>
      <c r="H105" s="39">
        <f t="shared" si="88"/>
        <v>1.1374</v>
      </c>
      <c r="I105" s="39">
        <f t="shared" si="88"/>
        <v>1.0297000000000001</v>
      </c>
      <c r="J105" s="39">
        <f t="shared" si="88"/>
        <v>1.052</v>
      </c>
      <c r="K105" s="39">
        <f t="shared" si="88"/>
        <v>1.5135000000000001</v>
      </c>
      <c r="L105" s="39">
        <f t="shared" si="88"/>
        <v>1.0488999999999999</v>
      </c>
      <c r="M105" s="39">
        <f t="shared" si="88"/>
        <v>1.1052</v>
      </c>
      <c r="N105" s="39">
        <f t="shared" si="88"/>
        <v>1.0297000000000001</v>
      </c>
      <c r="O105" s="39">
        <f t="shared" si="88"/>
        <v>1.0297000000000001</v>
      </c>
      <c r="P105" s="39">
        <f t="shared" si="88"/>
        <v>1.9068000000000001</v>
      </c>
      <c r="Q105" s="39">
        <f t="shared" si="88"/>
        <v>1.0297000000000001</v>
      </c>
      <c r="R105" s="39">
        <f t="shared" si="88"/>
        <v>1.0468999999999999</v>
      </c>
      <c r="S105" s="39">
        <f t="shared" si="88"/>
        <v>1.0859000000000001</v>
      </c>
      <c r="T105" s="39">
        <f t="shared" si="88"/>
        <v>2.0505</v>
      </c>
      <c r="U105" s="39">
        <f t="shared" si="88"/>
        <v>2.3957999999999999</v>
      </c>
      <c r="V105" s="39">
        <f t="shared" si="88"/>
        <v>1.5206999999999999</v>
      </c>
      <c r="W105" s="39">
        <f t="shared" si="88"/>
        <v>2.3957999999999999</v>
      </c>
      <c r="X105" s="39">
        <f t="shared" si="88"/>
        <v>2.3957999999999999</v>
      </c>
      <c r="Y105" s="39">
        <f t="shared" si="88"/>
        <v>1.0859000000000001</v>
      </c>
      <c r="Z105" s="39">
        <f t="shared" si="88"/>
        <v>1.6698</v>
      </c>
      <c r="AA105" s="39">
        <f t="shared" si="88"/>
        <v>1.0297000000000001</v>
      </c>
      <c r="AB105" s="39">
        <f t="shared" si="88"/>
        <v>1.0297000000000001</v>
      </c>
      <c r="AC105" s="39">
        <f t="shared" si="88"/>
        <v>1.1336999999999999</v>
      </c>
      <c r="AD105" s="39">
        <f t="shared" si="88"/>
        <v>1.1067</v>
      </c>
      <c r="AE105" s="39">
        <f t="shared" si="88"/>
        <v>2.1675</v>
      </c>
      <c r="AF105" s="39">
        <f t="shared" si="88"/>
        <v>1.9591000000000001</v>
      </c>
      <c r="AG105" s="39">
        <f t="shared" si="88"/>
        <v>1.1733</v>
      </c>
      <c r="AH105" s="39">
        <f t="shared" si="88"/>
        <v>1.1240000000000001</v>
      </c>
      <c r="AI105" s="39">
        <f t="shared" si="88"/>
        <v>1.4044000000000001</v>
      </c>
      <c r="AJ105" s="39">
        <f t="shared" si="88"/>
        <v>1.8331</v>
      </c>
      <c r="AK105" s="39">
        <f t="shared" si="88"/>
        <v>1.7703</v>
      </c>
      <c r="AL105" s="39">
        <f t="shared" si="88"/>
        <v>1.5447</v>
      </c>
      <c r="AM105" s="39">
        <f t="shared" si="88"/>
        <v>1.2581</v>
      </c>
      <c r="AN105" s="39">
        <f t="shared" si="88"/>
        <v>1.4164000000000001</v>
      </c>
      <c r="AO105" s="39">
        <f t="shared" si="88"/>
        <v>1.0311999999999999</v>
      </c>
      <c r="AP105" s="39">
        <f t="shared" si="88"/>
        <v>1.0297000000000001</v>
      </c>
      <c r="AQ105" s="39">
        <f t="shared" si="88"/>
        <v>1.5409999999999999</v>
      </c>
      <c r="AR105" s="39">
        <f t="shared" si="88"/>
        <v>1.0297000000000001</v>
      </c>
      <c r="AS105" s="39">
        <f t="shared" si="88"/>
        <v>1.0297000000000001</v>
      </c>
      <c r="AT105" s="39">
        <f t="shared" si="88"/>
        <v>1.0518000000000001</v>
      </c>
      <c r="AU105" s="39">
        <f t="shared" si="88"/>
        <v>1.6412</v>
      </c>
      <c r="AV105" s="39">
        <f t="shared" si="88"/>
        <v>1.5039</v>
      </c>
      <c r="AW105" s="39">
        <f t="shared" si="88"/>
        <v>1.7830999999999999</v>
      </c>
      <c r="AX105" s="39">
        <f t="shared" si="88"/>
        <v>2.3957999999999999</v>
      </c>
      <c r="AY105" s="39">
        <f t="shared" si="88"/>
        <v>1.2329000000000001</v>
      </c>
      <c r="AZ105" s="39">
        <f t="shared" si="88"/>
        <v>1.0297000000000001</v>
      </c>
      <c r="BA105" s="39">
        <f t="shared" si="88"/>
        <v>1.0297000000000001</v>
      </c>
      <c r="BB105" s="39">
        <f t="shared" si="88"/>
        <v>1.0297000000000001</v>
      </c>
      <c r="BC105" s="39">
        <f t="shared" si="88"/>
        <v>1.0297000000000001</v>
      </c>
      <c r="BD105" s="39">
        <f t="shared" si="88"/>
        <v>1.0299</v>
      </c>
      <c r="BE105" s="39">
        <f t="shared" si="88"/>
        <v>1.1012999999999999</v>
      </c>
      <c r="BF105" s="39">
        <f t="shared" si="88"/>
        <v>1.0297000000000001</v>
      </c>
      <c r="BG105" s="39">
        <f t="shared" si="88"/>
        <v>1.1316999999999999</v>
      </c>
      <c r="BH105" s="39">
        <f t="shared" si="88"/>
        <v>1.2041999999999999</v>
      </c>
      <c r="BI105" s="39">
        <f t="shared" si="88"/>
        <v>1.627</v>
      </c>
      <c r="BJ105" s="39">
        <f t="shared" si="88"/>
        <v>1.0297000000000001</v>
      </c>
      <c r="BK105" s="39">
        <f t="shared" si="88"/>
        <v>1.0297000000000001</v>
      </c>
      <c r="BL105" s="39">
        <f t="shared" si="88"/>
        <v>1.8083</v>
      </c>
      <c r="BM105" s="39">
        <f t="shared" si="88"/>
        <v>1.5369999999999999</v>
      </c>
      <c r="BN105" s="39">
        <f t="shared" si="88"/>
        <v>1.036</v>
      </c>
      <c r="BO105" s="39">
        <f t="shared" ref="BO105:DZ105" si="89">ROUND(IF(BO96&lt;276,((276-BO96)*0.00376159)+1.5457,IF(BO96&lt;459,((459-BO96)*0.00167869)+1.2385,IF(BO96&lt;1027,((1027-BO96)*0.00020599)+1.1215,IF(BO96&lt;2293,((2293-BO96)*0.00005387)+1.0533,IF(BO96&lt;3500,((3500-BO96)*0.00001367)+1.0368,IF(BO96&lt;5000,((5000-BO96)*0.00000473)+1.0297,IF(BO96&gt;=5000,1.0297))))))),4)</f>
        <v>1.1014999999999999</v>
      </c>
      <c r="BP105" s="39">
        <f t="shared" si="89"/>
        <v>1.8451</v>
      </c>
      <c r="BQ105" s="39">
        <f t="shared" si="89"/>
        <v>1.0297000000000001</v>
      </c>
      <c r="BR105" s="39">
        <f t="shared" si="89"/>
        <v>1.0310999999999999</v>
      </c>
      <c r="BS105" s="39">
        <f t="shared" si="89"/>
        <v>1.1158999999999999</v>
      </c>
      <c r="BT105" s="39">
        <f t="shared" si="89"/>
        <v>1.2699</v>
      </c>
      <c r="BU105" s="39">
        <f t="shared" si="89"/>
        <v>1.3035000000000001</v>
      </c>
      <c r="BV105" s="39">
        <f t="shared" si="89"/>
        <v>1.1077999999999999</v>
      </c>
      <c r="BW105" s="39">
        <f t="shared" si="89"/>
        <v>1.0713999999999999</v>
      </c>
      <c r="BX105" s="39">
        <f t="shared" si="89"/>
        <v>2.1987000000000001</v>
      </c>
      <c r="BY105" s="39">
        <f t="shared" si="89"/>
        <v>1.2252000000000001</v>
      </c>
      <c r="BZ105" s="39">
        <f t="shared" si="89"/>
        <v>1.7785</v>
      </c>
      <c r="CA105" s="39">
        <f t="shared" si="89"/>
        <v>1.9418</v>
      </c>
      <c r="CB105" s="39">
        <f t="shared" si="89"/>
        <v>1.0297000000000001</v>
      </c>
      <c r="CC105" s="39">
        <f t="shared" si="89"/>
        <v>1.9582999999999999</v>
      </c>
      <c r="CD105" s="39">
        <f t="shared" si="89"/>
        <v>2.3645999999999998</v>
      </c>
      <c r="CE105" s="39">
        <f t="shared" si="89"/>
        <v>1.9621</v>
      </c>
      <c r="CF105" s="39">
        <f t="shared" si="89"/>
        <v>2.1964999999999999</v>
      </c>
      <c r="CG105" s="39">
        <f t="shared" si="89"/>
        <v>1.8199000000000001</v>
      </c>
      <c r="CH105" s="39">
        <f t="shared" si="89"/>
        <v>2.1818</v>
      </c>
      <c r="CI105" s="39">
        <f t="shared" si="89"/>
        <v>1.1838</v>
      </c>
      <c r="CJ105" s="39">
        <f t="shared" si="89"/>
        <v>1.1338999999999999</v>
      </c>
      <c r="CK105" s="39">
        <f t="shared" si="89"/>
        <v>1.0297000000000001</v>
      </c>
      <c r="CL105" s="39">
        <f t="shared" si="89"/>
        <v>1.1041000000000001</v>
      </c>
      <c r="CM105" s="39">
        <f t="shared" si="89"/>
        <v>1.1641999999999999</v>
      </c>
      <c r="CN105" s="39">
        <f t="shared" si="89"/>
        <v>1.0297000000000001</v>
      </c>
      <c r="CO105" s="39">
        <f t="shared" si="89"/>
        <v>1.0297000000000001</v>
      </c>
      <c r="CP105" s="39">
        <f t="shared" si="89"/>
        <v>1.1188</v>
      </c>
      <c r="CQ105" s="39">
        <f t="shared" si="89"/>
        <v>1.1196999999999999</v>
      </c>
      <c r="CR105" s="39">
        <f t="shared" si="89"/>
        <v>1.8952</v>
      </c>
      <c r="CS105" s="39">
        <f t="shared" si="89"/>
        <v>1.4211</v>
      </c>
      <c r="CT105" s="39">
        <f t="shared" si="89"/>
        <v>2.1667000000000001</v>
      </c>
      <c r="CU105" s="39">
        <f t="shared" si="89"/>
        <v>1.2448999999999999</v>
      </c>
      <c r="CV105" s="39">
        <f t="shared" si="89"/>
        <v>2.3957999999999999</v>
      </c>
      <c r="CW105" s="39">
        <f t="shared" si="89"/>
        <v>1.9305000000000001</v>
      </c>
      <c r="CX105" s="39">
        <f t="shared" si="89"/>
        <v>1.2331000000000001</v>
      </c>
      <c r="CY105" s="39">
        <f t="shared" si="89"/>
        <v>2.3957999999999999</v>
      </c>
      <c r="CZ105" s="39">
        <f t="shared" si="89"/>
        <v>1.0629999999999999</v>
      </c>
      <c r="DA105" s="39">
        <f t="shared" si="89"/>
        <v>1.9012</v>
      </c>
      <c r="DB105" s="39">
        <f t="shared" si="89"/>
        <v>1.5022</v>
      </c>
      <c r="DC105" s="39">
        <f t="shared" si="89"/>
        <v>2.0038999999999998</v>
      </c>
      <c r="DD105" s="39">
        <f t="shared" si="89"/>
        <v>1.9725999999999999</v>
      </c>
      <c r="DE105" s="39">
        <f t="shared" si="89"/>
        <v>1.2781</v>
      </c>
      <c r="DF105" s="39">
        <f t="shared" si="89"/>
        <v>1.0297000000000001</v>
      </c>
      <c r="DG105" s="39">
        <f t="shared" si="89"/>
        <v>2.2766000000000002</v>
      </c>
      <c r="DH105" s="39">
        <f t="shared" si="89"/>
        <v>1.0667</v>
      </c>
      <c r="DI105" s="39">
        <f t="shared" si="89"/>
        <v>1.0468999999999999</v>
      </c>
      <c r="DJ105" s="39">
        <f t="shared" si="89"/>
        <v>1.1906000000000001</v>
      </c>
      <c r="DK105" s="39">
        <f t="shared" si="89"/>
        <v>1.2347999999999999</v>
      </c>
      <c r="DL105" s="39">
        <f t="shared" si="89"/>
        <v>1.0297000000000001</v>
      </c>
      <c r="DM105" s="39">
        <f t="shared" si="89"/>
        <v>1.5445</v>
      </c>
      <c r="DN105" s="39">
        <f t="shared" si="89"/>
        <v>1.0976999999999999</v>
      </c>
      <c r="DO105" s="39">
        <f t="shared" si="89"/>
        <v>1.0401</v>
      </c>
      <c r="DP105" s="39">
        <f t="shared" si="89"/>
        <v>1.7846</v>
      </c>
      <c r="DQ105" s="39">
        <f t="shared" si="89"/>
        <v>1.214</v>
      </c>
      <c r="DR105" s="39">
        <f t="shared" si="89"/>
        <v>1.0989</v>
      </c>
      <c r="DS105" s="39">
        <f t="shared" si="89"/>
        <v>1.1659999999999999</v>
      </c>
      <c r="DT105" s="39">
        <f t="shared" si="89"/>
        <v>2.0851000000000002</v>
      </c>
      <c r="DU105" s="39">
        <f t="shared" si="89"/>
        <v>1.3574999999999999</v>
      </c>
      <c r="DV105" s="39">
        <f t="shared" si="89"/>
        <v>1.85</v>
      </c>
      <c r="DW105" s="39">
        <f t="shared" si="89"/>
        <v>1.4049</v>
      </c>
      <c r="DX105" s="39">
        <f t="shared" si="89"/>
        <v>1.9508000000000001</v>
      </c>
      <c r="DY105" s="39">
        <f t="shared" si="89"/>
        <v>1.4681</v>
      </c>
      <c r="DZ105" s="39">
        <f t="shared" si="89"/>
        <v>1.1468</v>
      </c>
      <c r="EA105" s="39">
        <f t="shared" ref="EA105:FX105" si="90">ROUND(IF(EA96&lt;276,((276-EA96)*0.00376159)+1.5457,IF(EA96&lt;459,((459-EA96)*0.00167869)+1.2385,IF(EA96&lt;1027,((1027-EA96)*0.00020599)+1.1215,IF(EA96&lt;2293,((2293-EA96)*0.00005387)+1.0533,IF(EA96&lt;3500,((3500-EA96)*0.00001367)+1.0368,IF(EA96&lt;5000,((5000-EA96)*0.00000473)+1.0297,IF(EA96&gt;=5000,1.0297))))))),4)</f>
        <v>1.2027000000000001</v>
      </c>
      <c r="EB105" s="39">
        <f t="shared" si="90"/>
        <v>1.2130000000000001</v>
      </c>
      <c r="EC105" s="39">
        <f t="shared" si="90"/>
        <v>1.5031000000000001</v>
      </c>
      <c r="ED105" s="39">
        <f t="shared" si="90"/>
        <v>1.0876999999999999</v>
      </c>
      <c r="EE105" s="39">
        <f t="shared" si="90"/>
        <v>1.8292999999999999</v>
      </c>
      <c r="EF105" s="39">
        <f t="shared" si="90"/>
        <v>1.0967</v>
      </c>
      <c r="EG105" s="39">
        <f t="shared" si="90"/>
        <v>1.5276000000000001</v>
      </c>
      <c r="EH105" s="39">
        <f t="shared" si="90"/>
        <v>1.7025999999999999</v>
      </c>
      <c r="EI105" s="39">
        <f t="shared" si="90"/>
        <v>1.0297000000000001</v>
      </c>
      <c r="EJ105" s="39">
        <f t="shared" si="90"/>
        <v>1.0297000000000001</v>
      </c>
      <c r="EK105" s="39">
        <f t="shared" si="90"/>
        <v>1.1897</v>
      </c>
      <c r="EL105" s="39">
        <f t="shared" si="90"/>
        <v>1.2316</v>
      </c>
      <c r="EM105" s="39">
        <f t="shared" si="90"/>
        <v>1.2806</v>
      </c>
      <c r="EN105" s="39">
        <f t="shared" si="90"/>
        <v>1.1167</v>
      </c>
      <c r="EO105" s="39">
        <f t="shared" si="90"/>
        <v>1.3475999999999999</v>
      </c>
      <c r="EP105" s="39">
        <f t="shared" si="90"/>
        <v>1.3078000000000001</v>
      </c>
      <c r="EQ105" s="39">
        <f t="shared" si="90"/>
        <v>1.0469999999999999</v>
      </c>
      <c r="ER105" s="39">
        <f t="shared" si="90"/>
        <v>1.4482999999999999</v>
      </c>
      <c r="ES105" s="39">
        <f t="shared" si="90"/>
        <v>2.1242000000000001</v>
      </c>
      <c r="ET105" s="39">
        <f t="shared" si="90"/>
        <v>1.6254</v>
      </c>
      <c r="EU105" s="39">
        <f t="shared" si="90"/>
        <v>1.2005999999999999</v>
      </c>
      <c r="EV105" s="39">
        <f t="shared" si="90"/>
        <v>2.3330000000000002</v>
      </c>
      <c r="EW105" s="39">
        <f t="shared" si="90"/>
        <v>1.1474</v>
      </c>
      <c r="EX105" s="39">
        <f t="shared" si="90"/>
        <v>1.6879</v>
      </c>
      <c r="EY105" s="39">
        <f t="shared" si="90"/>
        <v>1.2297</v>
      </c>
      <c r="EZ105" s="39">
        <f t="shared" si="90"/>
        <v>2.1133000000000002</v>
      </c>
      <c r="FA105" s="39">
        <f t="shared" si="90"/>
        <v>1.0383</v>
      </c>
      <c r="FB105" s="39">
        <f t="shared" si="90"/>
        <v>1.427</v>
      </c>
      <c r="FC105" s="39">
        <f t="shared" si="90"/>
        <v>1.0526</v>
      </c>
      <c r="FD105" s="39">
        <f t="shared" si="90"/>
        <v>1.4193</v>
      </c>
      <c r="FE105" s="39">
        <f t="shared" si="90"/>
        <v>2.2185999999999999</v>
      </c>
      <c r="FF105" s="39">
        <f t="shared" si="90"/>
        <v>1.7236</v>
      </c>
      <c r="FG105" s="39">
        <f t="shared" si="90"/>
        <v>2.1555</v>
      </c>
      <c r="FH105" s="39">
        <f t="shared" si="90"/>
        <v>2.2343999999999999</v>
      </c>
      <c r="FI105" s="39">
        <f t="shared" si="90"/>
        <v>1.0763</v>
      </c>
      <c r="FJ105" s="39">
        <f t="shared" si="90"/>
        <v>1.0710999999999999</v>
      </c>
      <c r="FK105" s="39">
        <f t="shared" si="90"/>
        <v>1.0536000000000001</v>
      </c>
      <c r="FL105" s="39">
        <f t="shared" si="90"/>
        <v>1.0297000000000001</v>
      </c>
      <c r="FM105" s="39">
        <f t="shared" si="90"/>
        <v>1.0353000000000001</v>
      </c>
      <c r="FN105" s="39">
        <f t="shared" si="90"/>
        <v>1.0297000000000001</v>
      </c>
      <c r="FO105" s="39">
        <f t="shared" si="90"/>
        <v>1.1157999999999999</v>
      </c>
      <c r="FP105" s="39">
        <f t="shared" si="90"/>
        <v>1.054</v>
      </c>
      <c r="FQ105" s="39">
        <f t="shared" si="90"/>
        <v>1.1460999999999999</v>
      </c>
      <c r="FR105" s="39">
        <f t="shared" si="90"/>
        <v>1.9541999999999999</v>
      </c>
      <c r="FS105" s="39">
        <f t="shared" si="90"/>
        <v>1.8361000000000001</v>
      </c>
      <c r="FT105" s="39">
        <f t="shared" si="90"/>
        <v>2.2664</v>
      </c>
      <c r="FU105" s="39">
        <f t="shared" si="90"/>
        <v>1.1705000000000001</v>
      </c>
      <c r="FV105" s="39">
        <f t="shared" si="90"/>
        <v>1.198</v>
      </c>
      <c r="FW105" s="39">
        <f t="shared" si="90"/>
        <v>1.8207</v>
      </c>
      <c r="FX105" s="39">
        <f t="shared" si="90"/>
        <v>2.3464999999999998</v>
      </c>
      <c r="FY105" s="119"/>
      <c r="FZ105" s="6"/>
      <c r="GA105" s="54"/>
      <c r="GB105" s="25"/>
      <c r="GC105" s="26"/>
      <c r="GD105" s="26"/>
      <c r="GE105" s="123"/>
      <c r="GF105" s="33"/>
      <c r="GG105" s="7"/>
      <c r="GH105" s="7"/>
      <c r="GI105" s="7"/>
      <c r="GJ105" s="7"/>
      <c r="GK105" s="7"/>
      <c r="GL105" s="7"/>
      <c r="GM105" s="7"/>
    </row>
    <row r="106" spans="1:256" x14ac:dyDescent="0.2">
      <c r="A106" s="3" t="s">
        <v>411</v>
      </c>
      <c r="B106" s="2" t="s">
        <v>412</v>
      </c>
      <c r="C106" s="39">
        <f t="shared" ref="C106:BN106" si="91">MAX(C104,C105)</f>
        <v>1.0297000000000001</v>
      </c>
      <c r="D106" s="39">
        <f t="shared" si="91"/>
        <v>1.0297000000000001</v>
      </c>
      <c r="E106" s="39">
        <f t="shared" si="91"/>
        <v>1.0297000000000001</v>
      </c>
      <c r="F106" s="39">
        <f t="shared" si="91"/>
        <v>1.0297000000000001</v>
      </c>
      <c r="G106" s="39">
        <f t="shared" si="91"/>
        <v>1.1203000000000001</v>
      </c>
      <c r="H106" s="39">
        <f t="shared" si="91"/>
        <v>1.1374</v>
      </c>
      <c r="I106" s="39">
        <f t="shared" si="91"/>
        <v>1.0297000000000001</v>
      </c>
      <c r="J106" s="39">
        <f t="shared" si="91"/>
        <v>1.052</v>
      </c>
      <c r="K106" s="39">
        <f t="shared" si="91"/>
        <v>1.5135000000000001</v>
      </c>
      <c r="L106" s="39">
        <f t="shared" si="91"/>
        <v>1.0488999999999999</v>
      </c>
      <c r="M106" s="39">
        <f t="shared" si="91"/>
        <v>1.1052</v>
      </c>
      <c r="N106" s="39">
        <f t="shared" si="91"/>
        <v>1.0297000000000001</v>
      </c>
      <c r="O106" s="39">
        <f t="shared" si="91"/>
        <v>1.0297000000000001</v>
      </c>
      <c r="P106" s="39">
        <f t="shared" si="91"/>
        <v>1.9068000000000001</v>
      </c>
      <c r="Q106" s="39">
        <f t="shared" si="91"/>
        <v>1.0297000000000001</v>
      </c>
      <c r="R106" s="39">
        <f t="shared" si="91"/>
        <v>1.0468999999999999</v>
      </c>
      <c r="S106" s="39">
        <f t="shared" si="91"/>
        <v>1.0859000000000001</v>
      </c>
      <c r="T106" s="39">
        <f t="shared" si="91"/>
        <v>2.0505</v>
      </c>
      <c r="U106" s="39">
        <f t="shared" si="91"/>
        <v>2.3957999999999999</v>
      </c>
      <c r="V106" s="39">
        <f t="shared" si="91"/>
        <v>1.5206999999999999</v>
      </c>
      <c r="W106" s="38">
        <f t="shared" si="91"/>
        <v>2.3957999999999999</v>
      </c>
      <c r="X106" s="39">
        <f t="shared" si="91"/>
        <v>2.3957999999999999</v>
      </c>
      <c r="Y106" s="39">
        <f t="shared" si="91"/>
        <v>1.0859000000000001</v>
      </c>
      <c r="Z106" s="39">
        <f t="shared" si="91"/>
        <v>1.6698</v>
      </c>
      <c r="AA106" s="39">
        <f t="shared" si="91"/>
        <v>1.0297000000000001</v>
      </c>
      <c r="AB106" s="39">
        <f t="shared" si="91"/>
        <v>1.0297000000000001</v>
      </c>
      <c r="AC106" s="39">
        <f t="shared" si="91"/>
        <v>1.1336999999999999</v>
      </c>
      <c r="AD106" s="39">
        <f t="shared" si="91"/>
        <v>1.1067</v>
      </c>
      <c r="AE106" s="39">
        <f t="shared" si="91"/>
        <v>2.1675</v>
      </c>
      <c r="AF106" s="39">
        <f t="shared" si="91"/>
        <v>1.9591000000000001</v>
      </c>
      <c r="AG106" s="39">
        <f t="shared" si="91"/>
        <v>1.1733</v>
      </c>
      <c r="AH106" s="39">
        <f t="shared" si="91"/>
        <v>1.1240000000000001</v>
      </c>
      <c r="AI106" s="39">
        <f t="shared" si="91"/>
        <v>1.4044000000000001</v>
      </c>
      <c r="AJ106" s="39">
        <f t="shared" si="91"/>
        <v>1.8331</v>
      </c>
      <c r="AK106" s="39">
        <f t="shared" si="91"/>
        <v>1.7703</v>
      </c>
      <c r="AL106" s="39">
        <f t="shared" si="91"/>
        <v>1.5447</v>
      </c>
      <c r="AM106" s="39">
        <f t="shared" si="91"/>
        <v>1.2581</v>
      </c>
      <c r="AN106" s="39">
        <f t="shared" si="91"/>
        <v>1.4164000000000001</v>
      </c>
      <c r="AO106" s="39">
        <f t="shared" si="91"/>
        <v>1.0311999999999999</v>
      </c>
      <c r="AP106" s="39">
        <f t="shared" si="91"/>
        <v>1.0297000000000001</v>
      </c>
      <c r="AQ106" s="39">
        <f t="shared" si="91"/>
        <v>1.5409999999999999</v>
      </c>
      <c r="AR106" s="39">
        <f t="shared" si="91"/>
        <v>1.0297000000000001</v>
      </c>
      <c r="AS106" s="39">
        <f t="shared" si="91"/>
        <v>1.0297000000000001</v>
      </c>
      <c r="AT106" s="39">
        <f t="shared" si="91"/>
        <v>1.0518000000000001</v>
      </c>
      <c r="AU106" s="39">
        <f t="shared" si="91"/>
        <v>1.6412</v>
      </c>
      <c r="AV106" s="39">
        <f t="shared" si="91"/>
        <v>1.5039</v>
      </c>
      <c r="AW106" s="39">
        <f t="shared" si="91"/>
        <v>1.7830999999999999</v>
      </c>
      <c r="AX106" s="39">
        <f t="shared" si="91"/>
        <v>2.3957999999999999</v>
      </c>
      <c r="AY106" s="39">
        <f t="shared" si="91"/>
        <v>1.2329000000000001</v>
      </c>
      <c r="AZ106" s="39">
        <f t="shared" si="91"/>
        <v>1.0297000000000001</v>
      </c>
      <c r="BA106" s="39">
        <f t="shared" si="91"/>
        <v>1.0297000000000001</v>
      </c>
      <c r="BB106" s="39">
        <f t="shared" si="91"/>
        <v>1.0297000000000001</v>
      </c>
      <c r="BC106" s="39">
        <f t="shared" si="91"/>
        <v>1.0297000000000001</v>
      </c>
      <c r="BD106" s="39">
        <f t="shared" si="91"/>
        <v>1.0299</v>
      </c>
      <c r="BE106" s="39">
        <f t="shared" si="91"/>
        <v>1.1012999999999999</v>
      </c>
      <c r="BF106" s="39">
        <f t="shared" si="91"/>
        <v>1.0297000000000001</v>
      </c>
      <c r="BG106" s="39">
        <f t="shared" si="91"/>
        <v>1.1316999999999999</v>
      </c>
      <c r="BH106" s="39">
        <f t="shared" si="91"/>
        <v>1.2041999999999999</v>
      </c>
      <c r="BI106" s="39">
        <f t="shared" si="91"/>
        <v>1.627</v>
      </c>
      <c r="BJ106" s="39">
        <f t="shared" si="91"/>
        <v>1.0297000000000001</v>
      </c>
      <c r="BK106" s="39">
        <f t="shared" si="91"/>
        <v>1.0297000000000001</v>
      </c>
      <c r="BL106" s="39">
        <f t="shared" si="91"/>
        <v>1.8083</v>
      </c>
      <c r="BM106" s="39">
        <f t="shared" si="91"/>
        <v>1.5369999999999999</v>
      </c>
      <c r="BN106" s="39">
        <f t="shared" si="91"/>
        <v>1.036</v>
      </c>
      <c r="BO106" s="39">
        <f t="shared" ref="BO106:DZ106" si="92">MAX(BO104,BO105)</f>
        <v>1.1014999999999999</v>
      </c>
      <c r="BP106" s="39">
        <f t="shared" si="92"/>
        <v>1.8451</v>
      </c>
      <c r="BQ106" s="39">
        <f t="shared" si="92"/>
        <v>1.0297000000000001</v>
      </c>
      <c r="BR106" s="39">
        <f t="shared" si="92"/>
        <v>1.0310999999999999</v>
      </c>
      <c r="BS106" s="39">
        <f t="shared" si="92"/>
        <v>1.1158999999999999</v>
      </c>
      <c r="BT106" s="39">
        <f t="shared" si="92"/>
        <v>1.2699</v>
      </c>
      <c r="BU106" s="39">
        <f t="shared" si="92"/>
        <v>1.3035000000000001</v>
      </c>
      <c r="BV106" s="39">
        <f t="shared" si="92"/>
        <v>1.1077999999999999</v>
      </c>
      <c r="BW106" s="39">
        <f t="shared" si="92"/>
        <v>1.0713999999999999</v>
      </c>
      <c r="BX106" s="39">
        <f t="shared" si="92"/>
        <v>2.1987000000000001</v>
      </c>
      <c r="BY106" s="39">
        <f t="shared" si="92"/>
        <v>1.2252000000000001</v>
      </c>
      <c r="BZ106" s="39">
        <f t="shared" si="92"/>
        <v>1.7785</v>
      </c>
      <c r="CA106" s="39">
        <f t="shared" si="92"/>
        <v>1.9418</v>
      </c>
      <c r="CB106" s="39">
        <f t="shared" si="92"/>
        <v>1.0297000000000001</v>
      </c>
      <c r="CC106" s="39">
        <f t="shared" si="92"/>
        <v>1.9582999999999999</v>
      </c>
      <c r="CD106" s="39">
        <f t="shared" si="92"/>
        <v>2.3645999999999998</v>
      </c>
      <c r="CE106" s="39">
        <f t="shared" si="92"/>
        <v>1.9621</v>
      </c>
      <c r="CF106" s="39">
        <f t="shared" si="92"/>
        <v>2.1964999999999999</v>
      </c>
      <c r="CG106" s="39">
        <f t="shared" si="92"/>
        <v>1.8199000000000001</v>
      </c>
      <c r="CH106" s="39">
        <f t="shared" si="92"/>
        <v>2.1818</v>
      </c>
      <c r="CI106" s="39">
        <f t="shared" si="92"/>
        <v>1.1838</v>
      </c>
      <c r="CJ106" s="39">
        <f t="shared" si="92"/>
        <v>1.1338999999999999</v>
      </c>
      <c r="CK106" s="39">
        <f t="shared" si="92"/>
        <v>1.0297000000000001</v>
      </c>
      <c r="CL106" s="39">
        <f t="shared" si="92"/>
        <v>1.1041000000000001</v>
      </c>
      <c r="CM106" s="39">
        <f t="shared" si="92"/>
        <v>1.1641999999999999</v>
      </c>
      <c r="CN106" s="39">
        <f t="shared" si="92"/>
        <v>1.0297000000000001</v>
      </c>
      <c r="CO106" s="39">
        <f t="shared" si="92"/>
        <v>1.0297000000000001</v>
      </c>
      <c r="CP106" s="39">
        <f t="shared" si="92"/>
        <v>1.1188</v>
      </c>
      <c r="CQ106" s="39">
        <f t="shared" si="92"/>
        <v>1.1196999999999999</v>
      </c>
      <c r="CR106" s="39">
        <f t="shared" si="92"/>
        <v>1.8952</v>
      </c>
      <c r="CS106" s="39">
        <f t="shared" si="92"/>
        <v>1.4211</v>
      </c>
      <c r="CT106" s="39">
        <f t="shared" si="92"/>
        <v>2.1667000000000001</v>
      </c>
      <c r="CU106" s="39">
        <f t="shared" si="92"/>
        <v>1.2448999999999999</v>
      </c>
      <c r="CV106" s="39">
        <f t="shared" si="92"/>
        <v>2.3957999999999999</v>
      </c>
      <c r="CW106" s="39">
        <f t="shared" si="92"/>
        <v>1.9305000000000001</v>
      </c>
      <c r="CX106" s="39">
        <f t="shared" si="92"/>
        <v>1.2331000000000001</v>
      </c>
      <c r="CY106" s="39">
        <f t="shared" si="92"/>
        <v>2.3957999999999999</v>
      </c>
      <c r="CZ106" s="39">
        <f t="shared" si="92"/>
        <v>1.0629999999999999</v>
      </c>
      <c r="DA106" s="39">
        <f t="shared" si="92"/>
        <v>1.9012</v>
      </c>
      <c r="DB106" s="39">
        <f t="shared" si="92"/>
        <v>1.5022</v>
      </c>
      <c r="DC106" s="39">
        <f t="shared" si="92"/>
        <v>2.0038999999999998</v>
      </c>
      <c r="DD106" s="39">
        <f t="shared" si="92"/>
        <v>1.9725999999999999</v>
      </c>
      <c r="DE106" s="39">
        <f t="shared" si="92"/>
        <v>1.2781</v>
      </c>
      <c r="DF106" s="39">
        <f t="shared" si="92"/>
        <v>1.0297000000000001</v>
      </c>
      <c r="DG106" s="39">
        <f t="shared" si="92"/>
        <v>2.2766000000000002</v>
      </c>
      <c r="DH106" s="39">
        <f t="shared" si="92"/>
        <v>1.0667</v>
      </c>
      <c r="DI106" s="39">
        <f t="shared" si="92"/>
        <v>1.0468999999999999</v>
      </c>
      <c r="DJ106" s="39">
        <f t="shared" si="92"/>
        <v>1.1906000000000001</v>
      </c>
      <c r="DK106" s="39">
        <f t="shared" si="92"/>
        <v>1.2347999999999999</v>
      </c>
      <c r="DL106" s="39">
        <f t="shared" si="92"/>
        <v>1.0297000000000001</v>
      </c>
      <c r="DM106" s="39">
        <f t="shared" si="92"/>
        <v>1.7293000000000001</v>
      </c>
      <c r="DN106" s="39">
        <f t="shared" si="92"/>
        <v>1.0976999999999999</v>
      </c>
      <c r="DO106" s="39">
        <f t="shared" si="92"/>
        <v>1.0401</v>
      </c>
      <c r="DP106" s="39">
        <f t="shared" si="92"/>
        <v>1.7846</v>
      </c>
      <c r="DQ106" s="39">
        <f t="shared" si="92"/>
        <v>1.214</v>
      </c>
      <c r="DR106" s="39">
        <f t="shared" si="92"/>
        <v>1.0989</v>
      </c>
      <c r="DS106" s="39">
        <f t="shared" si="92"/>
        <v>1.1659999999999999</v>
      </c>
      <c r="DT106" s="39">
        <f t="shared" si="92"/>
        <v>2.0851000000000002</v>
      </c>
      <c r="DU106" s="39">
        <f t="shared" si="92"/>
        <v>1.3574999999999999</v>
      </c>
      <c r="DV106" s="39">
        <f t="shared" si="92"/>
        <v>1.85</v>
      </c>
      <c r="DW106" s="39">
        <f t="shared" si="92"/>
        <v>1.4049</v>
      </c>
      <c r="DX106" s="39">
        <f t="shared" si="92"/>
        <v>1.9508000000000001</v>
      </c>
      <c r="DY106" s="39">
        <f t="shared" si="92"/>
        <v>1.4681</v>
      </c>
      <c r="DZ106" s="39">
        <f t="shared" si="92"/>
        <v>1.1468</v>
      </c>
      <c r="EA106" s="39">
        <f t="shared" ref="EA106:FX106" si="93">MAX(EA104,EA105)</f>
        <v>1.2027000000000001</v>
      </c>
      <c r="EB106" s="39">
        <f t="shared" si="93"/>
        <v>1.2130000000000001</v>
      </c>
      <c r="EC106" s="39">
        <f t="shared" si="93"/>
        <v>1.5031000000000001</v>
      </c>
      <c r="ED106" s="39">
        <f t="shared" si="93"/>
        <v>1.0876999999999999</v>
      </c>
      <c r="EE106" s="39">
        <f t="shared" si="93"/>
        <v>1.8292999999999999</v>
      </c>
      <c r="EF106" s="39">
        <f t="shared" si="93"/>
        <v>1.0967</v>
      </c>
      <c r="EG106" s="39">
        <f t="shared" si="93"/>
        <v>1.5276000000000001</v>
      </c>
      <c r="EH106" s="39">
        <f t="shared" si="93"/>
        <v>1.7025999999999999</v>
      </c>
      <c r="EI106" s="39">
        <f t="shared" si="93"/>
        <v>1.0297000000000001</v>
      </c>
      <c r="EJ106" s="39">
        <f t="shared" si="93"/>
        <v>1.0297000000000001</v>
      </c>
      <c r="EK106" s="39">
        <f t="shared" si="93"/>
        <v>1.1897</v>
      </c>
      <c r="EL106" s="39">
        <f t="shared" si="93"/>
        <v>1.2316</v>
      </c>
      <c r="EM106" s="39">
        <f t="shared" si="93"/>
        <v>1.2806</v>
      </c>
      <c r="EN106" s="39">
        <f t="shared" si="93"/>
        <v>1.1167</v>
      </c>
      <c r="EO106" s="39">
        <f t="shared" si="93"/>
        <v>1.3475999999999999</v>
      </c>
      <c r="EP106" s="39">
        <f t="shared" si="93"/>
        <v>1.3078000000000001</v>
      </c>
      <c r="EQ106" s="39">
        <f t="shared" si="93"/>
        <v>1.0469999999999999</v>
      </c>
      <c r="ER106" s="39">
        <f t="shared" si="93"/>
        <v>1.4482999999999999</v>
      </c>
      <c r="ES106" s="39">
        <f t="shared" si="93"/>
        <v>2.1242000000000001</v>
      </c>
      <c r="ET106" s="39">
        <f t="shared" si="93"/>
        <v>1.8263</v>
      </c>
      <c r="EU106" s="39">
        <f t="shared" si="93"/>
        <v>1.2005999999999999</v>
      </c>
      <c r="EV106" s="39">
        <f t="shared" si="93"/>
        <v>2.3330000000000002</v>
      </c>
      <c r="EW106" s="39">
        <f t="shared" si="93"/>
        <v>1.1474</v>
      </c>
      <c r="EX106" s="39">
        <f t="shared" si="93"/>
        <v>1.6879</v>
      </c>
      <c r="EY106" s="39">
        <f t="shared" si="93"/>
        <v>1.2297</v>
      </c>
      <c r="EZ106" s="39">
        <f t="shared" si="93"/>
        <v>2.1133000000000002</v>
      </c>
      <c r="FA106" s="39">
        <f t="shared" si="93"/>
        <v>1.0383</v>
      </c>
      <c r="FB106" s="39">
        <f t="shared" si="93"/>
        <v>1.427</v>
      </c>
      <c r="FC106" s="39">
        <f t="shared" si="93"/>
        <v>1.0526</v>
      </c>
      <c r="FD106" s="39">
        <f t="shared" si="93"/>
        <v>1.4193</v>
      </c>
      <c r="FE106" s="39">
        <f t="shared" si="93"/>
        <v>2.2185999999999999</v>
      </c>
      <c r="FF106" s="39">
        <f t="shared" si="93"/>
        <v>1.7236</v>
      </c>
      <c r="FG106" s="39">
        <f t="shared" si="93"/>
        <v>2.1555</v>
      </c>
      <c r="FH106" s="39">
        <f t="shared" si="93"/>
        <v>2.2343999999999999</v>
      </c>
      <c r="FI106" s="39">
        <f t="shared" si="93"/>
        <v>1.0763</v>
      </c>
      <c r="FJ106" s="39">
        <f t="shared" si="93"/>
        <v>1.0710999999999999</v>
      </c>
      <c r="FK106" s="39">
        <f t="shared" si="93"/>
        <v>1.0536000000000001</v>
      </c>
      <c r="FL106" s="39">
        <f t="shared" si="93"/>
        <v>1.0297000000000001</v>
      </c>
      <c r="FM106" s="39">
        <f t="shared" si="93"/>
        <v>1.0353000000000001</v>
      </c>
      <c r="FN106" s="39">
        <f t="shared" si="93"/>
        <v>1.0297000000000001</v>
      </c>
      <c r="FO106" s="39">
        <f t="shared" si="93"/>
        <v>1.1157999999999999</v>
      </c>
      <c r="FP106" s="39">
        <f t="shared" si="93"/>
        <v>1.054</v>
      </c>
      <c r="FQ106" s="39">
        <f t="shared" si="93"/>
        <v>1.1460999999999999</v>
      </c>
      <c r="FR106" s="39">
        <f t="shared" si="93"/>
        <v>1.9541999999999999</v>
      </c>
      <c r="FS106" s="39">
        <f t="shared" si="93"/>
        <v>1.8361000000000001</v>
      </c>
      <c r="FT106" s="38">
        <f t="shared" si="93"/>
        <v>2.2664</v>
      </c>
      <c r="FU106" s="39">
        <f t="shared" si="93"/>
        <v>1.1705000000000001</v>
      </c>
      <c r="FV106" s="39">
        <f t="shared" si="93"/>
        <v>1.198</v>
      </c>
      <c r="FW106" s="39">
        <f t="shared" si="93"/>
        <v>1.8207</v>
      </c>
      <c r="FX106" s="39">
        <f t="shared" si="93"/>
        <v>2.3464999999999998</v>
      </c>
      <c r="FY106" s="120"/>
      <c r="FZ106" s="39"/>
      <c r="GA106" s="54"/>
      <c r="GB106" s="26"/>
      <c r="GC106" s="26"/>
      <c r="GD106" s="26"/>
      <c r="GE106" s="123"/>
      <c r="GF106" s="33"/>
      <c r="GG106" s="7"/>
      <c r="GH106" s="7"/>
      <c r="GI106" s="7"/>
      <c r="GJ106" s="7"/>
      <c r="GK106" s="7"/>
      <c r="GL106" s="7"/>
      <c r="GM106" s="7"/>
    </row>
    <row r="107" spans="1:256" x14ac:dyDescent="0.2">
      <c r="A107" s="6"/>
      <c r="B107" s="2" t="s">
        <v>413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7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7"/>
      <c r="FU107" s="6"/>
      <c r="FV107" s="6"/>
      <c r="FW107" s="6"/>
      <c r="FX107" s="6"/>
      <c r="FY107" s="39"/>
      <c r="FZ107" s="39"/>
      <c r="GA107" s="54"/>
      <c r="GB107" s="6"/>
      <c r="GC107" s="6"/>
      <c r="GD107" s="6"/>
      <c r="GE107" s="6"/>
      <c r="GF107" s="7"/>
      <c r="GG107" s="7"/>
      <c r="GH107" s="7"/>
      <c r="GI107" s="7"/>
      <c r="GJ107" s="7"/>
      <c r="GK107" s="7"/>
      <c r="GL107" s="7"/>
      <c r="GM107" s="7"/>
    </row>
    <row r="108" spans="1:256" ht="15.75" x14ac:dyDescent="0.25">
      <c r="A108" s="3" t="s">
        <v>414</v>
      </c>
      <c r="B108" s="52" t="s">
        <v>415</v>
      </c>
      <c r="C108" s="39">
        <f t="shared" ref="C108:BN108" si="94">ROUND(IF(C96&lt;453.5,0.825-(0.0000639*(453.5-C96)),IF(C96&lt;1567.5,0.8595-(0.000031*(1567.5-C96)),IF(C96&lt;6682,0.885-(0.000005*(6682-C96)),IF(C96&lt;30000,0.905-(0.0000009*(30000-C96)),0.905)))),4)</f>
        <v>0.88580000000000003</v>
      </c>
      <c r="D108" s="39">
        <f t="shared" si="94"/>
        <v>0.90500000000000003</v>
      </c>
      <c r="E108" s="39">
        <f t="shared" si="94"/>
        <v>0.88519999999999999</v>
      </c>
      <c r="F108" s="39">
        <f t="shared" si="94"/>
        <v>0.89449999999999996</v>
      </c>
      <c r="G108" s="39">
        <f t="shared" si="94"/>
        <v>0.84340000000000004</v>
      </c>
      <c r="H108" s="39">
        <f t="shared" si="94"/>
        <v>0.84030000000000005</v>
      </c>
      <c r="I108" s="39">
        <f t="shared" si="94"/>
        <v>0.88729999999999998</v>
      </c>
      <c r="J108" s="39">
        <f t="shared" si="94"/>
        <v>0.86350000000000005</v>
      </c>
      <c r="K108" s="39">
        <f t="shared" si="94"/>
        <v>0.81489999999999996</v>
      </c>
      <c r="L108" s="39">
        <f t="shared" si="94"/>
        <v>0.86470000000000002</v>
      </c>
      <c r="M108" s="39">
        <f t="shared" si="94"/>
        <v>0.85209999999999997</v>
      </c>
      <c r="N108" s="39">
        <f t="shared" si="94"/>
        <v>0.90500000000000003</v>
      </c>
      <c r="O108" s="39">
        <f t="shared" si="94"/>
        <v>0.89119999999999999</v>
      </c>
      <c r="P108" s="39">
        <f t="shared" si="94"/>
        <v>0.8075</v>
      </c>
      <c r="Q108" s="39">
        <f t="shared" si="94"/>
        <v>0.90500000000000003</v>
      </c>
      <c r="R108" s="39">
        <f t="shared" si="94"/>
        <v>0.86539999999999995</v>
      </c>
      <c r="S108" s="39">
        <f t="shared" si="94"/>
        <v>0.86</v>
      </c>
      <c r="T108" s="39">
        <f t="shared" si="94"/>
        <v>0.80510000000000004</v>
      </c>
      <c r="U108" s="39">
        <f t="shared" si="94"/>
        <v>0.79920000000000002</v>
      </c>
      <c r="V108" s="39">
        <f t="shared" si="94"/>
        <v>0.81459999999999999</v>
      </c>
      <c r="W108" s="38">
        <f t="shared" si="94"/>
        <v>0.79920000000000002</v>
      </c>
      <c r="X108" s="39">
        <f t="shared" si="94"/>
        <v>0.79920000000000002</v>
      </c>
      <c r="Y108" s="39">
        <f t="shared" si="94"/>
        <v>0.86</v>
      </c>
      <c r="Z108" s="39">
        <f t="shared" si="94"/>
        <v>0.8115</v>
      </c>
      <c r="AA108" s="39">
        <f t="shared" si="94"/>
        <v>0.90500000000000003</v>
      </c>
      <c r="AB108" s="39">
        <f t="shared" si="94"/>
        <v>0.90500000000000003</v>
      </c>
      <c r="AC108" s="39">
        <f t="shared" si="94"/>
        <v>0.84089999999999998</v>
      </c>
      <c r="AD108" s="39">
        <f t="shared" si="94"/>
        <v>0.85129999999999995</v>
      </c>
      <c r="AE108" s="39">
        <f t="shared" si="94"/>
        <v>0.80310000000000004</v>
      </c>
      <c r="AF108" s="39">
        <f t="shared" si="94"/>
        <v>0.80659999999999998</v>
      </c>
      <c r="AG108" s="39">
        <f t="shared" si="94"/>
        <v>0.83499999999999996</v>
      </c>
      <c r="AH108" s="39">
        <f t="shared" si="94"/>
        <v>0.84240000000000004</v>
      </c>
      <c r="AI108" s="39">
        <f t="shared" si="94"/>
        <v>0.81899999999999995</v>
      </c>
      <c r="AJ108" s="39">
        <f t="shared" si="94"/>
        <v>0.80879999999999996</v>
      </c>
      <c r="AK108" s="39">
        <f t="shared" si="94"/>
        <v>0.80979999999999996</v>
      </c>
      <c r="AL108" s="39">
        <f t="shared" si="94"/>
        <v>0.81369999999999998</v>
      </c>
      <c r="AM108" s="39">
        <f t="shared" si="94"/>
        <v>0.8246</v>
      </c>
      <c r="AN108" s="39">
        <f t="shared" si="94"/>
        <v>0.81859999999999999</v>
      </c>
      <c r="AO108" s="39">
        <f t="shared" si="94"/>
        <v>0.875</v>
      </c>
      <c r="AP108" s="39">
        <f t="shared" si="94"/>
        <v>0.90500000000000003</v>
      </c>
      <c r="AQ108" s="39">
        <f t="shared" si="94"/>
        <v>0.81379999999999997</v>
      </c>
      <c r="AR108" s="39">
        <f t="shared" si="94"/>
        <v>0.90500000000000003</v>
      </c>
      <c r="AS108" s="39">
        <f t="shared" si="94"/>
        <v>0.88419999999999999</v>
      </c>
      <c r="AT108" s="39">
        <f t="shared" si="94"/>
        <v>0.86360000000000003</v>
      </c>
      <c r="AU108" s="39">
        <f t="shared" si="94"/>
        <v>0.81200000000000006</v>
      </c>
      <c r="AV108" s="39">
        <f t="shared" si="94"/>
        <v>0.81520000000000004</v>
      </c>
      <c r="AW108" s="39">
        <f t="shared" si="94"/>
        <v>0.80959999999999999</v>
      </c>
      <c r="AX108" s="39">
        <f t="shared" si="94"/>
        <v>0.79920000000000002</v>
      </c>
      <c r="AY108" s="39">
        <f t="shared" si="94"/>
        <v>0.82599999999999996</v>
      </c>
      <c r="AZ108" s="39">
        <f t="shared" si="94"/>
        <v>0.88829999999999998</v>
      </c>
      <c r="BA108" s="39">
        <f t="shared" si="94"/>
        <v>0.88619999999999999</v>
      </c>
      <c r="BB108" s="39">
        <f t="shared" si="94"/>
        <v>0.88500000000000001</v>
      </c>
      <c r="BC108" s="39">
        <f t="shared" si="94"/>
        <v>0.90500000000000003</v>
      </c>
      <c r="BD108" s="39">
        <f t="shared" si="94"/>
        <v>0.87639999999999996</v>
      </c>
      <c r="BE108" s="39">
        <f t="shared" si="94"/>
        <v>0.85440000000000005</v>
      </c>
      <c r="BF108" s="39">
        <f t="shared" si="94"/>
        <v>0.90010000000000001</v>
      </c>
      <c r="BG108" s="39">
        <f t="shared" si="94"/>
        <v>0.84119999999999995</v>
      </c>
      <c r="BH108" s="39">
        <f t="shared" si="94"/>
        <v>0.83030000000000004</v>
      </c>
      <c r="BI108" s="39">
        <f t="shared" si="94"/>
        <v>0.81230000000000002</v>
      </c>
      <c r="BJ108" s="39">
        <f t="shared" si="94"/>
        <v>0.8841</v>
      </c>
      <c r="BK108" s="39">
        <f t="shared" si="94"/>
        <v>0.89890000000000003</v>
      </c>
      <c r="BL108" s="39">
        <f t="shared" si="94"/>
        <v>0.80920000000000003</v>
      </c>
      <c r="BM108" s="39">
        <f t="shared" si="94"/>
        <v>0.81399999999999995</v>
      </c>
      <c r="BN108" s="39">
        <f t="shared" si="94"/>
        <v>0.86990000000000001</v>
      </c>
      <c r="BO108" s="39">
        <f t="shared" ref="BO108:DZ108" si="95">ROUND(IF(BO96&lt;453.5,0.825-(0.0000639*(453.5-BO96)),IF(BO96&lt;1567.5,0.8595-(0.000031*(1567.5-BO96)),IF(BO96&lt;6682,0.885-(0.000005*(6682-BO96)),IF(BO96&lt;30000,0.905-(0.0000009*(30000-BO96)),0.905)))),4)</f>
        <v>0.85429999999999995</v>
      </c>
      <c r="BP108" s="39">
        <f t="shared" si="95"/>
        <v>0.80859999999999999</v>
      </c>
      <c r="BQ108" s="39">
        <f t="shared" si="95"/>
        <v>0.8821</v>
      </c>
      <c r="BR108" s="39">
        <f t="shared" si="95"/>
        <v>0.87509999999999999</v>
      </c>
      <c r="BS108" s="39">
        <f t="shared" si="95"/>
        <v>0.84589999999999999</v>
      </c>
      <c r="BT108" s="39">
        <f t="shared" si="95"/>
        <v>0.82420000000000004</v>
      </c>
      <c r="BU108" s="39">
        <f t="shared" si="95"/>
        <v>0.82289999999999996</v>
      </c>
      <c r="BV108" s="39">
        <f t="shared" si="95"/>
        <v>0.85060000000000002</v>
      </c>
      <c r="BW108" s="39">
        <f t="shared" si="95"/>
        <v>0.86140000000000005</v>
      </c>
      <c r="BX108" s="39">
        <f t="shared" si="95"/>
        <v>0.80259999999999998</v>
      </c>
      <c r="BY108" s="39">
        <f t="shared" si="95"/>
        <v>0.82709999999999995</v>
      </c>
      <c r="BZ108" s="39">
        <f t="shared" si="95"/>
        <v>0.80969999999999998</v>
      </c>
      <c r="CA108" s="39">
        <f t="shared" si="95"/>
        <v>0.80689999999999995</v>
      </c>
      <c r="CB108" s="39">
        <f t="shared" si="95"/>
        <v>0.90500000000000003</v>
      </c>
      <c r="CC108" s="39">
        <f t="shared" si="95"/>
        <v>0.80659999999999998</v>
      </c>
      <c r="CD108" s="39">
        <f t="shared" si="95"/>
        <v>0.79969999999999997</v>
      </c>
      <c r="CE108" s="39">
        <f t="shared" si="95"/>
        <v>0.80659999999999998</v>
      </c>
      <c r="CF108" s="39">
        <f t="shared" si="95"/>
        <v>0.80259999999999998</v>
      </c>
      <c r="CG108" s="39">
        <f t="shared" si="95"/>
        <v>0.80900000000000005</v>
      </c>
      <c r="CH108" s="39">
        <f t="shared" si="95"/>
        <v>0.80289999999999995</v>
      </c>
      <c r="CI108" s="39">
        <f t="shared" si="95"/>
        <v>0.83340000000000003</v>
      </c>
      <c r="CJ108" s="39">
        <f t="shared" si="95"/>
        <v>0.84089999999999998</v>
      </c>
      <c r="CK108" s="39">
        <f t="shared" si="95"/>
        <v>0.87919999999999998</v>
      </c>
      <c r="CL108" s="39">
        <f t="shared" si="95"/>
        <v>0.8528</v>
      </c>
      <c r="CM108" s="39">
        <f t="shared" si="95"/>
        <v>0.83630000000000004</v>
      </c>
      <c r="CN108" s="39">
        <f t="shared" si="95"/>
        <v>0.90500000000000003</v>
      </c>
      <c r="CO108" s="39">
        <f t="shared" si="95"/>
        <v>0.89180000000000004</v>
      </c>
      <c r="CP108" s="39">
        <f t="shared" si="95"/>
        <v>0.84430000000000005</v>
      </c>
      <c r="CQ108" s="39">
        <f t="shared" si="95"/>
        <v>0.84379999999999999</v>
      </c>
      <c r="CR108" s="39">
        <f t="shared" si="95"/>
        <v>0.80769999999999997</v>
      </c>
      <c r="CS108" s="39">
        <f t="shared" si="95"/>
        <v>0.81840000000000002</v>
      </c>
      <c r="CT108" s="39">
        <f t="shared" si="95"/>
        <v>0.80310000000000004</v>
      </c>
      <c r="CU108" s="39">
        <f t="shared" si="95"/>
        <v>0.82499999999999996</v>
      </c>
      <c r="CV108" s="39">
        <f t="shared" si="95"/>
        <v>0.79920000000000002</v>
      </c>
      <c r="CW108" s="39">
        <f t="shared" si="95"/>
        <v>0.80710000000000004</v>
      </c>
      <c r="CX108" s="39">
        <f t="shared" si="95"/>
        <v>0.82589999999999997</v>
      </c>
      <c r="CY108" s="39">
        <f t="shared" si="95"/>
        <v>0.79920000000000002</v>
      </c>
      <c r="CZ108" s="39">
        <f t="shared" si="95"/>
        <v>0.86219999999999997</v>
      </c>
      <c r="DA108" s="39">
        <f t="shared" si="95"/>
        <v>0.80759999999999998</v>
      </c>
      <c r="DB108" s="39">
        <f t="shared" si="95"/>
        <v>0.81530000000000002</v>
      </c>
      <c r="DC108" s="39">
        <f t="shared" si="95"/>
        <v>0.80589999999999995</v>
      </c>
      <c r="DD108" s="39">
        <f t="shared" si="95"/>
        <v>0.80640000000000001</v>
      </c>
      <c r="DE108" s="39">
        <f t="shared" si="95"/>
        <v>0.82379999999999998</v>
      </c>
      <c r="DF108" s="39">
        <f t="shared" si="95"/>
        <v>0.89790000000000003</v>
      </c>
      <c r="DG108" s="39">
        <f t="shared" si="95"/>
        <v>0.80120000000000002</v>
      </c>
      <c r="DH108" s="39">
        <f t="shared" si="95"/>
        <v>0.86180000000000001</v>
      </c>
      <c r="DI108" s="39">
        <f t="shared" si="95"/>
        <v>0.86539999999999995</v>
      </c>
      <c r="DJ108" s="39">
        <f t="shared" si="95"/>
        <v>0.83240000000000003</v>
      </c>
      <c r="DK108" s="39">
        <f t="shared" si="95"/>
        <v>0.82569999999999999</v>
      </c>
      <c r="DL108" s="39">
        <f t="shared" si="95"/>
        <v>0.88129999999999997</v>
      </c>
      <c r="DM108" s="39">
        <f t="shared" si="95"/>
        <v>0.81369999999999998</v>
      </c>
      <c r="DN108" s="39">
        <f t="shared" si="95"/>
        <v>0.85640000000000005</v>
      </c>
      <c r="DO108" s="39">
        <f t="shared" si="95"/>
        <v>0.8679</v>
      </c>
      <c r="DP108" s="39">
        <f t="shared" si="95"/>
        <v>0.80959999999999999</v>
      </c>
      <c r="DQ108" s="39">
        <f t="shared" si="95"/>
        <v>0.82879999999999998</v>
      </c>
      <c r="DR108" s="39">
        <f t="shared" si="95"/>
        <v>0.85580000000000001</v>
      </c>
      <c r="DS108" s="39">
        <f t="shared" si="95"/>
        <v>0.83599999999999997</v>
      </c>
      <c r="DT108" s="39">
        <f t="shared" si="95"/>
        <v>0.80449999999999999</v>
      </c>
      <c r="DU108" s="39">
        <f t="shared" si="95"/>
        <v>0.82079999999999997</v>
      </c>
      <c r="DV108" s="39">
        <f t="shared" si="95"/>
        <v>0.8085</v>
      </c>
      <c r="DW108" s="39">
        <f t="shared" si="95"/>
        <v>0.81899999999999995</v>
      </c>
      <c r="DX108" s="39">
        <f t="shared" si="95"/>
        <v>0.80679999999999996</v>
      </c>
      <c r="DY108" s="39">
        <f t="shared" si="95"/>
        <v>0.81659999999999999</v>
      </c>
      <c r="DZ108" s="39">
        <f t="shared" si="95"/>
        <v>0.83889999999999998</v>
      </c>
      <c r="EA108" s="39">
        <f t="shared" ref="EA108:FX108" si="96">ROUND(IF(EA96&lt;453.5,0.825-(0.0000639*(453.5-EA96)),IF(EA96&lt;1567.5,0.8595-(0.000031*(1567.5-EA96)),IF(EA96&lt;6682,0.885-(0.000005*(6682-EA96)),IF(EA96&lt;30000,0.905-(0.0000009*(30000-EA96)),0.905)))),4)</f>
        <v>0.83050000000000002</v>
      </c>
      <c r="EB108" s="39">
        <f t="shared" si="96"/>
        <v>0.82899999999999996</v>
      </c>
      <c r="EC108" s="39">
        <f t="shared" si="96"/>
        <v>0.81530000000000002</v>
      </c>
      <c r="ED108" s="39">
        <f t="shared" si="96"/>
        <v>0.8599</v>
      </c>
      <c r="EE108" s="39">
        <f t="shared" si="96"/>
        <v>0.80879999999999996</v>
      </c>
      <c r="EF108" s="39">
        <f t="shared" si="96"/>
        <v>0.85699999999999998</v>
      </c>
      <c r="EG108" s="39">
        <f t="shared" si="96"/>
        <v>0.81430000000000002</v>
      </c>
      <c r="EH108" s="39">
        <f t="shared" si="96"/>
        <v>0.81100000000000005</v>
      </c>
      <c r="EI108" s="39">
        <f t="shared" si="96"/>
        <v>0.89290000000000003</v>
      </c>
      <c r="EJ108" s="39">
        <f t="shared" si="96"/>
        <v>0.88660000000000005</v>
      </c>
      <c r="EK108" s="39">
        <f t="shared" si="96"/>
        <v>0.83250000000000002</v>
      </c>
      <c r="EL108" s="39">
        <f t="shared" si="96"/>
        <v>0.82620000000000005</v>
      </c>
      <c r="EM108" s="39">
        <f t="shared" si="96"/>
        <v>0.82369999999999999</v>
      </c>
      <c r="EN108" s="39">
        <f t="shared" si="96"/>
        <v>0.84550000000000003</v>
      </c>
      <c r="EO108" s="39">
        <f t="shared" si="96"/>
        <v>0.82120000000000004</v>
      </c>
      <c r="EP108" s="39">
        <f t="shared" si="96"/>
        <v>0.82269999999999999</v>
      </c>
      <c r="EQ108" s="39">
        <f t="shared" si="96"/>
        <v>0.86529999999999996</v>
      </c>
      <c r="ER108" s="39">
        <f t="shared" si="96"/>
        <v>0.81740000000000002</v>
      </c>
      <c r="ES108" s="39">
        <f t="shared" si="96"/>
        <v>0.80379999999999996</v>
      </c>
      <c r="ET108" s="39">
        <f t="shared" si="96"/>
        <v>0.81230000000000002</v>
      </c>
      <c r="EU108" s="39">
        <f t="shared" si="96"/>
        <v>0.83079999999999998</v>
      </c>
      <c r="EV108" s="39">
        <f t="shared" si="96"/>
        <v>0.80030000000000001</v>
      </c>
      <c r="EW108" s="39">
        <f t="shared" si="96"/>
        <v>0.83879999999999999</v>
      </c>
      <c r="EX108" s="39">
        <f t="shared" si="96"/>
        <v>0.81120000000000003</v>
      </c>
      <c r="EY108" s="39">
        <f t="shared" si="96"/>
        <v>0.82650000000000001</v>
      </c>
      <c r="EZ108" s="39">
        <f t="shared" si="96"/>
        <v>0.80400000000000005</v>
      </c>
      <c r="FA108" s="39">
        <f t="shared" si="96"/>
        <v>0.86860000000000004</v>
      </c>
      <c r="FB108" s="39">
        <f t="shared" si="96"/>
        <v>0.81820000000000004</v>
      </c>
      <c r="FC108" s="39">
        <f t="shared" si="96"/>
        <v>0.86329999999999996</v>
      </c>
      <c r="FD108" s="39">
        <f t="shared" si="96"/>
        <v>0.81850000000000001</v>
      </c>
      <c r="FE108" s="39">
        <f t="shared" si="96"/>
        <v>0.80220000000000002</v>
      </c>
      <c r="FF108" s="39">
        <f t="shared" si="96"/>
        <v>0.81059999999999999</v>
      </c>
      <c r="FG108" s="39">
        <f t="shared" si="96"/>
        <v>0.80330000000000001</v>
      </c>
      <c r="FH108" s="39">
        <f t="shared" si="96"/>
        <v>0.80200000000000005</v>
      </c>
      <c r="FI108" s="39">
        <f t="shared" si="96"/>
        <v>0.8609</v>
      </c>
      <c r="FJ108" s="39">
        <f t="shared" si="96"/>
        <v>0.86140000000000005</v>
      </c>
      <c r="FK108" s="39">
        <f t="shared" si="96"/>
        <v>0.86299999999999999</v>
      </c>
      <c r="FL108" s="39">
        <f t="shared" si="96"/>
        <v>0.88280000000000003</v>
      </c>
      <c r="FM108" s="39">
        <f t="shared" si="96"/>
        <v>0.87060000000000004</v>
      </c>
      <c r="FN108" s="39">
        <f t="shared" si="96"/>
        <v>0.89780000000000004</v>
      </c>
      <c r="FO108" s="39">
        <f t="shared" si="96"/>
        <v>0.84599999999999997</v>
      </c>
      <c r="FP108" s="39">
        <f t="shared" si="96"/>
        <v>0.86299999999999999</v>
      </c>
      <c r="FQ108" s="39">
        <f t="shared" si="96"/>
        <v>0.83899999999999997</v>
      </c>
      <c r="FR108" s="39">
        <f t="shared" si="96"/>
        <v>0.80669999999999997</v>
      </c>
      <c r="FS108" s="39">
        <f t="shared" si="96"/>
        <v>0.80869999999999997</v>
      </c>
      <c r="FT108" s="38">
        <f t="shared" si="96"/>
        <v>0.8014</v>
      </c>
      <c r="FU108" s="39">
        <f t="shared" si="96"/>
        <v>0.83540000000000003</v>
      </c>
      <c r="FV108" s="39">
        <f t="shared" si="96"/>
        <v>0.83120000000000005</v>
      </c>
      <c r="FW108" s="39">
        <f t="shared" si="96"/>
        <v>0.80900000000000005</v>
      </c>
      <c r="FX108" s="39">
        <f t="shared" si="96"/>
        <v>0.80010000000000003</v>
      </c>
      <c r="FY108" s="39"/>
      <c r="FZ108" s="39" t="s">
        <v>317</v>
      </c>
      <c r="GA108" s="39"/>
      <c r="GB108" s="6"/>
      <c r="GC108" s="6"/>
      <c r="GD108" s="6"/>
      <c r="GE108" s="6"/>
      <c r="GF108" s="7"/>
      <c r="GG108" s="7"/>
      <c r="GH108" s="7"/>
      <c r="GI108" s="7"/>
      <c r="GJ108" s="7"/>
      <c r="GK108" s="7"/>
      <c r="GL108" s="7"/>
      <c r="GM108" s="7"/>
    </row>
    <row r="109" spans="1:256" x14ac:dyDescent="0.2">
      <c r="A109" s="6"/>
      <c r="B109" s="2" t="s">
        <v>413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7"/>
      <c r="FU109" s="6"/>
      <c r="FV109" s="6"/>
      <c r="FW109" s="6"/>
      <c r="FX109" s="6"/>
      <c r="FY109" s="39"/>
      <c r="FZ109" s="6"/>
      <c r="GA109" s="54"/>
      <c r="GB109" s="39"/>
      <c r="GC109" s="39"/>
      <c r="GD109" s="39"/>
      <c r="GE109" s="39"/>
      <c r="GF109" s="38"/>
      <c r="GG109" s="38"/>
      <c r="GH109" s="38"/>
      <c r="GI109" s="38"/>
      <c r="GJ109" s="38"/>
      <c r="GK109" s="7"/>
      <c r="GL109" s="7"/>
      <c r="GM109" s="7"/>
    </row>
    <row r="110" spans="1:256" ht="15.75" x14ac:dyDescent="0.25">
      <c r="A110" s="3" t="s">
        <v>413</v>
      </c>
      <c r="B110" s="52" t="s">
        <v>416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1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20"/>
      <c r="AZ110" s="120"/>
      <c r="BA110" s="120"/>
      <c r="BB110" s="120"/>
      <c r="BC110" s="120"/>
      <c r="BD110" s="120"/>
      <c r="BE110" s="120"/>
      <c r="BF110" s="120"/>
      <c r="BG110" s="120"/>
      <c r="BH110" s="120"/>
      <c r="BI110" s="120"/>
      <c r="BJ110" s="120"/>
      <c r="BK110" s="120"/>
      <c r="BL110" s="120"/>
      <c r="BM110" s="120"/>
      <c r="BN110" s="120"/>
      <c r="BO110" s="120"/>
      <c r="BP110" s="120"/>
      <c r="BQ110" s="120"/>
      <c r="BR110" s="120"/>
      <c r="BS110" s="120"/>
      <c r="BT110" s="120"/>
      <c r="BU110" s="120"/>
      <c r="BV110" s="120"/>
      <c r="BW110" s="120"/>
      <c r="BX110" s="120"/>
      <c r="BY110" s="120"/>
      <c r="BZ110" s="120"/>
      <c r="CA110" s="120"/>
      <c r="CB110" s="120"/>
      <c r="CC110" s="120"/>
      <c r="CD110" s="120"/>
      <c r="CE110" s="120"/>
      <c r="CF110" s="120"/>
      <c r="CG110" s="120"/>
      <c r="CH110" s="120"/>
      <c r="CI110" s="120"/>
      <c r="CJ110" s="120"/>
      <c r="CK110" s="120"/>
      <c r="CL110" s="120"/>
      <c r="CM110" s="120"/>
      <c r="CN110" s="120"/>
      <c r="CO110" s="120"/>
      <c r="CP110" s="120"/>
      <c r="CQ110" s="120"/>
      <c r="CR110" s="120"/>
      <c r="CS110" s="120"/>
      <c r="CT110" s="120"/>
      <c r="CU110" s="120"/>
      <c r="CV110" s="120"/>
      <c r="CW110" s="120"/>
      <c r="CX110" s="120"/>
      <c r="CY110" s="120"/>
      <c r="CZ110" s="120"/>
      <c r="DA110" s="120"/>
      <c r="DB110" s="120"/>
      <c r="DC110" s="120"/>
      <c r="DD110" s="120"/>
      <c r="DE110" s="120"/>
      <c r="DF110" s="120"/>
      <c r="DG110" s="120"/>
      <c r="DH110" s="120"/>
      <c r="DI110" s="120"/>
      <c r="DJ110" s="120"/>
      <c r="DK110" s="120"/>
      <c r="DL110" s="120"/>
      <c r="DM110" s="120"/>
      <c r="DN110" s="120"/>
      <c r="DO110" s="120"/>
      <c r="DP110" s="120"/>
      <c r="DQ110" s="120"/>
      <c r="DR110" s="120"/>
      <c r="DS110" s="120"/>
      <c r="DT110" s="120"/>
      <c r="DU110" s="120"/>
      <c r="DV110" s="120"/>
      <c r="DW110" s="120"/>
      <c r="DX110" s="120"/>
      <c r="DY110" s="120"/>
      <c r="DZ110" s="120"/>
      <c r="EA110" s="120"/>
      <c r="EB110" s="120"/>
      <c r="EC110" s="120"/>
      <c r="ED110" s="120"/>
      <c r="EE110" s="120"/>
      <c r="EF110" s="120"/>
      <c r="EG110" s="120"/>
      <c r="EH110" s="120"/>
      <c r="EI110" s="120"/>
      <c r="EJ110" s="120"/>
      <c r="EK110" s="120"/>
      <c r="EL110" s="120"/>
      <c r="EM110" s="120"/>
      <c r="EN110" s="120"/>
      <c r="EO110" s="120"/>
      <c r="EP110" s="120"/>
      <c r="EQ110" s="120"/>
      <c r="ER110" s="120"/>
      <c r="ES110" s="120"/>
      <c r="ET110" s="120"/>
      <c r="EU110" s="120"/>
      <c r="EV110" s="120"/>
      <c r="EW110" s="120"/>
      <c r="EX110" s="120"/>
      <c r="EY110" s="120"/>
      <c r="EZ110" s="120"/>
      <c r="FA110" s="120"/>
      <c r="FB110" s="120"/>
      <c r="FC110" s="120"/>
      <c r="FD110" s="120"/>
      <c r="FE110" s="120"/>
      <c r="FF110" s="120"/>
      <c r="FG110" s="120"/>
      <c r="FH110" s="120"/>
      <c r="FI110" s="120"/>
      <c r="FJ110" s="120"/>
      <c r="FK110" s="120"/>
      <c r="FL110" s="120"/>
      <c r="FM110" s="120"/>
      <c r="FN110" s="120"/>
      <c r="FO110" s="120"/>
      <c r="FP110" s="120"/>
      <c r="FQ110" s="120"/>
      <c r="FR110" s="120"/>
      <c r="FS110" s="120"/>
      <c r="FT110" s="121"/>
      <c r="FU110" s="120"/>
      <c r="FV110" s="120"/>
      <c r="FW110" s="120"/>
      <c r="FX110" s="120"/>
      <c r="FY110" s="39"/>
      <c r="FZ110" s="54"/>
      <c r="GA110" s="54"/>
      <c r="GB110" s="39"/>
      <c r="GC110" s="39"/>
      <c r="GD110" s="39"/>
      <c r="GE110" s="39"/>
      <c r="GF110" s="38"/>
      <c r="GG110" s="38"/>
      <c r="GH110" s="38"/>
      <c r="GI110" s="38"/>
      <c r="GJ110" s="38"/>
      <c r="GK110" s="38"/>
      <c r="GL110" s="38"/>
      <c r="GM110" s="38"/>
    </row>
    <row r="111" spans="1:256" x14ac:dyDescent="0.2">
      <c r="A111" s="3" t="s">
        <v>417</v>
      </c>
      <c r="B111" s="7" t="s">
        <v>418</v>
      </c>
      <c r="C111" s="54">
        <f t="shared" ref="C111:BN111" si="97">+C31</f>
        <v>6768.77</v>
      </c>
      <c r="D111" s="54">
        <f t="shared" si="97"/>
        <v>6768.77</v>
      </c>
      <c r="E111" s="54">
        <f t="shared" si="97"/>
        <v>6768.77</v>
      </c>
      <c r="F111" s="54">
        <f t="shared" si="97"/>
        <v>6768.77</v>
      </c>
      <c r="G111" s="54">
        <f t="shared" si="97"/>
        <v>6768.77</v>
      </c>
      <c r="H111" s="54">
        <f t="shared" si="97"/>
        <v>6768.77</v>
      </c>
      <c r="I111" s="54">
        <f t="shared" si="97"/>
        <v>6768.77</v>
      </c>
      <c r="J111" s="54">
        <f t="shared" si="97"/>
        <v>6768.77</v>
      </c>
      <c r="K111" s="54">
        <f t="shared" si="97"/>
        <v>6768.77</v>
      </c>
      <c r="L111" s="54">
        <f t="shared" si="97"/>
        <v>6768.77</v>
      </c>
      <c r="M111" s="54">
        <f t="shared" si="97"/>
        <v>6768.77</v>
      </c>
      <c r="N111" s="54">
        <f t="shared" si="97"/>
        <v>6768.77</v>
      </c>
      <c r="O111" s="54">
        <f t="shared" si="97"/>
        <v>6768.77</v>
      </c>
      <c r="P111" s="54">
        <f t="shared" si="97"/>
        <v>6768.77</v>
      </c>
      <c r="Q111" s="54">
        <f t="shared" si="97"/>
        <v>6768.77</v>
      </c>
      <c r="R111" s="54">
        <f t="shared" si="97"/>
        <v>6768.77</v>
      </c>
      <c r="S111" s="54">
        <f t="shared" si="97"/>
        <v>6768.77</v>
      </c>
      <c r="T111" s="54">
        <f t="shared" si="97"/>
        <v>6768.77</v>
      </c>
      <c r="U111" s="54">
        <f t="shared" si="97"/>
        <v>6768.77</v>
      </c>
      <c r="V111" s="54">
        <f t="shared" si="97"/>
        <v>6768.77</v>
      </c>
      <c r="W111" s="54">
        <f t="shared" si="97"/>
        <v>6768.77</v>
      </c>
      <c r="X111" s="54">
        <f t="shared" si="97"/>
        <v>6768.77</v>
      </c>
      <c r="Y111" s="54">
        <f t="shared" si="97"/>
        <v>6768.77</v>
      </c>
      <c r="Z111" s="54">
        <f t="shared" si="97"/>
        <v>6768.77</v>
      </c>
      <c r="AA111" s="54">
        <f t="shared" si="97"/>
        <v>6768.77</v>
      </c>
      <c r="AB111" s="54">
        <f t="shared" si="97"/>
        <v>6768.77</v>
      </c>
      <c r="AC111" s="54">
        <f t="shared" si="97"/>
        <v>6768.77</v>
      </c>
      <c r="AD111" s="54">
        <f t="shared" si="97"/>
        <v>6768.77</v>
      </c>
      <c r="AE111" s="54">
        <f t="shared" si="97"/>
        <v>6768.77</v>
      </c>
      <c r="AF111" s="54">
        <f t="shared" si="97"/>
        <v>6768.77</v>
      </c>
      <c r="AG111" s="54">
        <f t="shared" si="97"/>
        <v>6768.77</v>
      </c>
      <c r="AH111" s="54">
        <f t="shared" si="97"/>
        <v>6768.77</v>
      </c>
      <c r="AI111" s="54">
        <f t="shared" si="97"/>
        <v>6768.77</v>
      </c>
      <c r="AJ111" s="54">
        <f t="shared" si="97"/>
        <v>6768.77</v>
      </c>
      <c r="AK111" s="54">
        <f t="shared" si="97"/>
        <v>6768.77</v>
      </c>
      <c r="AL111" s="54">
        <f t="shared" si="97"/>
        <v>6768.77</v>
      </c>
      <c r="AM111" s="54">
        <f t="shared" si="97"/>
        <v>6768.77</v>
      </c>
      <c r="AN111" s="54">
        <f t="shared" si="97"/>
        <v>6768.77</v>
      </c>
      <c r="AO111" s="54">
        <f t="shared" si="97"/>
        <v>6768.77</v>
      </c>
      <c r="AP111" s="54">
        <f t="shared" si="97"/>
        <v>6768.77</v>
      </c>
      <c r="AQ111" s="54">
        <f t="shared" si="97"/>
        <v>6768.77</v>
      </c>
      <c r="AR111" s="54">
        <f t="shared" si="97"/>
        <v>6768.77</v>
      </c>
      <c r="AS111" s="54">
        <f t="shared" si="97"/>
        <v>6768.77</v>
      </c>
      <c r="AT111" s="54">
        <f t="shared" si="97"/>
        <v>6768.77</v>
      </c>
      <c r="AU111" s="54">
        <f t="shared" si="97"/>
        <v>6768.77</v>
      </c>
      <c r="AV111" s="54">
        <f t="shared" si="97"/>
        <v>6768.77</v>
      </c>
      <c r="AW111" s="54">
        <f t="shared" si="97"/>
        <v>6768.77</v>
      </c>
      <c r="AX111" s="54">
        <f t="shared" si="97"/>
        <v>6768.77</v>
      </c>
      <c r="AY111" s="54">
        <f t="shared" si="97"/>
        <v>6768.77</v>
      </c>
      <c r="AZ111" s="54">
        <f t="shared" si="97"/>
        <v>6768.77</v>
      </c>
      <c r="BA111" s="54">
        <f t="shared" si="97"/>
        <v>6768.77</v>
      </c>
      <c r="BB111" s="54">
        <f t="shared" si="97"/>
        <v>6768.77</v>
      </c>
      <c r="BC111" s="54">
        <f t="shared" si="97"/>
        <v>6768.77</v>
      </c>
      <c r="BD111" s="54">
        <f t="shared" si="97"/>
        <v>6768.77</v>
      </c>
      <c r="BE111" s="54">
        <f t="shared" si="97"/>
        <v>6768.77</v>
      </c>
      <c r="BF111" s="54">
        <f t="shared" si="97"/>
        <v>6768.77</v>
      </c>
      <c r="BG111" s="54">
        <f t="shared" si="97"/>
        <v>6768.77</v>
      </c>
      <c r="BH111" s="54">
        <f t="shared" si="97"/>
        <v>6768.77</v>
      </c>
      <c r="BI111" s="54">
        <f t="shared" si="97"/>
        <v>6768.77</v>
      </c>
      <c r="BJ111" s="54">
        <f t="shared" si="97"/>
        <v>6768.77</v>
      </c>
      <c r="BK111" s="54">
        <f t="shared" si="97"/>
        <v>6768.77</v>
      </c>
      <c r="BL111" s="54">
        <f t="shared" si="97"/>
        <v>6768.77</v>
      </c>
      <c r="BM111" s="54">
        <f t="shared" si="97"/>
        <v>6768.77</v>
      </c>
      <c r="BN111" s="54">
        <f t="shared" si="97"/>
        <v>6768.77</v>
      </c>
      <c r="BO111" s="54">
        <f t="shared" ref="BO111:DZ111" si="98">+BO31</f>
        <v>6768.77</v>
      </c>
      <c r="BP111" s="54">
        <f t="shared" si="98"/>
        <v>6768.77</v>
      </c>
      <c r="BQ111" s="54">
        <f t="shared" si="98"/>
        <v>6768.77</v>
      </c>
      <c r="BR111" s="54">
        <f t="shared" si="98"/>
        <v>6768.77</v>
      </c>
      <c r="BS111" s="54">
        <f t="shared" si="98"/>
        <v>6768.77</v>
      </c>
      <c r="BT111" s="54">
        <f t="shared" si="98"/>
        <v>6768.77</v>
      </c>
      <c r="BU111" s="54">
        <f t="shared" si="98"/>
        <v>6768.77</v>
      </c>
      <c r="BV111" s="54">
        <f t="shared" si="98"/>
        <v>6768.77</v>
      </c>
      <c r="BW111" s="54">
        <f t="shared" si="98"/>
        <v>6768.77</v>
      </c>
      <c r="BX111" s="54">
        <f t="shared" si="98"/>
        <v>6768.77</v>
      </c>
      <c r="BY111" s="54">
        <f t="shared" si="98"/>
        <v>6768.77</v>
      </c>
      <c r="BZ111" s="54">
        <f t="shared" si="98"/>
        <v>6768.77</v>
      </c>
      <c r="CA111" s="54">
        <f t="shared" si="98"/>
        <v>6768.77</v>
      </c>
      <c r="CB111" s="54">
        <f t="shared" si="98"/>
        <v>6768.77</v>
      </c>
      <c r="CC111" s="54">
        <f t="shared" si="98"/>
        <v>6768.77</v>
      </c>
      <c r="CD111" s="54">
        <f t="shared" si="98"/>
        <v>6768.77</v>
      </c>
      <c r="CE111" s="54">
        <f t="shared" si="98"/>
        <v>6768.77</v>
      </c>
      <c r="CF111" s="54">
        <f t="shared" si="98"/>
        <v>6768.77</v>
      </c>
      <c r="CG111" s="54">
        <f t="shared" si="98"/>
        <v>6768.77</v>
      </c>
      <c r="CH111" s="54">
        <f t="shared" si="98"/>
        <v>6768.77</v>
      </c>
      <c r="CI111" s="54">
        <f t="shared" si="98"/>
        <v>6768.77</v>
      </c>
      <c r="CJ111" s="54">
        <f t="shared" si="98"/>
        <v>6768.77</v>
      </c>
      <c r="CK111" s="54">
        <f t="shared" si="98"/>
        <v>6768.77</v>
      </c>
      <c r="CL111" s="54">
        <f t="shared" si="98"/>
        <v>6768.77</v>
      </c>
      <c r="CM111" s="54">
        <f t="shared" si="98"/>
        <v>6768.77</v>
      </c>
      <c r="CN111" s="54">
        <f t="shared" si="98"/>
        <v>6768.77</v>
      </c>
      <c r="CO111" s="54">
        <f t="shared" si="98"/>
        <v>6768.77</v>
      </c>
      <c r="CP111" s="54">
        <f t="shared" si="98"/>
        <v>6768.77</v>
      </c>
      <c r="CQ111" s="54">
        <f t="shared" si="98"/>
        <v>6768.77</v>
      </c>
      <c r="CR111" s="54">
        <f t="shared" si="98"/>
        <v>6768.77</v>
      </c>
      <c r="CS111" s="54">
        <f t="shared" si="98"/>
        <v>6768.77</v>
      </c>
      <c r="CT111" s="54">
        <f t="shared" si="98"/>
        <v>6768.77</v>
      </c>
      <c r="CU111" s="54">
        <f t="shared" si="98"/>
        <v>6768.77</v>
      </c>
      <c r="CV111" s="54">
        <f t="shared" si="98"/>
        <v>6768.77</v>
      </c>
      <c r="CW111" s="54">
        <f t="shared" si="98"/>
        <v>6768.77</v>
      </c>
      <c r="CX111" s="54">
        <f t="shared" si="98"/>
        <v>6768.77</v>
      </c>
      <c r="CY111" s="54">
        <f t="shared" si="98"/>
        <v>6768.77</v>
      </c>
      <c r="CZ111" s="54">
        <f t="shared" si="98"/>
        <v>6768.77</v>
      </c>
      <c r="DA111" s="54">
        <f t="shared" si="98"/>
        <v>6768.77</v>
      </c>
      <c r="DB111" s="54">
        <f t="shared" si="98"/>
        <v>6768.77</v>
      </c>
      <c r="DC111" s="54">
        <f t="shared" si="98"/>
        <v>6768.77</v>
      </c>
      <c r="DD111" s="54">
        <f t="shared" si="98"/>
        <v>6768.77</v>
      </c>
      <c r="DE111" s="54">
        <f t="shared" si="98"/>
        <v>6768.77</v>
      </c>
      <c r="DF111" s="54">
        <f t="shared" si="98"/>
        <v>6768.77</v>
      </c>
      <c r="DG111" s="54">
        <f t="shared" si="98"/>
        <v>6768.77</v>
      </c>
      <c r="DH111" s="54">
        <f t="shared" si="98"/>
        <v>6768.77</v>
      </c>
      <c r="DI111" s="54">
        <f t="shared" si="98"/>
        <v>6768.77</v>
      </c>
      <c r="DJ111" s="54">
        <f t="shared" si="98"/>
        <v>6768.77</v>
      </c>
      <c r="DK111" s="54">
        <f t="shared" si="98"/>
        <v>6768.77</v>
      </c>
      <c r="DL111" s="54">
        <f t="shared" si="98"/>
        <v>6768.77</v>
      </c>
      <c r="DM111" s="54">
        <f t="shared" si="98"/>
        <v>6768.77</v>
      </c>
      <c r="DN111" s="54">
        <f t="shared" si="98"/>
        <v>6768.77</v>
      </c>
      <c r="DO111" s="54">
        <f t="shared" si="98"/>
        <v>6768.77</v>
      </c>
      <c r="DP111" s="54">
        <f t="shared" si="98"/>
        <v>6768.77</v>
      </c>
      <c r="DQ111" s="54">
        <f t="shared" si="98"/>
        <v>6768.77</v>
      </c>
      <c r="DR111" s="54">
        <f t="shared" si="98"/>
        <v>6768.77</v>
      </c>
      <c r="DS111" s="54">
        <f t="shared" si="98"/>
        <v>6768.77</v>
      </c>
      <c r="DT111" s="54">
        <f t="shared" si="98"/>
        <v>6768.77</v>
      </c>
      <c r="DU111" s="54">
        <f t="shared" si="98"/>
        <v>6768.77</v>
      </c>
      <c r="DV111" s="54">
        <f t="shared" si="98"/>
        <v>6768.77</v>
      </c>
      <c r="DW111" s="54">
        <f t="shared" si="98"/>
        <v>6768.77</v>
      </c>
      <c r="DX111" s="54">
        <f t="shared" si="98"/>
        <v>6768.77</v>
      </c>
      <c r="DY111" s="54">
        <f t="shared" si="98"/>
        <v>6768.77</v>
      </c>
      <c r="DZ111" s="54">
        <f t="shared" si="98"/>
        <v>6768.77</v>
      </c>
      <c r="EA111" s="54">
        <f t="shared" ref="EA111:FX111" si="99">+EA31</f>
        <v>6768.77</v>
      </c>
      <c r="EB111" s="54">
        <f t="shared" si="99"/>
        <v>6768.77</v>
      </c>
      <c r="EC111" s="54">
        <f t="shared" si="99"/>
        <v>6768.77</v>
      </c>
      <c r="ED111" s="54">
        <f t="shared" si="99"/>
        <v>6768.77</v>
      </c>
      <c r="EE111" s="54">
        <f t="shared" si="99"/>
        <v>6768.77</v>
      </c>
      <c r="EF111" s="54">
        <f t="shared" si="99"/>
        <v>6768.77</v>
      </c>
      <c r="EG111" s="54">
        <f t="shared" si="99"/>
        <v>6768.77</v>
      </c>
      <c r="EH111" s="54">
        <f t="shared" si="99"/>
        <v>6768.77</v>
      </c>
      <c r="EI111" s="54">
        <f t="shared" si="99"/>
        <v>6768.77</v>
      </c>
      <c r="EJ111" s="54">
        <f t="shared" si="99"/>
        <v>6768.77</v>
      </c>
      <c r="EK111" s="54">
        <f t="shared" si="99"/>
        <v>6768.77</v>
      </c>
      <c r="EL111" s="54">
        <f t="shared" si="99"/>
        <v>6768.77</v>
      </c>
      <c r="EM111" s="54">
        <f t="shared" si="99"/>
        <v>6768.77</v>
      </c>
      <c r="EN111" s="54">
        <f t="shared" si="99"/>
        <v>6768.77</v>
      </c>
      <c r="EO111" s="54">
        <f t="shared" si="99"/>
        <v>6768.77</v>
      </c>
      <c r="EP111" s="54">
        <f t="shared" si="99"/>
        <v>6768.77</v>
      </c>
      <c r="EQ111" s="54">
        <f t="shared" si="99"/>
        <v>6768.77</v>
      </c>
      <c r="ER111" s="54">
        <f t="shared" si="99"/>
        <v>6768.77</v>
      </c>
      <c r="ES111" s="54">
        <f t="shared" si="99"/>
        <v>6768.77</v>
      </c>
      <c r="ET111" s="54">
        <f t="shared" si="99"/>
        <v>6768.77</v>
      </c>
      <c r="EU111" s="54">
        <f t="shared" si="99"/>
        <v>6768.77</v>
      </c>
      <c r="EV111" s="54">
        <f t="shared" si="99"/>
        <v>6768.77</v>
      </c>
      <c r="EW111" s="54">
        <f t="shared" si="99"/>
        <v>6768.77</v>
      </c>
      <c r="EX111" s="54">
        <f t="shared" si="99"/>
        <v>6768.77</v>
      </c>
      <c r="EY111" s="54">
        <f t="shared" si="99"/>
        <v>6768.77</v>
      </c>
      <c r="EZ111" s="54">
        <f t="shared" si="99"/>
        <v>6768.77</v>
      </c>
      <c r="FA111" s="54">
        <f t="shared" si="99"/>
        <v>6768.77</v>
      </c>
      <c r="FB111" s="54">
        <f t="shared" si="99"/>
        <v>6768.77</v>
      </c>
      <c r="FC111" s="54">
        <f t="shared" si="99"/>
        <v>6768.77</v>
      </c>
      <c r="FD111" s="54">
        <f t="shared" si="99"/>
        <v>6768.77</v>
      </c>
      <c r="FE111" s="54">
        <f t="shared" si="99"/>
        <v>6768.77</v>
      </c>
      <c r="FF111" s="54">
        <f t="shared" si="99"/>
        <v>6768.77</v>
      </c>
      <c r="FG111" s="54">
        <f t="shared" si="99"/>
        <v>6768.77</v>
      </c>
      <c r="FH111" s="54">
        <f t="shared" si="99"/>
        <v>6768.77</v>
      </c>
      <c r="FI111" s="54">
        <f t="shared" si="99"/>
        <v>6768.77</v>
      </c>
      <c r="FJ111" s="54">
        <f t="shared" si="99"/>
        <v>6768.77</v>
      </c>
      <c r="FK111" s="54">
        <f t="shared" si="99"/>
        <v>6768.77</v>
      </c>
      <c r="FL111" s="54">
        <f t="shared" si="99"/>
        <v>6768.77</v>
      </c>
      <c r="FM111" s="54">
        <f t="shared" si="99"/>
        <v>6768.77</v>
      </c>
      <c r="FN111" s="54">
        <f t="shared" si="99"/>
        <v>6768.77</v>
      </c>
      <c r="FO111" s="54">
        <f t="shared" si="99"/>
        <v>6768.77</v>
      </c>
      <c r="FP111" s="54">
        <f t="shared" si="99"/>
        <v>6768.77</v>
      </c>
      <c r="FQ111" s="54">
        <f t="shared" si="99"/>
        <v>6768.77</v>
      </c>
      <c r="FR111" s="54">
        <f t="shared" si="99"/>
        <v>6768.77</v>
      </c>
      <c r="FS111" s="54">
        <f t="shared" si="99"/>
        <v>6768.77</v>
      </c>
      <c r="FT111" s="54">
        <f t="shared" si="99"/>
        <v>6768.77</v>
      </c>
      <c r="FU111" s="54">
        <f t="shared" si="99"/>
        <v>6768.77</v>
      </c>
      <c r="FV111" s="54">
        <f t="shared" si="99"/>
        <v>6768.77</v>
      </c>
      <c r="FW111" s="54">
        <f t="shared" si="99"/>
        <v>6768.77</v>
      </c>
      <c r="FX111" s="124">
        <f t="shared" si="99"/>
        <v>6768.77</v>
      </c>
      <c r="FY111" s="39"/>
      <c r="FZ111" s="54"/>
      <c r="GA111" s="39"/>
      <c r="GB111" s="39"/>
      <c r="GC111" s="39"/>
      <c r="GD111" s="39"/>
      <c r="GE111" s="125"/>
      <c r="GF111" s="126"/>
      <c r="GG111" s="7"/>
      <c r="GH111" s="7"/>
      <c r="GI111" s="7"/>
      <c r="GJ111" s="7"/>
      <c r="GK111" s="7"/>
      <c r="GL111" s="7"/>
      <c r="GM111" s="7"/>
    </row>
    <row r="112" spans="1:256" x14ac:dyDescent="0.2">
      <c r="A112" s="3" t="s">
        <v>419</v>
      </c>
      <c r="B112" s="7" t="s">
        <v>420</v>
      </c>
      <c r="C112" s="39">
        <f t="shared" ref="C112:BN112" si="100">+C108</f>
        <v>0.88580000000000003</v>
      </c>
      <c r="D112" s="39">
        <f t="shared" si="100"/>
        <v>0.90500000000000003</v>
      </c>
      <c r="E112" s="39">
        <f t="shared" si="100"/>
        <v>0.88519999999999999</v>
      </c>
      <c r="F112" s="39">
        <f t="shared" si="100"/>
        <v>0.89449999999999996</v>
      </c>
      <c r="G112" s="39">
        <f t="shared" si="100"/>
        <v>0.84340000000000004</v>
      </c>
      <c r="H112" s="39">
        <f t="shared" si="100"/>
        <v>0.84030000000000005</v>
      </c>
      <c r="I112" s="39">
        <f t="shared" si="100"/>
        <v>0.88729999999999998</v>
      </c>
      <c r="J112" s="39">
        <f t="shared" si="100"/>
        <v>0.86350000000000005</v>
      </c>
      <c r="K112" s="39">
        <f t="shared" si="100"/>
        <v>0.81489999999999996</v>
      </c>
      <c r="L112" s="39">
        <f t="shared" si="100"/>
        <v>0.86470000000000002</v>
      </c>
      <c r="M112" s="39">
        <f t="shared" si="100"/>
        <v>0.85209999999999997</v>
      </c>
      <c r="N112" s="39">
        <f t="shared" si="100"/>
        <v>0.90500000000000003</v>
      </c>
      <c r="O112" s="39">
        <f t="shared" si="100"/>
        <v>0.89119999999999999</v>
      </c>
      <c r="P112" s="39">
        <f t="shared" si="100"/>
        <v>0.8075</v>
      </c>
      <c r="Q112" s="39">
        <f t="shared" si="100"/>
        <v>0.90500000000000003</v>
      </c>
      <c r="R112" s="39">
        <f t="shared" si="100"/>
        <v>0.86539999999999995</v>
      </c>
      <c r="S112" s="39">
        <f t="shared" si="100"/>
        <v>0.86</v>
      </c>
      <c r="T112" s="39">
        <f t="shared" si="100"/>
        <v>0.80510000000000004</v>
      </c>
      <c r="U112" s="39">
        <f t="shared" si="100"/>
        <v>0.79920000000000002</v>
      </c>
      <c r="V112" s="39">
        <f t="shared" si="100"/>
        <v>0.81459999999999999</v>
      </c>
      <c r="W112" s="39">
        <f t="shared" si="100"/>
        <v>0.79920000000000002</v>
      </c>
      <c r="X112" s="39">
        <f t="shared" si="100"/>
        <v>0.79920000000000002</v>
      </c>
      <c r="Y112" s="39">
        <f t="shared" si="100"/>
        <v>0.86</v>
      </c>
      <c r="Z112" s="39">
        <f t="shared" si="100"/>
        <v>0.8115</v>
      </c>
      <c r="AA112" s="39">
        <f t="shared" si="100"/>
        <v>0.90500000000000003</v>
      </c>
      <c r="AB112" s="39">
        <f t="shared" si="100"/>
        <v>0.90500000000000003</v>
      </c>
      <c r="AC112" s="39">
        <f t="shared" si="100"/>
        <v>0.84089999999999998</v>
      </c>
      <c r="AD112" s="39">
        <f t="shared" si="100"/>
        <v>0.85129999999999995</v>
      </c>
      <c r="AE112" s="39">
        <f t="shared" si="100"/>
        <v>0.80310000000000004</v>
      </c>
      <c r="AF112" s="39">
        <f t="shared" si="100"/>
        <v>0.80659999999999998</v>
      </c>
      <c r="AG112" s="39">
        <f t="shared" si="100"/>
        <v>0.83499999999999996</v>
      </c>
      <c r="AH112" s="39">
        <f t="shared" si="100"/>
        <v>0.84240000000000004</v>
      </c>
      <c r="AI112" s="39">
        <f t="shared" si="100"/>
        <v>0.81899999999999995</v>
      </c>
      <c r="AJ112" s="39">
        <f t="shared" si="100"/>
        <v>0.80879999999999996</v>
      </c>
      <c r="AK112" s="39">
        <f t="shared" si="100"/>
        <v>0.80979999999999996</v>
      </c>
      <c r="AL112" s="39">
        <f t="shared" si="100"/>
        <v>0.81369999999999998</v>
      </c>
      <c r="AM112" s="39">
        <f t="shared" si="100"/>
        <v>0.8246</v>
      </c>
      <c r="AN112" s="39">
        <f t="shared" si="100"/>
        <v>0.81859999999999999</v>
      </c>
      <c r="AO112" s="39">
        <f t="shared" si="100"/>
        <v>0.875</v>
      </c>
      <c r="AP112" s="39">
        <f t="shared" si="100"/>
        <v>0.90500000000000003</v>
      </c>
      <c r="AQ112" s="39">
        <f t="shared" si="100"/>
        <v>0.81379999999999997</v>
      </c>
      <c r="AR112" s="39">
        <f t="shared" si="100"/>
        <v>0.90500000000000003</v>
      </c>
      <c r="AS112" s="39">
        <f t="shared" si="100"/>
        <v>0.88419999999999999</v>
      </c>
      <c r="AT112" s="39">
        <f t="shared" si="100"/>
        <v>0.86360000000000003</v>
      </c>
      <c r="AU112" s="39">
        <f t="shared" si="100"/>
        <v>0.81200000000000006</v>
      </c>
      <c r="AV112" s="39">
        <f t="shared" si="100"/>
        <v>0.81520000000000004</v>
      </c>
      <c r="AW112" s="39">
        <f t="shared" si="100"/>
        <v>0.80959999999999999</v>
      </c>
      <c r="AX112" s="39">
        <f t="shared" si="100"/>
        <v>0.79920000000000002</v>
      </c>
      <c r="AY112" s="39">
        <f t="shared" si="100"/>
        <v>0.82599999999999996</v>
      </c>
      <c r="AZ112" s="39">
        <f t="shared" si="100"/>
        <v>0.88829999999999998</v>
      </c>
      <c r="BA112" s="39">
        <f t="shared" si="100"/>
        <v>0.88619999999999999</v>
      </c>
      <c r="BB112" s="39">
        <f t="shared" si="100"/>
        <v>0.88500000000000001</v>
      </c>
      <c r="BC112" s="39">
        <f t="shared" si="100"/>
        <v>0.90500000000000003</v>
      </c>
      <c r="BD112" s="39">
        <f t="shared" si="100"/>
        <v>0.87639999999999996</v>
      </c>
      <c r="BE112" s="39">
        <f t="shared" si="100"/>
        <v>0.85440000000000005</v>
      </c>
      <c r="BF112" s="39">
        <f t="shared" si="100"/>
        <v>0.90010000000000001</v>
      </c>
      <c r="BG112" s="39">
        <f t="shared" si="100"/>
        <v>0.84119999999999995</v>
      </c>
      <c r="BH112" s="39">
        <f t="shared" si="100"/>
        <v>0.83030000000000004</v>
      </c>
      <c r="BI112" s="39">
        <f t="shared" si="100"/>
        <v>0.81230000000000002</v>
      </c>
      <c r="BJ112" s="39">
        <f t="shared" si="100"/>
        <v>0.8841</v>
      </c>
      <c r="BK112" s="39">
        <f t="shared" si="100"/>
        <v>0.89890000000000003</v>
      </c>
      <c r="BL112" s="39">
        <f t="shared" si="100"/>
        <v>0.80920000000000003</v>
      </c>
      <c r="BM112" s="39">
        <f t="shared" si="100"/>
        <v>0.81399999999999995</v>
      </c>
      <c r="BN112" s="39">
        <f t="shared" si="100"/>
        <v>0.86990000000000001</v>
      </c>
      <c r="BO112" s="39">
        <f t="shared" ref="BO112:DZ112" si="101">+BO108</f>
        <v>0.85429999999999995</v>
      </c>
      <c r="BP112" s="39">
        <f t="shared" si="101"/>
        <v>0.80859999999999999</v>
      </c>
      <c r="BQ112" s="39">
        <f t="shared" si="101"/>
        <v>0.8821</v>
      </c>
      <c r="BR112" s="39">
        <f t="shared" si="101"/>
        <v>0.87509999999999999</v>
      </c>
      <c r="BS112" s="39">
        <f t="shared" si="101"/>
        <v>0.84589999999999999</v>
      </c>
      <c r="BT112" s="39">
        <f t="shared" si="101"/>
        <v>0.82420000000000004</v>
      </c>
      <c r="BU112" s="39">
        <f t="shared" si="101"/>
        <v>0.82289999999999996</v>
      </c>
      <c r="BV112" s="39">
        <f t="shared" si="101"/>
        <v>0.85060000000000002</v>
      </c>
      <c r="BW112" s="39">
        <f t="shared" si="101"/>
        <v>0.86140000000000005</v>
      </c>
      <c r="BX112" s="39">
        <f t="shared" si="101"/>
        <v>0.80259999999999998</v>
      </c>
      <c r="BY112" s="39">
        <f t="shared" si="101"/>
        <v>0.82709999999999995</v>
      </c>
      <c r="BZ112" s="39">
        <f t="shared" si="101"/>
        <v>0.80969999999999998</v>
      </c>
      <c r="CA112" s="39">
        <f t="shared" si="101"/>
        <v>0.80689999999999995</v>
      </c>
      <c r="CB112" s="39">
        <f t="shared" si="101"/>
        <v>0.90500000000000003</v>
      </c>
      <c r="CC112" s="39">
        <f t="shared" si="101"/>
        <v>0.80659999999999998</v>
      </c>
      <c r="CD112" s="39">
        <f t="shared" si="101"/>
        <v>0.79969999999999997</v>
      </c>
      <c r="CE112" s="39">
        <f t="shared" si="101"/>
        <v>0.80659999999999998</v>
      </c>
      <c r="CF112" s="39">
        <f t="shared" si="101"/>
        <v>0.80259999999999998</v>
      </c>
      <c r="CG112" s="39">
        <f t="shared" si="101"/>
        <v>0.80900000000000005</v>
      </c>
      <c r="CH112" s="39">
        <f t="shared" si="101"/>
        <v>0.80289999999999995</v>
      </c>
      <c r="CI112" s="39">
        <f t="shared" si="101"/>
        <v>0.83340000000000003</v>
      </c>
      <c r="CJ112" s="39">
        <f t="shared" si="101"/>
        <v>0.84089999999999998</v>
      </c>
      <c r="CK112" s="39">
        <f t="shared" si="101"/>
        <v>0.87919999999999998</v>
      </c>
      <c r="CL112" s="39">
        <f t="shared" si="101"/>
        <v>0.8528</v>
      </c>
      <c r="CM112" s="39">
        <f t="shared" si="101"/>
        <v>0.83630000000000004</v>
      </c>
      <c r="CN112" s="39">
        <f t="shared" si="101"/>
        <v>0.90500000000000003</v>
      </c>
      <c r="CO112" s="39">
        <f t="shared" si="101"/>
        <v>0.89180000000000004</v>
      </c>
      <c r="CP112" s="39">
        <f t="shared" si="101"/>
        <v>0.84430000000000005</v>
      </c>
      <c r="CQ112" s="39">
        <f t="shared" si="101"/>
        <v>0.84379999999999999</v>
      </c>
      <c r="CR112" s="39">
        <f t="shared" si="101"/>
        <v>0.80769999999999997</v>
      </c>
      <c r="CS112" s="39">
        <f t="shared" si="101"/>
        <v>0.81840000000000002</v>
      </c>
      <c r="CT112" s="39">
        <f t="shared" si="101"/>
        <v>0.80310000000000004</v>
      </c>
      <c r="CU112" s="39">
        <f t="shared" si="101"/>
        <v>0.82499999999999996</v>
      </c>
      <c r="CV112" s="39">
        <f t="shared" si="101"/>
        <v>0.79920000000000002</v>
      </c>
      <c r="CW112" s="39">
        <f t="shared" si="101"/>
        <v>0.80710000000000004</v>
      </c>
      <c r="CX112" s="39">
        <f t="shared" si="101"/>
        <v>0.82589999999999997</v>
      </c>
      <c r="CY112" s="39">
        <f t="shared" si="101"/>
        <v>0.79920000000000002</v>
      </c>
      <c r="CZ112" s="39">
        <f t="shared" si="101"/>
        <v>0.86219999999999997</v>
      </c>
      <c r="DA112" s="39">
        <f t="shared" si="101"/>
        <v>0.80759999999999998</v>
      </c>
      <c r="DB112" s="39">
        <f t="shared" si="101"/>
        <v>0.81530000000000002</v>
      </c>
      <c r="DC112" s="39">
        <f t="shared" si="101"/>
        <v>0.80589999999999995</v>
      </c>
      <c r="DD112" s="39">
        <f t="shared" si="101"/>
        <v>0.80640000000000001</v>
      </c>
      <c r="DE112" s="39">
        <f t="shared" si="101"/>
        <v>0.82379999999999998</v>
      </c>
      <c r="DF112" s="39">
        <f t="shared" si="101"/>
        <v>0.89790000000000003</v>
      </c>
      <c r="DG112" s="39">
        <f t="shared" si="101"/>
        <v>0.80120000000000002</v>
      </c>
      <c r="DH112" s="39">
        <f t="shared" si="101"/>
        <v>0.86180000000000001</v>
      </c>
      <c r="DI112" s="39">
        <f t="shared" si="101"/>
        <v>0.86539999999999995</v>
      </c>
      <c r="DJ112" s="39">
        <f t="shared" si="101"/>
        <v>0.83240000000000003</v>
      </c>
      <c r="DK112" s="39">
        <f t="shared" si="101"/>
        <v>0.82569999999999999</v>
      </c>
      <c r="DL112" s="39">
        <f t="shared" si="101"/>
        <v>0.88129999999999997</v>
      </c>
      <c r="DM112" s="39">
        <f t="shared" si="101"/>
        <v>0.81369999999999998</v>
      </c>
      <c r="DN112" s="39">
        <f t="shared" si="101"/>
        <v>0.85640000000000005</v>
      </c>
      <c r="DO112" s="39">
        <f t="shared" si="101"/>
        <v>0.8679</v>
      </c>
      <c r="DP112" s="39">
        <f t="shared" si="101"/>
        <v>0.80959999999999999</v>
      </c>
      <c r="DQ112" s="39">
        <f t="shared" si="101"/>
        <v>0.82879999999999998</v>
      </c>
      <c r="DR112" s="39">
        <f t="shared" si="101"/>
        <v>0.85580000000000001</v>
      </c>
      <c r="DS112" s="39">
        <f t="shared" si="101"/>
        <v>0.83599999999999997</v>
      </c>
      <c r="DT112" s="39">
        <f t="shared" si="101"/>
        <v>0.80449999999999999</v>
      </c>
      <c r="DU112" s="39">
        <f t="shared" si="101"/>
        <v>0.82079999999999997</v>
      </c>
      <c r="DV112" s="39">
        <f t="shared" si="101"/>
        <v>0.8085</v>
      </c>
      <c r="DW112" s="39">
        <f t="shared" si="101"/>
        <v>0.81899999999999995</v>
      </c>
      <c r="DX112" s="39">
        <f t="shared" si="101"/>
        <v>0.80679999999999996</v>
      </c>
      <c r="DY112" s="39">
        <f t="shared" si="101"/>
        <v>0.81659999999999999</v>
      </c>
      <c r="DZ112" s="39">
        <f t="shared" si="101"/>
        <v>0.83889999999999998</v>
      </c>
      <c r="EA112" s="39">
        <f t="shared" ref="EA112:FX112" si="102">+EA108</f>
        <v>0.83050000000000002</v>
      </c>
      <c r="EB112" s="39">
        <f t="shared" si="102"/>
        <v>0.82899999999999996</v>
      </c>
      <c r="EC112" s="39">
        <f t="shared" si="102"/>
        <v>0.81530000000000002</v>
      </c>
      <c r="ED112" s="39">
        <f t="shared" si="102"/>
        <v>0.8599</v>
      </c>
      <c r="EE112" s="39">
        <f t="shared" si="102"/>
        <v>0.80879999999999996</v>
      </c>
      <c r="EF112" s="39">
        <f t="shared" si="102"/>
        <v>0.85699999999999998</v>
      </c>
      <c r="EG112" s="39">
        <f t="shared" si="102"/>
        <v>0.81430000000000002</v>
      </c>
      <c r="EH112" s="39">
        <f t="shared" si="102"/>
        <v>0.81100000000000005</v>
      </c>
      <c r="EI112" s="39">
        <f t="shared" si="102"/>
        <v>0.89290000000000003</v>
      </c>
      <c r="EJ112" s="39">
        <f t="shared" si="102"/>
        <v>0.88660000000000005</v>
      </c>
      <c r="EK112" s="39">
        <f t="shared" si="102"/>
        <v>0.83250000000000002</v>
      </c>
      <c r="EL112" s="39">
        <f t="shared" si="102"/>
        <v>0.82620000000000005</v>
      </c>
      <c r="EM112" s="39">
        <f t="shared" si="102"/>
        <v>0.82369999999999999</v>
      </c>
      <c r="EN112" s="39">
        <f t="shared" si="102"/>
        <v>0.84550000000000003</v>
      </c>
      <c r="EO112" s="39">
        <f t="shared" si="102"/>
        <v>0.82120000000000004</v>
      </c>
      <c r="EP112" s="39">
        <f t="shared" si="102"/>
        <v>0.82269999999999999</v>
      </c>
      <c r="EQ112" s="39">
        <f t="shared" si="102"/>
        <v>0.86529999999999996</v>
      </c>
      <c r="ER112" s="39">
        <f t="shared" si="102"/>
        <v>0.81740000000000002</v>
      </c>
      <c r="ES112" s="39">
        <f t="shared" si="102"/>
        <v>0.80379999999999996</v>
      </c>
      <c r="ET112" s="39">
        <f t="shared" si="102"/>
        <v>0.81230000000000002</v>
      </c>
      <c r="EU112" s="39">
        <f t="shared" si="102"/>
        <v>0.83079999999999998</v>
      </c>
      <c r="EV112" s="39">
        <f t="shared" si="102"/>
        <v>0.80030000000000001</v>
      </c>
      <c r="EW112" s="39">
        <f t="shared" si="102"/>
        <v>0.83879999999999999</v>
      </c>
      <c r="EX112" s="39">
        <f t="shared" si="102"/>
        <v>0.81120000000000003</v>
      </c>
      <c r="EY112" s="39">
        <f t="shared" si="102"/>
        <v>0.82650000000000001</v>
      </c>
      <c r="EZ112" s="39">
        <f t="shared" si="102"/>
        <v>0.80400000000000005</v>
      </c>
      <c r="FA112" s="39">
        <f t="shared" si="102"/>
        <v>0.86860000000000004</v>
      </c>
      <c r="FB112" s="39">
        <f t="shared" si="102"/>
        <v>0.81820000000000004</v>
      </c>
      <c r="FC112" s="39">
        <f t="shared" si="102"/>
        <v>0.86329999999999996</v>
      </c>
      <c r="FD112" s="39">
        <f t="shared" si="102"/>
        <v>0.81850000000000001</v>
      </c>
      <c r="FE112" s="39">
        <f t="shared" si="102"/>
        <v>0.80220000000000002</v>
      </c>
      <c r="FF112" s="39">
        <f t="shared" si="102"/>
        <v>0.81059999999999999</v>
      </c>
      <c r="FG112" s="39">
        <f t="shared" si="102"/>
        <v>0.80330000000000001</v>
      </c>
      <c r="FH112" s="39">
        <f t="shared" si="102"/>
        <v>0.80200000000000005</v>
      </c>
      <c r="FI112" s="39">
        <f t="shared" si="102"/>
        <v>0.8609</v>
      </c>
      <c r="FJ112" s="39">
        <f t="shared" si="102"/>
        <v>0.86140000000000005</v>
      </c>
      <c r="FK112" s="39">
        <f t="shared" si="102"/>
        <v>0.86299999999999999</v>
      </c>
      <c r="FL112" s="39">
        <f t="shared" si="102"/>
        <v>0.88280000000000003</v>
      </c>
      <c r="FM112" s="39">
        <f t="shared" si="102"/>
        <v>0.87060000000000004</v>
      </c>
      <c r="FN112" s="39">
        <f t="shared" si="102"/>
        <v>0.89780000000000004</v>
      </c>
      <c r="FO112" s="39">
        <f t="shared" si="102"/>
        <v>0.84599999999999997</v>
      </c>
      <c r="FP112" s="39">
        <f t="shared" si="102"/>
        <v>0.86299999999999999</v>
      </c>
      <c r="FQ112" s="39">
        <f t="shared" si="102"/>
        <v>0.83899999999999997</v>
      </c>
      <c r="FR112" s="39">
        <f t="shared" si="102"/>
        <v>0.80669999999999997</v>
      </c>
      <c r="FS112" s="39">
        <f t="shared" si="102"/>
        <v>0.80869999999999997</v>
      </c>
      <c r="FT112" s="39">
        <f t="shared" si="102"/>
        <v>0.8014</v>
      </c>
      <c r="FU112" s="39">
        <f t="shared" si="102"/>
        <v>0.83540000000000003</v>
      </c>
      <c r="FV112" s="39">
        <f t="shared" si="102"/>
        <v>0.83120000000000005</v>
      </c>
      <c r="FW112" s="39">
        <f t="shared" si="102"/>
        <v>0.80900000000000005</v>
      </c>
      <c r="FX112" s="127">
        <f t="shared" si="102"/>
        <v>0.80010000000000003</v>
      </c>
      <c r="FY112" s="54">
        <f>SUM(C112:FX112)</f>
        <v>149.34559999999993</v>
      </c>
      <c r="FZ112" s="54"/>
      <c r="GA112" s="39"/>
      <c r="GB112" s="6"/>
      <c r="GC112" s="6"/>
      <c r="GD112" s="6"/>
      <c r="GE112" s="6"/>
      <c r="GF112" s="7"/>
      <c r="GG112" s="7"/>
      <c r="GH112" s="7"/>
      <c r="GI112" s="7"/>
      <c r="GJ112" s="7"/>
      <c r="GK112" s="7"/>
      <c r="GL112" s="7"/>
      <c r="GM112" s="7"/>
    </row>
    <row r="113" spans="1:204" x14ac:dyDescent="0.2">
      <c r="A113" s="3" t="s">
        <v>421</v>
      </c>
      <c r="B113" s="7" t="s">
        <v>422</v>
      </c>
      <c r="C113" s="128">
        <f t="shared" ref="C113:BN113" si="103">+C34</f>
        <v>1.2250000000000001</v>
      </c>
      <c r="D113" s="128">
        <f t="shared" si="103"/>
        <v>1.224</v>
      </c>
      <c r="E113" s="128">
        <f t="shared" si="103"/>
        <v>1.214</v>
      </c>
      <c r="F113" s="128">
        <f t="shared" si="103"/>
        <v>1.214</v>
      </c>
      <c r="G113" s="128">
        <f t="shared" si="103"/>
        <v>1.216</v>
      </c>
      <c r="H113" s="128">
        <f t="shared" si="103"/>
        <v>1.2070000000000001</v>
      </c>
      <c r="I113" s="128">
        <f t="shared" si="103"/>
        <v>1.2150000000000001</v>
      </c>
      <c r="J113" s="128">
        <f t="shared" si="103"/>
        <v>1.131</v>
      </c>
      <c r="K113" s="128">
        <f t="shared" si="103"/>
        <v>1.111</v>
      </c>
      <c r="L113" s="128">
        <f t="shared" si="103"/>
        <v>1.2430000000000001</v>
      </c>
      <c r="M113" s="128">
        <f t="shared" si="103"/>
        <v>1.2430000000000001</v>
      </c>
      <c r="N113" s="128">
        <f t="shared" si="103"/>
        <v>1.2629999999999999</v>
      </c>
      <c r="O113" s="128">
        <f t="shared" si="103"/>
        <v>1.234</v>
      </c>
      <c r="P113" s="128">
        <f t="shared" si="103"/>
        <v>1.214</v>
      </c>
      <c r="Q113" s="128">
        <f t="shared" si="103"/>
        <v>1.2430000000000001</v>
      </c>
      <c r="R113" s="128">
        <f t="shared" si="103"/>
        <v>1.2150000000000001</v>
      </c>
      <c r="S113" s="128">
        <f t="shared" si="103"/>
        <v>1.1839999999999999</v>
      </c>
      <c r="T113" s="128">
        <f t="shared" si="103"/>
        <v>1.083</v>
      </c>
      <c r="U113" s="128">
        <f t="shared" si="103"/>
        <v>1.073</v>
      </c>
      <c r="V113" s="128">
        <f t="shared" si="103"/>
        <v>1.081</v>
      </c>
      <c r="W113" s="128">
        <f t="shared" si="103"/>
        <v>1.073</v>
      </c>
      <c r="X113" s="128">
        <f t="shared" si="103"/>
        <v>1.073</v>
      </c>
      <c r="Y113" s="128">
        <f t="shared" si="103"/>
        <v>1.0720000000000001</v>
      </c>
      <c r="Z113" s="128">
        <f t="shared" si="103"/>
        <v>1.0529999999999999</v>
      </c>
      <c r="AA113" s="128">
        <f t="shared" si="103"/>
        <v>1.2350000000000001</v>
      </c>
      <c r="AB113" s="128">
        <f t="shared" si="103"/>
        <v>1.2649999999999999</v>
      </c>
      <c r="AC113" s="128">
        <f t="shared" si="103"/>
        <v>1.1759999999999999</v>
      </c>
      <c r="AD113" s="128">
        <f t="shared" si="103"/>
        <v>1.1559999999999999</v>
      </c>
      <c r="AE113" s="128">
        <f t="shared" si="103"/>
        <v>1.0660000000000001</v>
      </c>
      <c r="AF113" s="128">
        <f t="shared" si="103"/>
        <v>1.1200000000000001</v>
      </c>
      <c r="AG113" s="128">
        <f t="shared" si="103"/>
        <v>1.214</v>
      </c>
      <c r="AH113" s="128">
        <f t="shared" si="103"/>
        <v>1.1100000000000001</v>
      </c>
      <c r="AI113" s="128">
        <f t="shared" si="103"/>
        <v>1.101</v>
      </c>
      <c r="AJ113" s="128">
        <f t="shared" si="103"/>
        <v>1.1140000000000001</v>
      </c>
      <c r="AK113" s="128">
        <f t="shared" si="103"/>
        <v>1.0900000000000001</v>
      </c>
      <c r="AL113" s="128">
        <f t="shared" si="103"/>
        <v>1.1020000000000001</v>
      </c>
      <c r="AM113" s="128">
        <f t="shared" si="103"/>
        <v>1.111</v>
      </c>
      <c r="AN113" s="128">
        <f t="shared" si="103"/>
        <v>1.145</v>
      </c>
      <c r="AO113" s="128">
        <f t="shared" si="103"/>
        <v>1.1930000000000001</v>
      </c>
      <c r="AP113" s="128">
        <f t="shared" si="103"/>
        <v>1.2450000000000001</v>
      </c>
      <c r="AQ113" s="128">
        <f t="shared" si="103"/>
        <v>1.167</v>
      </c>
      <c r="AR113" s="128">
        <f t="shared" si="103"/>
        <v>1.244</v>
      </c>
      <c r="AS113" s="128">
        <f t="shared" si="103"/>
        <v>1.319</v>
      </c>
      <c r="AT113" s="128">
        <f t="shared" si="103"/>
        <v>1.246</v>
      </c>
      <c r="AU113" s="128">
        <f t="shared" si="103"/>
        <v>1.214</v>
      </c>
      <c r="AV113" s="128">
        <f t="shared" si="103"/>
        <v>1.2</v>
      </c>
      <c r="AW113" s="128">
        <f t="shared" si="103"/>
        <v>1.2030000000000001</v>
      </c>
      <c r="AX113" s="128">
        <f t="shared" si="103"/>
        <v>1.171</v>
      </c>
      <c r="AY113" s="128">
        <f t="shared" si="103"/>
        <v>1.202</v>
      </c>
      <c r="AZ113" s="128">
        <f t="shared" si="103"/>
        <v>1.2070000000000001</v>
      </c>
      <c r="BA113" s="128">
        <f t="shared" si="103"/>
        <v>1.177</v>
      </c>
      <c r="BB113" s="128">
        <f t="shared" si="103"/>
        <v>1.1870000000000001</v>
      </c>
      <c r="BC113" s="128">
        <f t="shared" si="103"/>
        <v>1.206</v>
      </c>
      <c r="BD113" s="128">
        <f t="shared" si="103"/>
        <v>1.2090000000000001</v>
      </c>
      <c r="BE113" s="128">
        <f t="shared" si="103"/>
        <v>1.2070000000000001</v>
      </c>
      <c r="BF113" s="128">
        <f t="shared" si="103"/>
        <v>1.216</v>
      </c>
      <c r="BG113" s="128">
        <f t="shared" si="103"/>
        <v>1.1930000000000001</v>
      </c>
      <c r="BH113" s="128">
        <f t="shared" si="103"/>
        <v>1.204</v>
      </c>
      <c r="BI113" s="128">
        <f t="shared" si="103"/>
        <v>1.177</v>
      </c>
      <c r="BJ113" s="128">
        <f t="shared" si="103"/>
        <v>1.228</v>
      </c>
      <c r="BK113" s="128">
        <f t="shared" si="103"/>
        <v>1.2070000000000001</v>
      </c>
      <c r="BL113" s="128">
        <f t="shared" si="103"/>
        <v>1.1619999999999999</v>
      </c>
      <c r="BM113" s="128">
        <f t="shared" si="103"/>
        <v>1.165</v>
      </c>
      <c r="BN113" s="128">
        <f t="shared" si="103"/>
        <v>1.1539999999999999</v>
      </c>
      <c r="BO113" s="128">
        <f t="shared" ref="BO113:DZ113" si="104">+BO34</f>
        <v>1.1359999999999999</v>
      </c>
      <c r="BP113" s="128">
        <f t="shared" si="104"/>
        <v>1.125</v>
      </c>
      <c r="BQ113" s="128">
        <f t="shared" si="104"/>
        <v>1.3089999999999999</v>
      </c>
      <c r="BR113" s="128">
        <f t="shared" si="104"/>
        <v>1.206</v>
      </c>
      <c r="BS113" s="128">
        <f t="shared" si="104"/>
        <v>1.2130000000000001</v>
      </c>
      <c r="BT113" s="128">
        <f t="shared" si="104"/>
        <v>1.2350000000000001</v>
      </c>
      <c r="BU113" s="128">
        <f t="shared" si="104"/>
        <v>1.2370000000000001</v>
      </c>
      <c r="BV113" s="128">
        <f t="shared" si="104"/>
        <v>1.1890000000000001</v>
      </c>
      <c r="BW113" s="128">
        <f t="shared" si="104"/>
        <v>1.218</v>
      </c>
      <c r="BX113" s="128">
        <f t="shared" si="104"/>
        <v>1.2170000000000001</v>
      </c>
      <c r="BY113" s="128">
        <f t="shared" si="104"/>
        <v>1.0840000000000001</v>
      </c>
      <c r="BZ113" s="128">
        <f t="shared" si="104"/>
        <v>1.0660000000000001</v>
      </c>
      <c r="CA113" s="128">
        <f t="shared" si="104"/>
        <v>1.1639999999999999</v>
      </c>
      <c r="CB113" s="128">
        <f t="shared" si="104"/>
        <v>1.2330000000000001</v>
      </c>
      <c r="CC113" s="128">
        <f t="shared" si="104"/>
        <v>1.0640000000000001</v>
      </c>
      <c r="CD113" s="128">
        <f t="shared" si="104"/>
        <v>1.044</v>
      </c>
      <c r="CE113" s="128">
        <f t="shared" si="104"/>
        <v>1.075</v>
      </c>
      <c r="CF113" s="128">
        <f t="shared" si="104"/>
        <v>1.036</v>
      </c>
      <c r="CG113" s="128">
        <f t="shared" si="104"/>
        <v>1.075</v>
      </c>
      <c r="CH113" s="128">
        <f t="shared" si="104"/>
        <v>1.075</v>
      </c>
      <c r="CI113" s="128">
        <f t="shared" si="104"/>
        <v>1.077</v>
      </c>
      <c r="CJ113" s="128">
        <f t="shared" si="104"/>
        <v>1.1859999999999999</v>
      </c>
      <c r="CK113" s="128">
        <f t="shared" si="104"/>
        <v>1.256</v>
      </c>
      <c r="CL113" s="128">
        <f t="shared" si="104"/>
        <v>1.236</v>
      </c>
      <c r="CM113" s="128">
        <f t="shared" si="104"/>
        <v>1.2250000000000001</v>
      </c>
      <c r="CN113" s="128">
        <f t="shared" si="104"/>
        <v>1.1850000000000001</v>
      </c>
      <c r="CO113" s="128">
        <f t="shared" si="104"/>
        <v>1.1859999999999999</v>
      </c>
      <c r="CP113" s="128">
        <f t="shared" si="104"/>
        <v>1.224</v>
      </c>
      <c r="CQ113" s="128">
        <f t="shared" si="104"/>
        <v>1.1619999999999999</v>
      </c>
      <c r="CR113" s="128">
        <f t="shared" si="104"/>
        <v>1.113</v>
      </c>
      <c r="CS113" s="128">
        <f t="shared" si="104"/>
        <v>1.1220000000000001</v>
      </c>
      <c r="CT113" s="128">
        <f t="shared" si="104"/>
        <v>1.073</v>
      </c>
      <c r="CU113" s="128">
        <f t="shared" si="104"/>
        <v>1.014</v>
      </c>
      <c r="CV113" s="128">
        <f t="shared" si="104"/>
        <v>1.0129999999999999</v>
      </c>
      <c r="CW113" s="128">
        <f t="shared" si="104"/>
        <v>1.113</v>
      </c>
      <c r="CX113" s="128">
        <f t="shared" si="104"/>
        <v>1.143</v>
      </c>
      <c r="CY113" s="128">
        <f t="shared" si="104"/>
        <v>1.083</v>
      </c>
      <c r="CZ113" s="128">
        <f t="shared" si="104"/>
        <v>1.1599999999999999</v>
      </c>
      <c r="DA113" s="128">
        <f t="shared" si="104"/>
        <v>1.121</v>
      </c>
      <c r="DB113" s="128">
        <f t="shared" si="104"/>
        <v>1.151</v>
      </c>
      <c r="DC113" s="128">
        <f t="shared" si="104"/>
        <v>1.1319999999999999</v>
      </c>
      <c r="DD113" s="128">
        <f t="shared" si="104"/>
        <v>1.1259999999999999</v>
      </c>
      <c r="DE113" s="128">
        <f t="shared" si="104"/>
        <v>1.145</v>
      </c>
      <c r="DF113" s="128">
        <f t="shared" si="104"/>
        <v>1.145</v>
      </c>
      <c r="DG113" s="128">
        <f t="shared" si="104"/>
        <v>1.153</v>
      </c>
      <c r="DH113" s="128">
        <f t="shared" si="104"/>
        <v>1.135</v>
      </c>
      <c r="DI113" s="128">
        <f t="shared" si="104"/>
        <v>1.1479999999999999</v>
      </c>
      <c r="DJ113" s="128">
        <f t="shared" si="104"/>
        <v>1.1579999999999999</v>
      </c>
      <c r="DK113" s="128">
        <f t="shared" si="104"/>
        <v>1.147</v>
      </c>
      <c r="DL113" s="128">
        <f t="shared" si="104"/>
        <v>1.226</v>
      </c>
      <c r="DM113" s="128">
        <f t="shared" si="104"/>
        <v>1.202</v>
      </c>
      <c r="DN113" s="128">
        <f t="shared" si="104"/>
        <v>1.1870000000000001</v>
      </c>
      <c r="DO113" s="128">
        <f t="shared" si="104"/>
        <v>1.194</v>
      </c>
      <c r="DP113" s="128">
        <f t="shared" si="104"/>
        <v>1.1739999999999999</v>
      </c>
      <c r="DQ113" s="128">
        <f t="shared" si="104"/>
        <v>1.171</v>
      </c>
      <c r="DR113" s="128">
        <f t="shared" si="104"/>
        <v>1.143</v>
      </c>
      <c r="DS113" s="128">
        <f t="shared" si="104"/>
        <v>1.1319999999999999</v>
      </c>
      <c r="DT113" s="128">
        <f t="shared" si="104"/>
        <v>1.131</v>
      </c>
      <c r="DU113" s="128">
        <f t="shared" si="104"/>
        <v>1.123</v>
      </c>
      <c r="DV113" s="128">
        <f t="shared" si="104"/>
        <v>1.121</v>
      </c>
      <c r="DW113" s="128">
        <f t="shared" si="104"/>
        <v>1.1319999999999999</v>
      </c>
      <c r="DX113" s="128">
        <f t="shared" si="104"/>
        <v>1.3080000000000001</v>
      </c>
      <c r="DY113" s="128">
        <f t="shared" si="104"/>
        <v>1.2849999999999999</v>
      </c>
      <c r="DZ113" s="128">
        <f t="shared" si="104"/>
        <v>1.2370000000000001</v>
      </c>
      <c r="EA113" s="128">
        <f t="shared" ref="EA113:FX113" si="105">+EA34</f>
        <v>1.2130000000000001</v>
      </c>
      <c r="EB113" s="128">
        <f t="shared" si="105"/>
        <v>1.117</v>
      </c>
      <c r="EC113" s="128">
        <f t="shared" si="105"/>
        <v>1.0740000000000001</v>
      </c>
      <c r="ED113" s="128">
        <f t="shared" si="105"/>
        <v>1.65</v>
      </c>
      <c r="EE113" s="128">
        <f t="shared" si="105"/>
        <v>1.073</v>
      </c>
      <c r="EF113" s="128">
        <f t="shared" si="105"/>
        <v>1.1319999999999999</v>
      </c>
      <c r="EG113" s="128">
        <f t="shared" si="105"/>
        <v>1.042</v>
      </c>
      <c r="EH113" s="128">
        <f t="shared" si="105"/>
        <v>1.0720000000000001</v>
      </c>
      <c r="EI113" s="128">
        <f t="shared" si="105"/>
        <v>1.175</v>
      </c>
      <c r="EJ113" s="128">
        <f t="shared" si="105"/>
        <v>1.1639999999999999</v>
      </c>
      <c r="EK113" s="128">
        <f t="shared" si="105"/>
        <v>1.1259999999999999</v>
      </c>
      <c r="EL113" s="128">
        <f t="shared" si="105"/>
        <v>1.105</v>
      </c>
      <c r="EM113" s="128">
        <f t="shared" si="105"/>
        <v>1.1220000000000001</v>
      </c>
      <c r="EN113" s="128">
        <f t="shared" si="105"/>
        <v>1.1220000000000001</v>
      </c>
      <c r="EO113" s="128">
        <f t="shared" si="105"/>
        <v>1.113</v>
      </c>
      <c r="EP113" s="128">
        <f t="shared" si="105"/>
        <v>1.248</v>
      </c>
      <c r="EQ113" s="128">
        <f t="shared" si="105"/>
        <v>1.27</v>
      </c>
      <c r="ER113" s="128">
        <f t="shared" si="105"/>
        <v>1.2470000000000001</v>
      </c>
      <c r="ES113" s="128">
        <f t="shared" si="105"/>
        <v>1.081</v>
      </c>
      <c r="ET113" s="128">
        <f t="shared" si="105"/>
        <v>1.105</v>
      </c>
      <c r="EU113" s="128">
        <f t="shared" si="105"/>
        <v>1.091</v>
      </c>
      <c r="EV113" s="128">
        <f t="shared" si="105"/>
        <v>1.179</v>
      </c>
      <c r="EW113" s="128">
        <f t="shared" si="105"/>
        <v>1.5940000000000001</v>
      </c>
      <c r="EX113" s="128">
        <f t="shared" si="105"/>
        <v>1.2310000000000001</v>
      </c>
      <c r="EY113" s="128">
        <f t="shared" si="105"/>
        <v>1.115</v>
      </c>
      <c r="EZ113" s="128">
        <f t="shared" si="105"/>
        <v>1.103</v>
      </c>
      <c r="FA113" s="128">
        <f t="shared" si="105"/>
        <v>1.319</v>
      </c>
      <c r="FB113" s="128">
        <f t="shared" si="105"/>
        <v>1.143</v>
      </c>
      <c r="FC113" s="128">
        <f t="shared" si="105"/>
        <v>1.1930000000000001</v>
      </c>
      <c r="FD113" s="128">
        <f t="shared" si="105"/>
        <v>1.1439999999999999</v>
      </c>
      <c r="FE113" s="128">
        <f t="shared" si="105"/>
        <v>1.115</v>
      </c>
      <c r="FF113" s="128">
        <f t="shared" si="105"/>
        <v>1.133</v>
      </c>
      <c r="FG113" s="128">
        <f t="shared" si="105"/>
        <v>1.143</v>
      </c>
      <c r="FH113" s="128">
        <f t="shared" si="105"/>
        <v>1.1060000000000001</v>
      </c>
      <c r="FI113" s="128">
        <f t="shared" si="105"/>
        <v>1.175</v>
      </c>
      <c r="FJ113" s="128">
        <f t="shared" si="105"/>
        <v>1.1659999999999999</v>
      </c>
      <c r="FK113" s="128">
        <f t="shared" si="105"/>
        <v>1.1850000000000001</v>
      </c>
      <c r="FL113" s="128">
        <f t="shared" si="105"/>
        <v>1.1739999999999999</v>
      </c>
      <c r="FM113" s="128">
        <f t="shared" si="105"/>
        <v>1.1759999999999999</v>
      </c>
      <c r="FN113" s="128">
        <f t="shared" si="105"/>
        <v>1.1839999999999999</v>
      </c>
      <c r="FO113" s="128">
        <f t="shared" si="105"/>
        <v>1.175</v>
      </c>
      <c r="FP113" s="128">
        <f t="shared" si="105"/>
        <v>1.2050000000000001</v>
      </c>
      <c r="FQ113" s="128">
        <f t="shared" si="105"/>
        <v>1.1659999999999999</v>
      </c>
      <c r="FR113" s="128">
        <f t="shared" si="105"/>
        <v>1.147</v>
      </c>
      <c r="FS113" s="128">
        <f t="shared" si="105"/>
        <v>1.1439999999999999</v>
      </c>
      <c r="FT113" s="128">
        <f t="shared" si="105"/>
        <v>1.1439999999999999</v>
      </c>
      <c r="FU113" s="128">
        <f t="shared" si="105"/>
        <v>1.194</v>
      </c>
      <c r="FV113" s="128">
        <f t="shared" si="105"/>
        <v>1.145</v>
      </c>
      <c r="FW113" s="128">
        <f t="shared" si="105"/>
        <v>1.145</v>
      </c>
      <c r="FX113" s="128">
        <f t="shared" si="105"/>
        <v>1.194</v>
      </c>
      <c r="FY113" s="54">
        <f>SUM(C113:FX113)</f>
        <v>207.89000000000007</v>
      </c>
      <c r="FZ113" s="39"/>
      <c r="GA113" s="129"/>
      <c r="GB113" s="54"/>
      <c r="GC113" s="54"/>
      <c r="GD113" s="54"/>
      <c r="GE113" s="6"/>
      <c r="GF113" s="7"/>
      <c r="GG113" s="7"/>
      <c r="GH113" s="7"/>
      <c r="GI113" s="7"/>
      <c r="GJ113" s="7"/>
      <c r="GK113" s="7"/>
      <c r="GL113" s="7"/>
      <c r="GM113" s="7"/>
      <c r="GN113" s="31"/>
      <c r="GO113" s="31"/>
      <c r="GP113" s="31"/>
      <c r="GQ113" s="31"/>
      <c r="GR113" s="31"/>
      <c r="GS113" s="31"/>
      <c r="GT113" s="31"/>
      <c r="GU113" s="31"/>
      <c r="GV113" s="31"/>
    </row>
    <row r="114" spans="1:204" x14ac:dyDescent="0.2">
      <c r="A114" s="3" t="s">
        <v>423</v>
      </c>
      <c r="B114" s="7" t="s">
        <v>424</v>
      </c>
      <c r="C114" s="54">
        <f t="shared" ref="C114:BN114" si="106">+C31</f>
        <v>6768.77</v>
      </c>
      <c r="D114" s="54">
        <f t="shared" si="106"/>
        <v>6768.77</v>
      </c>
      <c r="E114" s="54">
        <f t="shared" si="106"/>
        <v>6768.77</v>
      </c>
      <c r="F114" s="54">
        <f t="shared" si="106"/>
        <v>6768.77</v>
      </c>
      <c r="G114" s="54">
        <f t="shared" si="106"/>
        <v>6768.77</v>
      </c>
      <c r="H114" s="54">
        <f t="shared" si="106"/>
        <v>6768.77</v>
      </c>
      <c r="I114" s="54">
        <f t="shared" si="106"/>
        <v>6768.77</v>
      </c>
      <c r="J114" s="54">
        <f t="shared" si="106"/>
        <v>6768.77</v>
      </c>
      <c r="K114" s="54">
        <f t="shared" si="106"/>
        <v>6768.77</v>
      </c>
      <c r="L114" s="54">
        <f t="shared" si="106"/>
        <v>6768.77</v>
      </c>
      <c r="M114" s="54">
        <f t="shared" si="106"/>
        <v>6768.77</v>
      </c>
      <c r="N114" s="54">
        <f t="shared" si="106"/>
        <v>6768.77</v>
      </c>
      <c r="O114" s="54">
        <f t="shared" si="106"/>
        <v>6768.77</v>
      </c>
      <c r="P114" s="54">
        <f t="shared" si="106"/>
        <v>6768.77</v>
      </c>
      <c r="Q114" s="54">
        <f t="shared" si="106"/>
        <v>6768.77</v>
      </c>
      <c r="R114" s="54">
        <f t="shared" si="106"/>
        <v>6768.77</v>
      </c>
      <c r="S114" s="54">
        <f t="shared" si="106"/>
        <v>6768.77</v>
      </c>
      <c r="T114" s="54">
        <f t="shared" si="106"/>
        <v>6768.77</v>
      </c>
      <c r="U114" s="54">
        <f t="shared" si="106"/>
        <v>6768.77</v>
      </c>
      <c r="V114" s="54">
        <f t="shared" si="106"/>
        <v>6768.77</v>
      </c>
      <c r="W114" s="54">
        <f t="shared" si="106"/>
        <v>6768.77</v>
      </c>
      <c r="X114" s="54">
        <f t="shared" si="106"/>
        <v>6768.77</v>
      </c>
      <c r="Y114" s="54">
        <f t="shared" si="106"/>
        <v>6768.77</v>
      </c>
      <c r="Z114" s="54">
        <f t="shared" si="106"/>
        <v>6768.77</v>
      </c>
      <c r="AA114" s="54">
        <f t="shared" si="106"/>
        <v>6768.77</v>
      </c>
      <c r="AB114" s="54">
        <f t="shared" si="106"/>
        <v>6768.77</v>
      </c>
      <c r="AC114" s="54">
        <f t="shared" si="106"/>
        <v>6768.77</v>
      </c>
      <c r="AD114" s="54">
        <f t="shared" si="106"/>
        <v>6768.77</v>
      </c>
      <c r="AE114" s="54">
        <f t="shared" si="106"/>
        <v>6768.77</v>
      </c>
      <c r="AF114" s="54">
        <f t="shared" si="106"/>
        <v>6768.77</v>
      </c>
      <c r="AG114" s="54">
        <f t="shared" si="106"/>
        <v>6768.77</v>
      </c>
      <c r="AH114" s="54">
        <f t="shared" si="106"/>
        <v>6768.77</v>
      </c>
      <c r="AI114" s="54">
        <f t="shared" si="106"/>
        <v>6768.77</v>
      </c>
      <c r="AJ114" s="54">
        <f t="shared" si="106"/>
        <v>6768.77</v>
      </c>
      <c r="AK114" s="54">
        <f t="shared" si="106"/>
        <v>6768.77</v>
      </c>
      <c r="AL114" s="54">
        <f t="shared" si="106"/>
        <v>6768.77</v>
      </c>
      <c r="AM114" s="54">
        <f t="shared" si="106"/>
        <v>6768.77</v>
      </c>
      <c r="AN114" s="54">
        <f t="shared" si="106"/>
        <v>6768.77</v>
      </c>
      <c r="AO114" s="54">
        <f t="shared" si="106"/>
        <v>6768.77</v>
      </c>
      <c r="AP114" s="54">
        <f t="shared" si="106"/>
        <v>6768.77</v>
      </c>
      <c r="AQ114" s="54">
        <f t="shared" si="106"/>
        <v>6768.77</v>
      </c>
      <c r="AR114" s="54">
        <f t="shared" si="106"/>
        <v>6768.77</v>
      </c>
      <c r="AS114" s="54">
        <f t="shared" si="106"/>
        <v>6768.77</v>
      </c>
      <c r="AT114" s="54">
        <f t="shared" si="106"/>
        <v>6768.77</v>
      </c>
      <c r="AU114" s="54">
        <f t="shared" si="106"/>
        <v>6768.77</v>
      </c>
      <c r="AV114" s="54">
        <f t="shared" si="106"/>
        <v>6768.77</v>
      </c>
      <c r="AW114" s="54">
        <f t="shared" si="106"/>
        <v>6768.77</v>
      </c>
      <c r="AX114" s="54">
        <f t="shared" si="106"/>
        <v>6768.77</v>
      </c>
      <c r="AY114" s="54">
        <f t="shared" si="106"/>
        <v>6768.77</v>
      </c>
      <c r="AZ114" s="54">
        <f t="shared" si="106"/>
        <v>6768.77</v>
      </c>
      <c r="BA114" s="54">
        <f t="shared" si="106"/>
        <v>6768.77</v>
      </c>
      <c r="BB114" s="54">
        <f t="shared" si="106"/>
        <v>6768.77</v>
      </c>
      <c r="BC114" s="54">
        <f t="shared" si="106"/>
        <v>6768.77</v>
      </c>
      <c r="BD114" s="54">
        <f t="shared" si="106"/>
        <v>6768.77</v>
      </c>
      <c r="BE114" s="54">
        <f t="shared" si="106"/>
        <v>6768.77</v>
      </c>
      <c r="BF114" s="54">
        <f t="shared" si="106"/>
        <v>6768.77</v>
      </c>
      <c r="BG114" s="54">
        <f t="shared" si="106"/>
        <v>6768.77</v>
      </c>
      <c r="BH114" s="54">
        <f t="shared" si="106"/>
        <v>6768.77</v>
      </c>
      <c r="BI114" s="54">
        <f t="shared" si="106"/>
        <v>6768.77</v>
      </c>
      <c r="BJ114" s="54">
        <f t="shared" si="106"/>
        <v>6768.77</v>
      </c>
      <c r="BK114" s="54">
        <f t="shared" si="106"/>
        <v>6768.77</v>
      </c>
      <c r="BL114" s="54">
        <f t="shared" si="106"/>
        <v>6768.77</v>
      </c>
      <c r="BM114" s="54">
        <f t="shared" si="106"/>
        <v>6768.77</v>
      </c>
      <c r="BN114" s="54">
        <f t="shared" si="106"/>
        <v>6768.77</v>
      </c>
      <c r="BO114" s="54">
        <f t="shared" ref="BO114:DZ114" si="107">+BO31</f>
        <v>6768.77</v>
      </c>
      <c r="BP114" s="54">
        <f t="shared" si="107"/>
        <v>6768.77</v>
      </c>
      <c r="BQ114" s="54">
        <f t="shared" si="107"/>
        <v>6768.77</v>
      </c>
      <c r="BR114" s="54">
        <f t="shared" si="107"/>
        <v>6768.77</v>
      </c>
      <c r="BS114" s="54">
        <f t="shared" si="107"/>
        <v>6768.77</v>
      </c>
      <c r="BT114" s="54">
        <f t="shared" si="107"/>
        <v>6768.77</v>
      </c>
      <c r="BU114" s="54">
        <f t="shared" si="107"/>
        <v>6768.77</v>
      </c>
      <c r="BV114" s="54">
        <f t="shared" si="107"/>
        <v>6768.77</v>
      </c>
      <c r="BW114" s="54">
        <f t="shared" si="107"/>
        <v>6768.77</v>
      </c>
      <c r="BX114" s="54">
        <f t="shared" si="107"/>
        <v>6768.77</v>
      </c>
      <c r="BY114" s="54">
        <f t="shared" si="107"/>
        <v>6768.77</v>
      </c>
      <c r="BZ114" s="54">
        <f t="shared" si="107"/>
        <v>6768.77</v>
      </c>
      <c r="CA114" s="54">
        <f t="shared" si="107"/>
        <v>6768.77</v>
      </c>
      <c r="CB114" s="54">
        <f t="shared" si="107"/>
        <v>6768.77</v>
      </c>
      <c r="CC114" s="54">
        <f t="shared" si="107"/>
        <v>6768.77</v>
      </c>
      <c r="CD114" s="54">
        <f t="shared" si="107"/>
        <v>6768.77</v>
      </c>
      <c r="CE114" s="54">
        <f t="shared" si="107"/>
        <v>6768.77</v>
      </c>
      <c r="CF114" s="54">
        <f t="shared" si="107"/>
        <v>6768.77</v>
      </c>
      <c r="CG114" s="54">
        <f t="shared" si="107"/>
        <v>6768.77</v>
      </c>
      <c r="CH114" s="54">
        <f t="shared" si="107"/>
        <v>6768.77</v>
      </c>
      <c r="CI114" s="54">
        <f t="shared" si="107"/>
        <v>6768.77</v>
      </c>
      <c r="CJ114" s="54">
        <f t="shared" si="107"/>
        <v>6768.77</v>
      </c>
      <c r="CK114" s="54">
        <f t="shared" si="107"/>
        <v>6768.77</v>
      </c>
      <c r="CL114" s="54">
        <f t="shared" si="107"/>
        <v>6768.77</v>
      </c>
      <c r="CM114" s="54">
        <f t="shared" si="107"/>
        <v>6768.77</v>
      </c>
      <c r="CN114" s="54">
        <f t="shared" si="107"/>
        <v>6768.77</v>
      </c>
      <c r="CO114" s="54">
        <f t="shared" si="107"/>
        <v>6768.77</v>
      </c>
      <c r="CP114" s="54">
        <f t="shared" si="107"/>
        <v>6768.77</v>
      </c>
      <c r="CQ114" s="54">
        <f t="shared" si="107"/>
        <v>6768.77</v>
      </c>
      <c r="CR114" s="54">
        <f t="shared" si="107"/>
        <v>6768.77</v>
      </c>
      <c r="CS114" s="54">
        <f t="shared" si="107"/>
        <v>6768.77</v>
      </c>
      <c r="CT114" s="54">
        <f t="shared" si="107"/>
        <v>6768.77</v>
      </c>
      <c r="CU114" s="54">
        <f t="shared" si="107"/>
        <v>6768.77</v>
      </c>
      <c r="CV114" s="54">
        <f t="shared" si="107"/>
        <v>6768.77</v>
      </c>
      <c r="CW114" s="54">
        <f t="shared" si="107"/>
        <v>6768.77</v>
      </c>
      <c r="CX114" s="54">
        <f t="shared" si="107"/>
        <v>6768.77</v>
      </c>
      <c r="CY114" s="54">
        <f t="shared" si="107"/>
        <v>6768.77</v>
      </c>
      <c r="CZ114" s="54">
        <f t="shared" si="107"/>
        <v>6768.77</v>
      </c>
      <c r="DA114" s="54">
        <f t="shared" si="107"/>
        <v>6768.77</v>
      </c>
      <c r="DB114" s="54">
        <f t="shared" si="107"/>
        <v>6768.77</v>
      </c>
      <c r="DC114" s="54">
        <f t="shared" si="107"/>
        <v>6768.77</v>
      </c>
      <c r="DD114" s="54">
        <f t="shared" si="107"/>
        <v>6768.77</v>
      </c>
      <c r="DE114" s="54">
        <f t="shared" si="107"/>
        <v>6768.77</v>
      </c>
      <c r="DF114" s="54">
        <f t="shared" si="107"/>
        <v>6768.77</v>
      </c>
      <c r="DG114" s="54">
        <f t="shared" si="107"/>
        <v>6768.77</v>
      </c>
      <c r="DH114" s="54">
        <f t="shared" si="107"/>
        <v>6768.77</v>
      </c>
      <c r="DI114" s="54">
        <f t="shared" si="107"/>
        <v>6768.77</v>
      </c>
      <c r="DJ114" s="54">
        <f t="shared" si="107"/>
        <v>6768.77</v>
      </c>
      <c r="DK114" s="54">
        <f t="shared" si="107"/>
        <v>6768.77</v>
      </c>
      <c r="DL114" s="54">
        <f t="shared" si="107"/>
        <v>6768.77</v>
      </c>
      <c r="DM114" s="54">
        <f t="shared" si="107"/>
        <v>6768.77</v>
      </c>
      <c r="DN114" s="54">
        <f t="shared" si="107"/>
        <v>6768.77</v>
      </c>
      <c r="DO114" s="54">
        <f t="shared" si="107"/>
        <v>6768.77</v>
      </c>
      <c r="DP114" s="54">
        <f t="shared" si="107"/>
        <v>6768.77</v>
      </c>
      <c r="DQ114" s="54">
        <f t="shared" si="107"/>
        <v>6768.77</v>
      </c>
      <c r="DR114" s="54">
        <f t="shared" si="107"/>
        <v>6768.77</v>
      </c>
      <c r="DS114" s="54">
        <f t="shared" si="107"/>
        <v>6768.77</v>
      </c>
      <c r="DT114" s="54">
        <f t="shared" si="107"/>
        <v>6768.77</v>
      </c>
      <c r="DU114" s="54">
        <f t="shared" si="107"/>
        <v>6768.77</v>
      </c>
      <c r="DV114" s="54">
        <f t="shared" si="107"/>
        <v>6768.77</v>
      </c>
      <c r="DW114" s="54">
        <f t="shared" si="107"/>
        <v>6768.77</v>
      </c>
      <c r="DX114" s="54">
        <f t="shared" si="107"/>
        <v>6768.77</v>
      </c>
      <c r="DY114" s="54">
        <f t="shared" si="107"/>
        <v>6768.77</v>
      </c>
      <c r="DZ114" s="54">
        <f t="shared" si="107"/>
        <v>6768.77</v>
      </c>
      <c r="EA114" s="54">
        <f t="shared" ref="EA114:FX114" si="108">+EA31</f>
        <v>6768.77</v>
      </c>
      <c r="EB114" s="54">
        <f t="shared" si="108"/>
        <v>6768.77</v>
      </c>
      <c r="EC114" s="54">
        <f t="shared" si="108"/>
        <v>6768.77</v>
      </c>
      <c r="ED114" s="54">
        <f t="shared" si="108"/>
        <v>6768.77</v>
      </c>
      <c r="EE114" s="54">
        <f t="shared" si="108"/>
        <v>6768.77</v>
      </c>
      <c r="EF114" s="54">
        <f t="shared" si="108"/>
        <v>6768.77</v>
      </c>
      <c r="EG114" s="54">
        <f t="shared" si="108"/>
        <v>6768.77</v>
      </c>
      <c r="EH114" s="54">
        <f t="shared" si="108"/>
        <v>6768.77</v>
      </c>
      <c r="EI114" s="54">
        <f t="shared" si="108"/>
        <v>6768.77</v>
      </c>
      <c r="EJ114" s="54">
        <f t="shared" si="108"/>
        <v>6768.77</v>
      </c>
      <c r="EK114" s="54">
        <f t="shared" si="108"/>
        <v>6768.77</v>
      </c>
      <c r="EL114" s="54">
        <f t="shared" si="108"/>
        <v>6768.77</v>
      </c>
      <c r="EM114" s="54">
        <f t="shared" si="108"/>
        <v>6768.77</v>
      </c>
      <c r="EN114" s="54">
        <f t="shared" si="108"/>
        <v>6768.77</v>
      </c>
      <c r="EO114" s="54">
        <f t="shared" si="108"/>
        <v>6768.77</v>
      </c>
      <c r="EP114" s="54">
        <f t="shared" si="108"/>
        <v>6768.77</v>
      </c>
      <c r="EQ114" s="54">
        <f t="shared" si="108"/>
        <v>6768.77</v>
      </c>
      <c r="ER114" s="54">
        <f t="shared" si="108"/>
        <v>6768.77</v>
      </c>
      <c r="ES114" s="54">
        <f t="shared" si="108"/>
        <v>6768.77</v>
      </c>
      <c r="ET114" s="54">
        <f t="shared" si="108"/>
        <v>6768.77</v>
      </c>
      <c r="EU114" s="54">
        <f t="shared" si="108"/>
        <v>6768.77</v>
      </c>
      <c r="EV114" s="54">
        <f t="shared" si="108"/>
        <v>6768.77</v>
      </c>
      <c r="EW114" s="54">
        <f t="shared" si="108"/>
        <v>6768.77</v>
      </c>
      <c r="EX114" s="54">
        <f t="shared" si="108"/>
        <v>6768.77</v>
      </c>
      <c r="EY114" s="54">
        <f t="shared" si="108"/>
        <v>6768.77</v>
      </c>
      <c r="EZ114" s="54">
        <f t="shared" si="108"/>
        <v>6768.77</v>
      </c>
      <c r="FA114" s="54">
        <f t="shared" si="108"/>
        <v>6768.77</v>
      </c>
      <c r="FB114" s="54">
        <f t="shared" si="108"/>
        <v>6768.77</v>
      </c>
      <c r="FC114" s="54">
        <f t="shared" si="108"/>
        <v>6768.77</v>
      </c>
      <c r="FD114" s="54">
        <f t="shared" si="108"/>
        <v>6768.77</v>
      </c>
      <c r="FE114" s="54">
        <f t="shared" si="108"/>
        <v>6768.77</v>
      </c>
      <c r="FF114" s="54">
        <f t="shared" si="108"/>
        <v>6768.77</v>
      </c>
      <c r="FG114" s="54">
        <f t="shared" si="108"/>
        <v>6768.77</v>
      </c>
      <c r="FH114" s="54">
        <f t="shared" si="108"/>
        <v>6768.77</v>
      </c>
      <c r="FI114" s="54">
        <f t="shared" si="108"/>
        <v>6768.77</v>
      </c>
      <c r="FJ114" s="54">
        <f t="shared" si="108"/>
        <v>6768.77</v>
      </c>
      <c r="FK114" s="54">
        <f t="shared" si="108"/>
        <v>6768.77</v>
      </c>
      <c r="FL114" s="54">
        <f t="shared" si="108"/>
        <v>6768.77</v>
      </c>
      <c r="FM114" s="54">
        <f t="shared" si="108"/>
        <v>6768.77</v>
      </c>
      <c r="FN114" s="54">
        <f t="shared" si="108"/>
        <v>6768.77</v>
      </c>
      <c r="FO114" s="54">
        <f t="shared" si="108"/>
        <v>6768.77</v>
      </c>
      <c r="FP114" s="54">
        <f t="shared" si="108"/>
        <v>6768.77</v>
      </c>
      <c r="FQ114" s="54">
        <f t="shared" si="108"/>
        <v>6768.77</v>
      </c>
      <c r="FR114" s="54">
        <f t="shared" si="108"/>
        <v>6768.77</v>
      </c>
      <c r="FS114" s="54">
        <f t="shared" si="108"/>
        <v>6768.77</v>
      </c>
      <c r="FT114" s="54">
        <f t="shared" si="108"/>
        <v>6768.77</v>
      </c>
      <c r="FU114" s="54">
        <f t="shared" si="108"/>
        <v>6768.77</v>
      </c>
      <c r="FV114" s="54">
        <f t="shared" si="108"/>
        <v>6768.77</v>
      </c>
      <c r="FW114" s="54">
        <f t="shared" si="108"/>
        <v>6768.77</v>
      </c>
      <c r="FX114" s="54">
        <f t="shared" si="108"/>
        <v>6768.77</v>
      </c>
      <c r="FY114" s="54"/>
      <c r="FZ114" s="54"/>
      <c r="GA114" s="129"/>
      <c r="GB114" s="54"/>
      <c r="GC114" s="54"/>
      <c r="GD114" s="54"/>
      <c r="GE114" s="6"/>
      <c r="GF114" s="7"/>
      <c r="GG114" s="7"/>
      <c r="GH114" s="7"/>
      <c r="GI114" s="7"/>
      <c r="GJ114" s="7"/>
      <c r="GK114" s="7"/>
      <c r="GL114" s="7"/>
      <c r="GM114" s="7"/>
    </row>
    <row r="115" spans="1:204" x14ac:dyDescent="0.2">
      <c r="A115" s="3" t="s">
        <v>425</v>
      </c>
      <c r="B115" s="7" t="s">
        <v>426</v>
      </c>
      <c r="C115" s="39">
        <f t="shared" ref="C115:BN115" si="109">1-C108</f>
        <v>0.11419999999999997</v>
      </c>
      <c r="D115" s="39">
        <f t="shared" si="109"/>
        <v>9.4999999999999973E-2</v>
      </c>
      <c r="E115" s="39">
        <f t="shared" si="109"/>
        <v>0.11480000000000001</v>
      </c>
      <c r="F115" s="39">
        <f t="shared" si="109"/>
        <v>0.10550000000000004</v>
      </c>
      <c r="G115" s="39">
        <f t="shared" si="109"/>
        <v>0.15659999999999996</v>
      </c>
      <c r="H115" s="39">
        <f t="shared" si="109"/>
        <v>0.15969999999999995</v>
      </c>
      <c r="I115" s="39">
        <f t="shared" si="109"/>
        <v>0.11270000000000002</v>
      </c>
      <c r="J115" s="39">
        <f t="shared" si="109"/>
        <v>0.13649999999999995</v>
      </c>
      <c r="K115" s="39">
        <f t="shared" si="109"/>
        <v>0.18510000000000004</v>
      </c>
      <c r="L115" s="39">
        <f t="shared" si="109"/>
        <v>0.13529999999999998</v>
      </c>
      <c r="M115" s="39">
        <f t="shared" si="109"/>
        <v>0.14790000000000003</v>
      </c>
      <c r="N115" s="39">
        <f t="shared" si="109"/>
        <v>9.4999999999999973E-2</v>
      </c>
      <c r="O115" s="39">
        <f t="shared" si="109"/>
        <v>0.10880000000000001</v>
      </c>
      <c r="P115" s="39">
        <f t="shared" si="109"/>
        <v>0.1925</v>
      </c>
      <c r="Q115" s="39">
        <f t="shared" si="109"/>
        <v>9.4999999999999973E-2</v>
      </c>
      <c r="R115" s="39">
        <f t="shared" si="109"/>
        <v>0.13460000000000005</v>
      </c>
      <c r="S115" s="39">
        <f t="shared" si="109"/>
        <v>0.14000000000000001</v>
      </c>
      <c r="T115" s="39">
        <f t="shared" si="109"/>
        <v>0.19489999999999996</v>
      </c>
      <c r="U115" s="39">
        <f t="shared" si="109"/>
        <v>0.20079999999999998</v>
      </c>
      <c r="V115" s="39">
        <f t="shared" si="109"/>
        <v>0.18540000000000001</v>
      </c>
      <c r="W115" s="39">
        <f t="shared" si="109"/>
        <v>0.20079999999999998</v>
      </c>
      <c r="X115" s="39">
        <f t="shared" si="109"/>
        <v>0.20079999999999998</v>
      </c>
      <c r="Y115" s="39">
        <f t="shared" si="109"/>
        <v>0.14000000000000001</v>
      </c>
      <c r="Z115" s="39">
        <f t="shared" si="109"/>
        <v>0.1885</v>
      </c>
      <c r="AA115" s="39">
        <f t="shared" si="109"/>
        <v>9.4999999999999973E-2</v>
      </c>
      <c r="AB115" s="39">
        <f t="shared" si="109"/>
        <v>9.4999999999999973E-2</v>
      </c>
      <c r="AC115" s="39">
        <f t="shared" si="109"/>
        <v>0.15910000000000002</v>
      </c>
      <c r="AD115" s="39">
        <f t="shared" si="109"/>
        <v>0.14870000000000005</v>
      </c>
      <c r="AE115" s="39">
        <f t="shared" si="109"/>
        <v>0.19689999999999996</v>
      </c>
      <c r="AF115" s="39">
        <f t="shared" si="109"/>
        <v>0.19340000000000002</v>
      </c>
      <c r="AG115" s="39">
        <f t="shared" si="109"/>
        <v>0.16500000000000004</v>
      </c>
      <c r="AH115" s="39">
        <f t="shared" si="109"/>
        <v>0.15759999999999996</v>
      </c>
      <c r="AI115" s="39">
        <f t="shared" si="109"/>
        <v>0.18100000000000005</v>
      </c>
      <c r="AJ115" s="39">
        <f t="shared" si="109"/>
        <v>0.19120000000000004</v>
      </c>
      <c r="AK115" s="39">
        <f t="shared" si="109"/>
        <v>0.19020000000000004</v>
      </c>
      <c r="AL115" s="39">
        <f t="shared" si="109"/>
        <v>0.18630000000000002</v>
      </c>
      <c r="AM115" s="39">
        <f t="shared" si="109"/>
        <v>0.1754</v>
      </c>
      <c r="AN115" s="39">
        <f t="shared" si="109"/>
        <v>0.18140000000000001</v>
      </c>
      <c r="AO115" s="39">
        <f t="shared" si="109"/>
        <v>0.125</v>
      </c>
      <c r="AP115" s="39">
        <f t="shared" si="109"/>
        <v>9.4999999999999973E-2</v>
      </c>
      <c r="AQ115" s="39">
        <f t="shared" si="109"/>
        <v>0.18620000000000003</v>
      </c>
      <c r="AR115" s="39">
        <f t="shared" si="109"/>
        <v>9.4999999999999973E-2</v>
      </c>
      <c r="AS115" s="39">
        <f t="shared" si="109"/>
        <v>0.11580000000000001</v>
      </c>
      <c r="AT115" s="39">
        <f t="shared" si="109"/>
        <v>0.13639999999999997</v>
      </c>
      <c r="AU115" s="39">
        <f t="shared" si="109"/>
        <v>0.18799999999999994</v>
      </c>
      <c r="AV115" s="39">
        <f t="shared" si="109"/>
        <v>0.18479999999999996</v>
      </c>
      <c r="AW115" s="39">
        <f t="shared" si="109"/>
        <v>0.19040000000000001</v>
      </c>
      <c r="AX115" s="39">
        <f t="shared" si="109"/>
        <v>0.20079999999999998</v>
      </c>
      <c r="AY115" s="39">
        <f t="shared" si="109"/>
        <v>0.17400000000000004</v>
      </c>
      <c r="AZ115" s="39">
        <f t="shared" si="109"/>
        <v>0.11170000000000002</v>
      </c>
      <c r="BA115" s="39">
        <f t="shared" si="109"/>
        <v>0.11380000000000001</v>
      </c>
      <c r="BB115" s="39">
        <f t="shared" si="109"/>
        <v>0.11499999999999999</v>
      </c>
      <c r="BC115" s="39">
        <f t="shared" si="109"/>
        <v>9.4999999999999973E-2</v>
      </c>
      <c r="BD115" s="39">
        <f t="shared" si="109"/>
        <v>0.12360000000000004</v>
      </c>
      <c r="BE115" s="39">
        <f t="shared" si="109"/>
        <v>0.14559999999999995</v>
      </c>
      <c r="BF115" s="39">
        <f t="shared" si="109"/>
        <v>9.9899999999999989E-2</v>
      </c>
      <c r="BG115" s="39">
        <f t="shared" si="109"/>
        <v>0.15880000000000005</v>
      </c>
      <c r="BH115" s="39">
        <f t="shared" si="109"/>
        <v>0.16969999999999996</v>
      </c>
      <c r="BI115" s="39">
        <f t="shared" si="109"/>
        <v>0.18769999999999998</v>
      </c>
      <c r="BJ115" s="39">
        <f t="shared" si="109"/>
        <v>0.1159</v>
      </c>
      <c r="BK115" s="39">
        <f t="shared" si="109"/>
        <v>0.10109999999999997</v>
      </c>
      <c r="BL115" s="39">
        <f t="shared" si="109"/>
        <v>0.19079999999999997</v>
      </c>
      <c r="BM115" s="39">
        <f t="shared" si="109"/>
        <v>0.18600000000000005</v>
      </c>
      <c r="BN115" s="39">
        <f t="shared" si="109"/>
        <v>0.13009999999999999</v>
      </c>
      <c r="BO115" s="39">
        <f t="shared" ref="BO115:DZ115" si="110">1-BO108</f>
        <v>0.14570000000000005</v>
      </c>
      <c r="BP115" s="39">
        <f t="shared" si="110"/>
        <v>0.19140000000000001</v>
      </c>
      <c r="BQ115" s="39">
        <f t="shared" si="110"/>
        <v>0.1179</v>
      </c>
      <c r="BR115" s="39">
        <f t="shared" si="110"/>
        <v>0.12490000000000001</v>
      </c>
      <c r="BS115" s="39">
        <f t="shared" si="110"/>
        <v>0.15410000000000001</v>
      </c>
      <c r="BT115" s="39">
        <f t="shared" si="110"/>
        <v>0.17579999999999996</v>
      </c>
      <c r="BU115" s="39">
        <f t="shared" si="110"/>
        <v>0.17710000000000004</v>
      </c>
      <c r="BV115" s="39">
        <f t="shared" si="110"/>
        <v>0.14939999999999998</v>
      </c>
      <c r="BW115" s="39">
        <f t="shared" si="110"/>
        <v>0.13859999999999995</v>
      </c>
      <c r="BX115" s="39">
        <f t="shared" si="110"/>
        <v>0.19740000000000002</v>
      </c>
      <c r="BY115" s="39">
        <f t="shared" si="110"/>
        <v>0.17290000000000005</v>
      </c>
      <c r="BZ115" s="39">
        <f t="shared" si="110"/>
        <v>0.19030000000000002</v>
      </c>
      <c r="CA115" s="39">
        <f t="shared" si="110"/>
        <v>0.19310000000000005</v>
      </c>
      <c r="CB115" s="39">
        <f t="shared" si="110"/>
        <v>9.4999999999999973E-2</v>
      </c>
      <c r="CC115" s="39">
        <f t="shared" si="110"/>
        <v>0.19340000000000002</v>
      </c>
      <c r="CD115" s="39">
        <f t="shared" si="110"/>
        <v>0.20030000000000003</v>
      </c>
      <c r="CE115" s="39">
        <f t="shared" si="110"/>
        <v>0.19340000000000002</v>
      </c>
      <c r="CF115" s="39">
        <f t="shared" si="110"/>
        <v>0.19740000000000002</v>
      </c>
      <c r="CG115" s="39">
        <f t="shared" si="110"/>
        <v>0.19099999999999995</v>
      </c>
      <c r="CH115" s="39">
        <f t="shared" si="110"/>
        <v>0.19710000000000005</v>
      </c>
      <c r="CI115" s="39">
        <f t="shared" si="110"/>
        <v>0.16659999999999997</v>
      </c>
      <c r="CJ115" s="39">
        <f t="shared" si="110"/>
        <v>0.15910000000000002</v>
      </c>
      <c r="CK115" s="39">
        <f t="shared" si="110"/>
        <v>0.12080000000000002</v>
      </c>
      <c r="CL115" s="39">
        <f t="shared" si="110"/>
        <v>0.1472</v>
      </c>
      <c r="CM115" s="39">
        <f t="shared" si="110"/>
        <v>0.16369999999999996</v>
      </c>
      <c r="CN115" s="39">
        <f t="shared" si="110"/>
        <v>9.4999999999999973E-2</v>
      </c>
      <c r="CO115" s="39">
        <f t="shared" si="110"/>
        <v>0.10819999999999996</v>
      </c>
      <c r="CP115" s="39">
        <f t="shared" si="110"/>
        <v>0.15569999999999995</v>
      </c>
      <c r="CQ115" s="39">
        <f t="shared" si="110"/>
        <v>0.15620000000000001</v>
      </c>
      <c r="CR115" s="39">
        <f t="shared" si="110"/>
        <v>0.19230000000000003</v>
      </c>
      <c r="CS115" s="39">
        <f t="shared" si="110"/>
        <v>0.18159999999999998</v>
      </c>
      <c r="CT115" s="39">
        <f t="shared" si="110"/>
        <v>0.19689999999999996</v>
      </c>
      <c r="CU115" s="39">
        <f t="shared" si="110"/>
        <v>0.17500000000000004</v>
      </c>
      <c r="CV115" s="39">
        <f t="shared" si="110"/>
        <v>0.20079999999999998</v>
      </c>
      <c r="CW115" s="39">
        <f t="shared" si="110"/>
        <v>0.19289999999999996</v>
      </c>
      <c r="CX115" s="39">
        <f t="shared" si="110"/>
        <v>0.17410000000000003</v>
      </c>
      <c r="CY115" s="39">
        <f t="shared" si="110"/>
        <v>0.20079999999999998</v>
      </c>
      <c r="CZ115" s="39">
        <f t="shared" si="110"/>
        <v>0.13780000000000003</v>
      </c>
      <c r="DA115" s="39">
        <f t="shared" si="110"/>
        <v>0.19240000000000002</v>
      </c>
      <c r="DB115" s="39">
        <f t="shared" si="110"/>
        <v>0.18469999999999998</v>
      </c>
      <c r="DC115" s="39">
        <f t="shared" si="110"/>
        <v>0.19410000000000005</v>
      </c>
      <c r="DD115" s="39">
        <f t="shared" si="110"/>
        <v>0.19359999999999999</v>
      </c>
      <c r="DE115" s="39">
        <f t="shared" si="110"/>
        <v>0.17620000000000002</v>
      </c>
      <c r="DF115" s="39">
        <f t="shared" si="110"/>
        <v>0.10209999999999997</v>
      </c>
      <c r="DG115" s="39">
        <f t="shared" si="110"/>
        <v>0.19879999999999998</v>
      </c>
      <c r="DH115" s="39">
        <f t="shared" si="110"/>
        <v>0.13819999999999999</v>
      </c>
      <c r="DI115" s="39">
        <f t="shared" si="110"/>
        <v>0.13460000000000005</v>
      </c>
      <c r="DJ115" s="39">
        <f t="shared" si="110"/>
        <v>0.16759999999999997</v>
      </c>
      <c r="DK115" s="39">
        <f t="shared" si="110"/>
        <v>0.17430000000000001</v>
      </c>
      <c r="DL115" s="39">
        <f t="shared" si="110"/>
        <v>0.11870000000000003</v>
      </c>
      <c r="DM115" s="39">
        <f t="shared" si="110"/>
        <v>0.18630000000000002</v>
      </c>
      <c r="DN115" s="39">
        <f t="shared" si="110"/>
        <v>0.14359999999999995</v>
      </c>
      <c r="DO115" s="39">
        <f t="shared" si="110"/>
        <v>0.1321</v>
      </c>
      <c r="DP115" s="39">
        <f t="shared" si="110"/>
        <v>0.19040000000000001</v>
      </c>
      <c r="DQ115" s="39">
        <f t="shared" si="110"/>
        <v>0.17120000000000002</v>
      </c>
      <c r="DR115" s="39">
        <f t="shared" si="110"/>
        <v>0.14419999999999999</v>
      </c>
      <c r="DS115" s="39">
        <f t="shared" si="110"/>
        <v>0.16400000000000003</v>
      </c>
      <c r="DT115" s="39">
        <f t="shared" si="110"/>
        <v>0.19550000000000001</v>
      </c>
      <c r="DU115" s="39">
        <f t="shared" si="110"/>
        <v>0.17920000000000003</v>
      </c>
      <c r="DV115" s="39">
        <f t="shared" si="110"/>
        <v>0.1915</v>
      </c>
      <c r="DW115" s="39">
        <f t="shared" si="110"/>
        <v>0.18100000000000005</v>
      </c>
      <c r="DX115" s="39">
        <f t="shared" si="110"/>
        <v>0.19320000000000004</v>
      </c>
      <c r="DY115" s="39">
        <f t="shared" si="110"/>
        <v>0.18340000000000001</v>
      </c>
      <c r="DZ115" s="39">
        <f t="shared" si="110"/>
        <v>0.16110000000000002</v>
      </c>
      <c r="EA115" s="39">
        <f t="shared" ref="EA115:FX115" si="111">1-EA108</f>
        <v>0.16949999999999998</v>
      </c>
      <c r="EB115" s="39">
        <f t="shared" si="111"/>
        <v>0.17100000000000004</v>
      </c>
      <c r="EC115" s="39">
        <f t="shared" si="111"/>
        <v>0.18469999999999998</v>
      </c>
      <c r="ED115" s="39">
        <f t="shared" si="111"/>
        <v>0.1401</v>
      </c>
      <c r="EE115" s="39">
        <f t="shared" si="111"/>
        <v>0.19120000000000004</v>
      </c>
      <c r="EF115" s="39">
        <f t="shared" si="111"/>
        <v>0.14300000000000002</v>
      </c>
      <c r="EG115" s="39">
        <f t="shared" si="111"/>
        <v>0.18569999999999998</v>
      </c>
      <c r="EH115" s="39">
        <f t="shared" si="111"/>
        <v>0.18899999999999995</v>
      </c>
      <c r="EI115" s="39">
        <f t="shared" si="111"/>
        <v>0.10709999999999997</v>
      </c>
      <c r="EJ115" s="39">
        <f t="shared" si="111"/>
        <v>0.11339999999999995</v>
      </c>
      <c r="EK115" s="39">
        <f t="shared" si="111"/>
        <v>0.16749999999999998</v>
      </c>
      <c r="EL115" s="39">
        <f t="shared" si="111"/>
        <v>0.17379999999999995</v>
      </c>
      <c r="EM115" s="39">
        <f t="shared" si="111"/>
        <v>0.17630000000000001</v>
      </c>
      <c r="EN115" s="39">
        <f t="shared" si="111"/>
        <v>0.15449999999999997</v>
      </c>
      <c r="EO115" s="39">
        <f t="shared" si="111"/>
        <v>0.17879999999999996</v>
      </c>
      <c r="EP115" s="39">
        <f t="shared" si="111"/>
        <v>0.17730000000000001</v>
      </c>
      <c r="EQ115" s="39">
        <f t="shared" si="111"/>
        <v>0.13470000000000004</v>
      </c>
      <c r="ER115" s="39">
        <f t="shared" si="111"/>
        <v>0.18259999999999998</v>
      </c>
      <c r="ES115" s="39">
        <f t="shared" si="111"/>
        <v>0.19620000000000004</v>
      </c>
      <c r="ET115" s="39">
        <f t="shared" si="111"/>
        <v>0.18769999999999998</v>
      </c>
      <c r="EU115" s="39">
        <f t="shared" si="111"/>
        <v>0.16920000000000002</v>
      </c>
      <c r="EV115" s="39">
        <f t="shared" si="111"/>
        <v>0.19969999999999999</v>
      </c>
      <c r="EW115" s="39">
        <f t="shared" si="111"/>
        <v>0.16120000000000001</v>
      </c>
      <c r="EX115" s="39">
        <f t="shared" si="111"/>
        <v>0.18879999999999997</v>
      </c>
      <c r="EY115" s="39">
        <f t="shared" si="111"/>
        <v>0.17349999999999999</v>
      </c>
      <c r="EZ115" s="39">
        <f t="shared" si="111"/>
        <v>0.19599999999999995</v>
      </c>
      <c r="FA115" s="39">
        <f t="shared" si="111"/>
        <v>0.13139999999999996</v>
      </c>
      <c r="FB115" s="39">
        <f t="shared" si="111"/>
        <v>0.18179999999999996</v>
      </c>
      <c r="FC115" s="39">
        <f t="shared" si="111"/>
        <v>0.13670000000000004</v>
      </c>
      <c r="FD115" s="39">
        <f t="shared" si="111"/>
        <v>0.18149999999999999</v>
      </c>
      <c r="FE115" s="39">
        <f t="shared" si="111"/>
        <v>0.19779999999999998</v>
      </c>
      <c r="FF115" s="39">
        <f t="shared" si="111"/>
        <v>0.18940000000000001</v>
      </c>
      <c r="FG115" s="39">
        <f t="shared" si="111"/>
        <v>0.19669999999999999</v>
      </c>
      <c r="FH115" s="39">
        <f t="shared" si="111"/>
        <v>0.19799999999999995</v>
      </c>
      <c r="FI115" s="39">
        <f t="shared" si="111"/>
        <v>0.1391</v>
      </c>
      <c r="FJ115" s="39">
        <f t="shared" si="111"/>
        <v>0.13859999999999995</v>
      </c>
      <c r="FK115" s="39">
        <f t="shared" si="111"/>
        <v>0.13700000000000001</v>
      </c>
      <c r="FL115" s="39">
        <f t="shared" si="111"/>
        <v>0.11719999999999997</v>
      </c>
      <c r="FM115" s="39">
        <f t="shared" si="111"/>
        <v>0.12939999999999996</v>
      </c>
      <c r="FN115" s="39">
        <f t="shared" si="111"/>
        <v>0.10219999999999996</v>
      </c>
      <c r="FO115" s="39">
        <f t="shared" si="111"/>
        <v>0.15400000000000003</v>
      </c>
      <c r="FP115" s="39">
        <f t="shared" si="111"/>
        <v>0.13700000000000001</v>
      </c>
      <c r="FQ115" s="39">
        <f t="shared" si="111"/>
        <v>0.16100000000000003</v>
      </c>
      <c r="FR115" s="39">
        <f t="shared" si="111"/>
        <v>0.19330000000000003</v>
      </c>
      <c r="FS115" s="39">
        <f t="shared" si="111"/>
        <v>0.19130000000000003</v>
      </c>
      <c r="FT115" s="39">
        <f t="shared" si="111"/>
        <v>0.1986</v>
      </c>
      <c r="FU115" s="39">
        <f t="shared" si="111"/>
        <v>0.16459999999999997</v>
      </c>
      <c r="FV115" s="39">
        <f t="shared" si="111"/>
        <v>0.16879999999999995</v>
      </c>
      <c r="FW115" s="39">
        <f t="shared" si="111"/>
        <v>0.19099999999999995</v>
      </c>
      <c r="FX115" s="39">
        <f t="shared" si="111"/>
        <v>0.19989999999999997</v>
      </c>
      <c r="FY115" s="39"/>
      <c r="FZ115" s="54"/>
      <c r="GA115" s="54"/>
      <c r="GB115" s="54"/>
      <c r="GC115" s="54"/>
      <c r="GD115" s="54"/>
      <c r="GE115" s="6"/>
      <c r="GF115" s="7"/>
      <c r="GG115" s="7"/>
      <c r="GH115" s="7"/>
      <c r="GI115" s="7"/>
      <c r="GJ115" s="7"/>
      <c r="GK115" s="7"/>
      <c r="GL115" s="7"/>
      <c r="GM115" s="7"/>
    </row>
    <row r="116" spans="1:204" x14ac:dyDescent="0.2">
      <c r="A116" s="3" t="s">
        <v>427</v>
      </c>
      <c r="B116" s="7" t="s">
        <v>428</v>
      </c>
      <c r="C116" s="39">
        <f t="shared" ref="C116:BN116" si="112">C106</f>
        <v>1.0297000000000001</v>
      </c>
      <c r="D116" s="39">
        <f t="shared" si="112"/>
        <v>1.0297000000000001</v>
      </c>
      <c r="E116" s="39">
        <f t="shared" si="112"/>
        <v>1.0297000000000001</v>
      </c>
      <c r="F116" s="39">
        <f t="shared" si="112"/>
        <v>1.0297000000000001</v>
      </c>
      <c r="G116" s="39">
        <f t="shared" si="112"/>
        <v>1.1203000000000001</v>
      </c>
      <c r="H116" s="39">
        <f t="shared" si="112"/>
        <v>1.1374</v>
      </c>
      <c r="I116" s="39">
        <f t="shared" si="112"/>
        <v>1.0297000000000001</v>
      </c>
      <c r="J116" s="39">
        <f t="shared" si="112"/>
        <v>1.052</v>
      </c>
      <c r="K116" s="39">
        <f t="shared" si="112"/>
        <v>1.5135000000000001</v>
      </c>
      <c r="L116" s="39">
        <f t="shared" si="112"/>
        <v>1.0488999999999999</v>
      </c>
      <c r="M116" s="39">
        <f t="shared" si="112"/>
        <v>1.1052</v>
      </c>
      <c r="N116" s="39">
        <f t="shared" si="112"/>
        <v>1.0297000000000001</v>
      </c>
      <c r="O116" s="39">
        <f t="shared" si="112"/>
        <v>1.0297000000000001</v>
      </c>
      <c r="P116" s="39">
        <f t="shared" si="112"/>
        <v>1.9068000000000001</v>
      </c>
      <c r="Q116" s="39">
        <f t="shared" si="112"/>
        <v>1.0297000000000001</v>
      </c>
      <c r="R116" s="39">
        <f t="shared" si="112"/>
        <v>1.0468999999999999</v>
      </c>
      <c r="S116" s="39">
        <f t="shared" si="112"/>
        <v>1.0859000000000001</v>
      </c>
      <c r="T116" s="39">
        <f t="shared" si="112"/>
        <v>2.0505</v>
      </c>
      <c r="U116" s="39">
        <f t="shared" si="112"/>
        <v>2.3957999999999999</v>
      </c>
      <c r="V116" s="39">
        <f t="shared" si="112"/>
        <v>1.5206999999999999</v>
      </c>
      <c r="W116" s="39">
        <f t="shared" si="112"/>
        <v>2.3957999999999999</v>
      </c>
      <c r="X116" s="39">
        <f t="shared" si="112"/>
        <v>2.3957999999999999</v>
      </c>
      <c r="Y116" s="39">
        <f t="shared" si="112"/>
        <v>1.0859000000000001</v>
      </c>
      <c r="Z116" s="39">
        <f t="shared" si="112"/>
        <v>1.6698</v>
      </c>
      <c r="AA116" s="39">
        <f t="shared" si="112"/>
        <v>1.0297000000000001</v>
      </c>
      <c r="AB116" s="39">
        <f t="shared" si="112"/>
        <v>1.0297000000000001</v>
      </c>
      <c r="AC116" s="39">
        <f t="shared" si="112"/>
        <v>1.1336999999999999</v>
      </c>
      <c r="AD116" s="39">
        <f t="shared" si="112"/>
        <v>1.1067</v>
      </c>
      <c r="AE116" s="39">
        <f t="shared" si="112"/>
        <v>2.1675</v>
      </c>
      <c r="AF116" s="39">
        <f t="shared" si="112"/>
        <v>1.9591000000000001</v>
      </c>
      <c r="AG116" s="39">
        <f t="shared" si="112"/>
        <v>1.1733</v>
      </c>
      <c r="AH116" s="39">
        <f t="shared" si="112"/>
        <v>1.1240000000000001</v>
      </c>
      <c r="AI116" s="39">
        <f t="shared" si="112"/>
        <v>1.4044000000000001</v>
      </c>
      <c r="AJ116" s="39">
        <f t="shared" si="112"/>
        <v>1.8331</v>
      </c>
      <c r="AK116" s="39">
        <f t="shared" si="112"/>
        <v>1.7703</v>
      </c>
      <c r="AL116" s="39">
        <f t="shared" si="112"/>
        <v>1.5447</v>
      </c>
      <c r="AM116" s="39">
        <f t="shared" si="112"/>
        <v>1.2581</v>
      </c>
      <c r="AN116" s="39">
        <f t="shared" si="112"/>
        <v>1.4164000000000001</v>
      </c>
      <c r="AO116" s="39">
        <f t="shared" si="112"/>
        <v>1.0311999999999999</v>
      </c>
      <c r="AP116" s="39">
        <f t="shared" si="112"/>
        <v>1.0297000000000001</v>
      </c>
      <c r="AQ116" s="39">
        <f t="shared" si="112"/>
        <v>1.5409999999999999</v>
      </c>
      <c r="AR116" s="39">
        <f t="shared" si="112"/>
        <v>1.0297000000000001</v>
      </c>
      <c r="AS116" s="39">
        <f t="shared" si="112"/>
        <v>1.0297000000000001</v>
      </c>
      <c r="AT116" s="39">
        <f t="shared" si="112"/>
        <v>1.0518000000000001</v>
      </c>
      <c r="AU116" s="39">
        <f t="shared" si="112"/>
        <v>1.6412</v>
      </c>
      <c r="AV116" s="39">
        <f t="shared" si="112"/>
        <v>1.5039</v>
      </c>
      <c r="AW116" s="39">
        <f t="shared" si="112"/>
        <v>1.7830999999999999</v>
      </c>
      <c r="AX116" s="39">
        <f t="shared" si="112"/>
        <v>2.3957999999999999</v>
      </c>
      <c r="AY116" s="39">
        <f t="shared" si="112"/>
        <v>1.2329000000000001</v>
      </c>
      <c r="AZ116" s="39">
        <f t="shared" si="112"/>
        <v>1.0297000000000001</v>
      </c>
      <c r="BA116" s="39">
        <f t="shared" si="112"/>
        <v>1.0297000000000001</v>
      </c>
      <c r="BB116" s="39">
        <f t="shared" si="112"/>
        <v>1.0297000000000001</v>
      </c>
      <c r="BC116" s="39">
        <f t="shared" si="112"/>
        <v>1.0297000000000001</v>
      </c>
      <c r="BD116" s="39">
        <f t="shared" si="112"/>
        <v>1.0299</v>
      </c>
      <c r="BE116" s="39">
        <f t="shared" si="112"/>
        <v>1.1012999999999999</v>
      </c>
      <c r="BF116" s="39">
        <f t="shared" si="112"/>
        <v>1.0297000000000001</v>
      </c>
      <c r="BG116" s="39">
        <f t="shared" si="112"/>
        <v>1.1316999999999999</v>
      </c>
      <c r="BH116" s="39">
        <f t="shared" si="112"/>
        <v>1.2041999999999999</v>
      </c>
      <c r="BI116" s="39">
        <f t="shared" si="112"/>
        <v>1.627</v>
      </c>
      <c r="BJ116" s="39">
        <f t="shared" si="112"/>
        <v>1.0297000000000001</v>
      </c>
      <c r="BK116" s="39">
        <f t="shared" si="112"/>
        <v>1.0297000000000001</v>
      </c>
      <c r="BL116" s="39">
        <f t="shared" si="112"/>
        <v>1.8083</v>
      </c>
      <c r="BM116" s="39">
        <f t="shared" si="112"/>
        <v>1.5369999999999999</v>
      </c>
      <c r="BN116" s="39">
        <f t="shared" si="112"/>
        <v>1.036</v>
      </c>
      <c r="BO116" s="39">
        <f t="shared" ref="BO116:DZ116" si="113">BO106</f>
        <v>1.1014999999999999</v>
      </c>
      <c r="BP116" s="39">
        <f t="shared" si="113"/>
        <v>1.8451</v>
      </c>
      <c r="BQ116" s="39">
        <f t="shared" si="113"/>
        <v>1.0297000000000001</v>
      </c>
      <c r="BR116" s="39">
        <f t="shared" si="113"/>
        <v>1.0310999999999999</v>
      </c>
      <c r="BS116" s="39">
        <f t="shared" si="113"/>
        <v>1.1158999999999999</v>
      </c>
      <c r="BT116" s="39">
        <f t="shared" si="113"/>
        <v>1.2699</v>
      </c>
      <c r="BU116" s="39">
        <f t="shared" si="113"/>
        <v>1.3035000000000001</v>
      </c>
      <c r="BV116" s="39">
        <f t="shared" si="113"/>
        <v>1.1077999999999999</v>
      </c>
      <c r="BW116" s="39">
        <f t="shared" si="113"/>
        <v>1.0713999999999999</v>
      </c>
      <c r="BX116" s="39">
        <f t="shared" si="113"/>
        <v>2.1987000000000001</v>
      </c>
      <c r="BY116" s="39">
        <f t="shared" si="113"/>
        <v>1.2252000000000001</v>
      </c>
      <c r="BZ116" s="39">
        <f t="shared" si="113"/>
        <v>1.7785</v>
      </c>
      <c r="CA116" s="39">
        <f t="shared" si="113"/>
        <v>1.9418</v>
      </c>
      <c r="CB116" s="39">
        <f t="shared" si="113"/>
        <v>1.0297000000000001</v>
      </c>
      <c r="CC116" s="39">
        <f t="shared" si="113"/>
        <v>1.9582999999999999</v>
      </c>
      <c r="CD116" s="39">
        <f t="shared" si="113"/>
        <v>2.3645999999999998</v>
      </c>
      <c r="CE116" s="39">
        <f t="shared" si="113"/>
        <v>1.9621</v>
      </c>
      <c r="CF116" s="39">
        <f t="shared" si="113"/>
        <v>2.1964999999999999</v>
      </c>
      <c r="CG116" s="39">
        <f t="shared" si="113"/>
        <v>1.8199000000000001</v>
      </c>
      <c r="CH116" s="39">
        <f t="shared" si="113"/>
        <v>2.1818</v>
      </c>
      <c r="CI116" s="39">
        <f t="shared" si="113"/>
        <v>1.1838</v>
      </c>
      <c r="CJ116" s="39">
        <f t="shared" si="113"/>
        <v>1.1338999999999999</v>
      </c>
      <c r="CK116" s="39">
        <f t="shared" si="113"/>
        <v>1.0297000000000001</v>
      </c>
      <c r="CL116" s="39">
        <f t="shared" si="113"/>
        <v>1.1041000000000001</v>
      </c>
      <c r="CM116" s="39">
        <f t="shared" si="113"/>
        <v>1.1641999999999999</v>
      </c>
      <c r="CN116" s="39">
        <f t="shared" si="113"/>
        <v>1.0297000000000001</v>
      </c>
      <c r="CO116" s="39">
        <f t="shared" si="113"/>
        <v>1.0297000000000001</v>
      </c>
      <c r="CP116" s="39">
        <f t="shared" si="113"/>
        <v>1.1188</v>
      </c>
      <c r="CQ116" s="39">
        <f t="shared" si="113"/>
        <v>1.1196999999999999</v>
      </c>
      <c r="CR116" s="39">
        <f t="shared" si="113"/>
        <v>1.8952</v>
      </c>
      <c r="CS116" s="39">
        <f t="shared" si="113"/>
        <v>1.4211</v>
      </c>
      <c r="CT116" s="39">
        <f t="shared" si="113"/>
        <v>2.1667000000000001</v>
      </c>
      <c r="CU116" s="39">
        <f t="shared" si="113"/>
        <v>1.2448999999999999</v>
      </c>
      <c r="CV116" s="39">
        <f t="shared" si="113"/>
        <v>2.3957999999999999</v>
      </c>
      <c r="CW116" s="39">
        <f t="shared" si="113"/>
        <v>1.9305000000000001</v>
      </c>
      <c r="CX116" s="39">
        <f t="shared" si="113"/>
        <v>1.2331000000000001</v>
      </c>
      <c r="CY116" s="39">
        <f t="shared" si="113"/>
        <v>2.3957999999999999</v>
      </c>
      <c r="CZ116" s="39">
        <f t="shared" si="113"/>
        <v>1.0629999999999999</v>
      </c>
      <c r="DA116" s="39">
        <f t="shared" si="113"/>
        <v>1.9012</v>
      </c>
      <c r="DB116" s="39">
        <f t="shared" si="113"/>
        <v>1.5022</v>
      </c>
      <c r="DC116" s="39">
        <f t="shared" si="113"/>
        <v>2.0038999999999998</v>
      </c>
      <c r="DD116" s="39">
        <f t="shared" si="113"/>
        <v>1.9725999999999999</v>
      </c>
      <c r="DE116" s="39">
        <f t="shared" si="113"/>
        <v>1.2781</v>
      </c>
      <c r="DF116" s="39">
        <f t="shared" si="113"/>
        <v>1.0297000000000001</v>
      </c>
      <c r="DG116" s="39">
        <f t="shared" si="113"/>
        <v>2.2766000000000002</v>
      </c>
      <c r="DH116" s="39">
        <f t="shared" si="113"/>
        <v>1.0667</v>
      </c>
      <c r="DI116" s="39">
        <f t="shared" si="113"/>
        <v>1.0468999999999999</v>
      </c>
      <c r="DJ116" s="39">
        <f t="shared" si="113"/>
        <v>1.1906000000000001</v>
      </c>
      <c r="DK116" s="39">
        <f t="shared" si="113"/>
        <v>1.2347999999999999</v>
      </c>
      <c r="DL116" s="39">
        <f t="shared" si="113"/>
        <v>1.0297000000000001</v>
      </c>
      <c r="DM116" s="39">
        <f t="shared" si="113"/>
        <v>1.7293000000000001</v>
      </c>
      <c r="DN116" s="39">
        <f t="shared" si="113"/>
        <v>1.0976999999999999</v>
      </c>
      <c r="DO116" s="39">
        <f t="shared" si="113"/>
        <v>1.0401</v>
      </c>
      <c r="DP116" s="39">
        <f t="shared" si="113"/>
        <v>1.7846</v>
      </c>
      <c r="DQ116" s="39">
        <f t="shared" si="113"/>
        <v>1.214</v>
      </c>
      <c r="DR116" s="39">
        <f t="shared" si="113"/>
        <v>1.0989</v>
      </c>
      <c r="DS116" s="39">
        <f t="shared" si="113"/>
        <v>1.1659999999999999</v>
      </c>
      <c r="DT116" s="39">
        <f t="shared" si="113"/>
        <v>2.0851000000000002</v>
      </c>
      <c r="DU116" s="39">
        <f t="shared" si="113"/>
        <v>1.3574999999999999</v>
      </c>
      <c r="DV116" s="39">
        <f t="shared" si="113"/>
        <v>1.85</v>
      </c>
      <c r="DW116" s="39">
        <f t="shared" si="113"/>
        <v>1.4049</v>
      </c>
      <c r="DX116" s="39">
        <f t="shared" si="113"/>
        <v>1.9508000000000001</v>
      </c>
      <c r="DY116" s="39">
        <f t="shared" si="113"/>
        <v>1.4681</v>
      </c>
      <c r="DZ116" s="39">
        <f t="shared" si="113"/>
        <v>1.1468</v>
      </c>
      <c r="EA116" s="39">
        <f t="shared" ref="EA116:FX116" si="114">EA106</f>
        <v>1.2027000000000001</v>
      </c>
      <c r="EB116" s="39">
        <f t="shared" si="114"/>
        <v>1.2130000000000001</v>
      </c>
      <c r="EC116" s="39">
        <f t="shared" si="114"/>
        <v>1.5031000000000001</v>
      </c>
      <c r="ED116" s="39">
        <f t="shared" si="114"/>
        <v>1.0876999999999999</v>
      </c>
      <c r="EE116" s="39">
        <f t="shared" si="114"/>
        <v>1.8292999999999999</v>
      </c>
      <c r="EF116" s="39">
        <f t="shared" si="114"/>
        <v>1.0967</v>
      </c>
      <c r="EG116" s="39">
        <f t="shared" si="114"/>
        <v>1.5276000000000001</v>
      </c>
      <c r="EH116" s="39">
        <f t="shared" si="114"/>
        <v>1.7025999999999999</v>
      </c>
      <c r="EI116" s="39">
        <f t="shared" si="114"/>
        <v>1.0297000000000001</v>
      </c>
      <c r="EJ116" s="39">
        <f t="shared" si="114"/>
        <v>1.0297000000000001</v>
      </c>
      <c r="EK116" s="39">
        <f t="shared" si="114"/>
        <v>1.1897</v>
      </c>
      <c r="EL116" s="39">
        <f t="shared" si="114"/>
        <v>1.2316</v>
      </c>
      <c r="EM116" s="39">
        <f t="shared" si="114"/>
        <v>1.2806</v>
      </c>
      <c r="EN116" s="39">
        <f t="shared" si="114"/>
        <v>1.1167</v>
      </c>
      <c r="EO116" s="39">
        <f t="shared" si="114"/>
        <v>1.3475999999999999</v>
      </c>
      <c r="EP116" s="39">
        <f t="shared" si="114"/>
        <v>1.3078000000000001</v>
      </c>
      <c r="EQ116" s="39">
        <f t="shared" si="114"/>
        <v>1.0469999999999999</v>
      </c>
      <c r="ER116" s="39">
        <f t="shared" si="114"/>
        <v>1.4482999999999999</v>
      </c>
      <c r="ES116" s="39">
        <f t="shared" si="114"/>
        <v>2.1242000000000001</v>
      </c>
      <c r="ET116" s="39">
        <f t="shared" si="114"/>
        <v>1.8263</v>
      </c>
      <c r="EU116" s="39">
        <f t="shared" si="114"/>
        <v>1.2005999999999999</v>
      </c>
      <c r="EV116" s="39">
        <f t="shared" si="114"/>
        <v>2.3330000000000002</v>
      </c>
      <c r="EW116" s="39">
        <f t="shared" si="114"/>
        <v>1.1474</v>
      </c>
      <c r="EX116" s="39">
        <f t="shared" si="114"/>
        <v>1.6879</v>
      </c>
      <c r="EY116" s="39">
        <f t="shared" si="114"/>
        <v>1.2297</v>
      </c>
      <c r="EZ116" s="39">
        <f t="shared" si="114"/>
        <v>2.1133000000000002</v>
      </c>
      <c r="FA116" s="39">
        <f t="shared" si="114"/>
        <v>1.0383</v>
      </c>
      <c r="FB116" s="39">
        <f t="shared" si="114"/>
        <v>1.427</v>
      </c>
      <c r="FC116" s="39">
        <f t="shared" si="114"/>
        <v>1.0526</v>
      </c>
      <c r="FD116" s="39">
        <f t="shared" si="114"/>
        <v>1.4193</v>
      </c>
      <c r="FE116" s="39">
        <f t="shared" si="114"/>
        <v>2.2185999999999999</v>
      </c>
      <c r="FF116" s="39">
        <f t="shared" si="114"/>
        <v>1.7236</v>
      </c>
      <c r="FG116" s="39">
        <f t="shared" si="114"/>
        <v>2.1555</v>
      </c>
      <c r="FH116" s="39">
        <f t="shared" si="114"/>
        <v>2.2343999999999999</v>
      </c>
      <c r="FI116" s="39">
        <f t="shared" si="114"/>
        <v>1.0763</v>
      </c>
      <c r="FJ116" s="39">
        <f t="shared" si="114"/>
        <v>1.0710999999999999</v>
      </c>
      <c r="FK116" s="39">
        <f t="shared" si="114"/>
        <v>1.0536000000000001</v>
      </c>
      <c r="FL116" s="39">
        <f t="shared" si="114"/>
        <v>1.0297000000000001</v>
      </c>
      <c r="FM116" s="39">
        <f t="shared" si="114"/>
        <v>1.0353000000000001</v>
      </c>
      <c r="FN116" s="39">
        <f t="shared" si="114"/>
        <v>1.0297000000000001</v>
      </c>
      <c r="FO116" s="39">
        <f t="shared" si="114"/>
        <v>1.1157999999999999</v>
      </c>
      <c r="FP116" s="39">
        <f t="shared" si="114"/>
        <v>1.054</v>
      </c>
      <c r="FQ116" s="39">
        <f t="shared" si="114"/>
        <v>1.1460999999999999</v>
      </c>
      <c r="FR116" s="39">
        <f t="shared" si="114"/>
        <v>1.9541999999999999</v>
      </c>
      <c r="FS116" s="39">
        <f t="shared" si="114"/>
        <v>1.8361000000000001</v>
      </c>
      <c r="FT116" s="39">
        <f t="shared" si="114"/>
        <v>2.2664</v>
      </c>
      <c r="FU116" s="39">
        <f t="shared" si="114"/>
        <v>1.1705000000000001</v>
      </c>
      <c r="FV116" s="39">
        <f t="shared" si="114"/>
        <v>1.198</v>
      </c>
      <c r="FW116" s="39">
        <f t="shared" si="114"/>
        <v>1.8207</v>
      </c>
      <c r="FX116" s="39">
        <f t="shared" si="114"/>
        <v>2.3464999999999998</v>
      </c>
      <c r="FY116" s="130">
        <f>SUM(C116:FX116)</f>
        <v>253.11939999999979</v>
      </c>
      <c r="FZ116" s="39"/>
      <c r="GA116" s="54"/>
      <c r="GB116" s="39"/>
      <c r="GC116" s="39"/>
      <c r="GD116" s="39"/>
      <c r="GE116" s="125"/>
      <c r="GF116" s="126"/>
      <c r="GG116" s="7"/>
      <c r="GH116" s="7"/>
      <c r="GI116" s="7"/>
      <c r="GJ116" s="7"/>
      <c r="GK116" s="7"/>
      <c r="GL116" s="7"/>
      <c r="GM116" s="7"/>
    </row>
    <row r="117" spans="1:204" x14ac:dyDescent="0.2">
      <c r="A117" s="3" t="s">
        <v>429</v>
      </c>
      <c r="B117" s="2" t="s">
        <v>416</v>
      </c>
      <c r="C117" s="129">
        <f t="shared" ref="C117:BN117" si="115">ROUND(((C111*C112*C113)+(C115*C114))*C116,8)</f>
        <v>8358.9189500800003</v>
      </c>
      <c r="D117" s="129">
        <f>ROUND(((D111*D112*D113)+(D115*D114))*D116,8)</f>
        <v>8382.7208255200003</v>
      </c>
      <c r="E117" s="129">
        <f t="shared" si="115"/>
        <v>8290.11166615</v>
      </c>
      <c r="F117" s="129">
        <f t="shared" si="115"/>
        <v>8303.9829670199997</v>
      </c>
      <c r="G117" s="129">
        <f t="shared" si="115"/>
        <v>8964.4911670900001</v>
      </c>
      <c r="H117" s="129">
        <f t="shared" si="115"/>
        <v>9037.9442631900001</v>
      </c>
      <c r="I117" s="129">
        <f t="shared" si="115"/>
        <v>8299.4282011100004</v>
      </c>
      <c r="J117" s="129">
        <f t="shared" si="115"/>
        <v>7926.2341509300004</v>
      </c>
      <c r="K117" s="129">
        <f t="shared" si="115"/>
        <v>11171.19139426</v>
      </c>
      <c r="L117" s="129">
        <f t="shared" si="115"/>
        <v>8591.57993317</v>
      </c>
      <c r="M117" s="129">
        <f t="shared" si="115"/>
        <v>9029.8305319600004</v>
      </c>
      <c r="N117" s="129">
        <f t="shared" si="115"/>
        <v>8628.7200036600007</v>
      </c>
      <c r="O117" s="129">
        <f t="shared" si="115"/>
        <v>8423.2906517299998</v>
      </c>
      <c r="P117" s="129">
        <f t="shared" si="115"/>
        <v>15137.03131135</v>
      </c>
      <c r="Q117" s="129">
        <f t="shared" si="115"/>
        <v>8502.5665789699997</v>
      </c>
      <c r="R117" s="129">
        <f t="shared" si="115"/>
        <v>8404.6954809599993</v>
      </c>
      <c r="S117" s="129">
        <f t="shared" si="115"/>
        <v>8513.3041529599996</v>
      </c>
      <c r="T117" s="129">
        <f t="shared" si="115"/>
        <v>14806.82771487</v>
      </c>
      <c r="U117" s="129">
        <f t="shared" si="115"/>
        <v>17162.722674739998</v>
      </c>
      <c r="V117" s="129">
        <f t="shared" si="115"/>
        <v>10972.445159700001</v>
      </c>
      <c r="W117" s="129">
        <f t="shared" si="115"/>
        <v>17162.722674739998</v>
      </c>
      <c r="X117" s="129">
        <f t="shared" si="115"/>
        <v>17162.722674739998</v>
      </c>
      <c r="Y117" s="129">
        <f t="shared" si="115"/>
        <v>7805.3321816799998</v>
      </c>
      <c r="Z117" s="129">
        <f t="shared" si="115"/>
        <v>11788.606681949999</v>
      </c>
      <c r="AA117" s="129">
        <f t="shared" si="115"/>
        <v>8452.1052090899993</v>
      </c>
      <c r="AB117" s="129">
        <f t="shared" si="115"/>
        <v>8641.3353461299994</v>
      </c>
      <c r="AC117" s="129">
        <f t="shared" si="115"/>
        <v>8809.4579442400009</v>
      </c>
      <c r="AD117" s="129">
        <f t="shared" si="115"/>
        <v>8485.8232361900009</v>
      </c>
      <c r="AE117" s="129">
        <f t="shared" si="115"/>
        <v>15448.9558387</v>
      </c>
      <c r="AF117" s="129">
        <f t="shared" si="115"/>
        <v>14544.22672074</v>
      </c>
      <c r="AG117" s="129">
        <f t="shared" si="115"/>
        <v>9360.9176972099995</v>
      </c>
      <c r="AH117" s="129">
        <f t="shared" si="115"/>
        <v>8313.0942248899992</v>
      </c>
      <c r="AI117" s="129">
        <f t="shared" si="115"/>
        <v>10292.39241378</v>
      </c>
      <c r="AJ117" s="129">
        <f t="shared" si="115"/>
        <v>13551.874128920001</v>
      </c>
      <c r="AK117" s="129">
        <f t="shared" si="115"/>
        <v>12856.08057385</v>
      </c>
      <c r="AL117" s="129">
        <f t="shared" si="115"/>
        <v>11323.516512710001</v>
      </c>
      <c r="AM117" s="129">
        <f t="shared" si="115"/>
        <v>9295.2448628000002</v>
      </c>
      <c r="AN117" s="129">
        <f t="shared" si="115"/>
        <v>10725.26789393</v>
      </c>
      <c r="AO117" s="129">
        <f t="shared" si="115"/>
        <v>8158.6956300000002</v>
      </c>
      <c r="AP117" s="129">
        <f t="shared" si="115"/>
        <v>8515.1819214400002</v>
      </c>
      <c r="AQ117" s="129">
        <f t="shared" si="115"/>
        <v>11848.251225170001</v>
      </c>
      <c r="AR117" s="129">
        <f t="shared" si="115"/>
        <v>8508.8742502000005</v>
      </c>
      <c r="AS117" s="129">
        <f t="shared" si="115"/>
        <v>8935.7035594499994</v>
      </c>
      <c r="AT117" s="129">
        <f t="shared" si="115"/>
        <v>8631.8758518300001</v>
      </c>
      <c r="AU117" s="129">
        <f t="shared" si="115"/>
        <v>13039.27758434</v>
      </c>
      <c r="AV117" s="129">
        <f t="shared" si="115"/>
        <v>11839.22755722</v>
      </c>
      <c r="AW117" s="129">
        <f t="shared" si="115"/>
        <v>14052.984172619999</v>
      </c>
      <c r="AX117" s="129">
        <f t="shared" si="115"/>
        <v>18432.834234409998</v>
      </c>
      <c r="AY117" s="129">
        <f t="shared" si="115"/>
        <v>9737.6326019600001</v>
      </c>
      <c r="AZ117" s="129">
        <f t="shared" si="115"/>
        <v>8251.3965043799999</v>
      </c>
      <c r="BA117" s="129">
        <f t="shared" si="115"/>
        <v>8063.0675627999999</v>
      </c>
      <c r="BB117" s="129">
        <f t="shared" si="115"/>
        <v>8123.2699286099996</v>
      </c>
      <c r="BC117" s="129">
        <f t="shared" si="115"/>
        <v>8269.1827432999999</v>
      </c>
      <c r="BD117" s="129">
        <f t="shared" si="115"/>
        <v>8248.0461775900003</v>
      </c>
      <c r="BE117" s="129">
        <f t="shared" si="115"/>
        <v>8772.8457550399999</v>
      </c>
      <c r="BF117" s="129">
        <f t="shared" si="115"/>
        <v>8324.8826167099996</v>
      </c>
      <c r="BG117" s="129">
        <f t="shared" si="115"/>
        <v>8903.8654967599996</v>
      </c>
      <c r="BH117" s="129">
        <f t="shared" si="115"/>
        <v>9531.5710061699992</v>
      </c>
      <c r="BI117" s="129">
        <f t="shared" si="115"/>
        <v>12596.17562514</v>
      </c>
      <c r="BJ117" s="129">
        <f t="shared" si="115"/>
        <v>8374.7390077300006</v>
      </c>
      <c r="BK117" s="129">
        <f t="shared" si="115"/>
        <v>8266.68964495</v>
      </c>
      <c r="BL117" s="129">
        <f t="shared" si="115"/>
        <v>13844.50893362</v>
      </c>
      <c r="BM117" s="129">
        <f t="shared" si="115"/>
        <v>11800.9069375</v>
      </c>
      <c r="BN117" s="129">
        <f t="shared" si="115"/>
        <v>7951.8652058999996</v>
      </c>
      <c r="BO117" s="129">
        <f t="shared" ref="BO117:DZ117" si="116">ROUND(((BO111*BO112*BO113)+(BO115*BO114))*BO116,8)</f>
        <v>8322.0508048499996</v>
      </c>
      <c r="BP117" s="129">
        <f t="shared" si="116"/>
        <v>13751.389016540001</v>
      </c>
      <c r="BQ117" s="129">
        <f t="shared" si="116"/>
        <v>8869.5538611899992</v>
      </c>
      <c r="BR117" s="129">
        <f t="shared" si="116"/>
        <v>8237.4375142900008</v>
      </c>
      <c r="BS117" s="129">
        <f t="shared" si="116"/>
        <v>8914.1937856299992</v>
      </c>
      <c r="BT117" s="129">
        <f t="shared" si="116"/>
        <v>10260.528819560001</v>
      </c>
      <c r="BU117" s="129">
        <f t="shared" si="116"/>
        <v>10543.835445930001</v>
      </c>
      <c r="BV117" s="129">
        <f t="shared" si="116"/>
        <v>8703.9186626600003</v>
      </c>
      <c r="BW117" s="129">
        <f t="shared" si="116"/>
        <v>8613.8897489400006</v>
      </c>
      <c r="BX117" s="129">
        <f t="shared" si="116"/>
        <v>17474.49236484</v>
      </c>
      <c r="BY117" s="129">
        <f t="shared" si="116"/>
        <v>8869.2715286900002</v>
      </c>
      <c r="BZ117" s="129">
        <f t="shared" si="116"/>
        <v>12681.584330510001</v>
      </c>
      <c r="CA117" s="129">
        <f t="shared" si="116"/>
        <v>14882.91088431</v>
      </c>
      <c r="CB117" s="129">
        <f t="shared" si="116"/>
        <v>8439.4898666299996</v>
      </c>
      <c r="CC117" s="129">
        <f t="shared" si="116"/>
        <v>13939.55177554</v>
      </c>
      <c r="CD117" s="129">
        <f t="shared" si="116"/>
        <v>16568.613530959999</v>
      </c>
      <c r="CE117" s="129">
        <f t="shared" si="116"/>
        <v>14084.43793081</v>
      </c>
      <c r="CF117" s="129">
        <f t="shared" si="116"/>
        <v>15297.18188785</v>
      </c>
      <c r="CG117" s="129">
        <f t="shared" si="116"/>
        <v>13065.90857143</v>
      </c>
      <c r="CH117" s="129">
        <f t="shared" si="116"/>
        <v>15657.40059143</v>
      </c>
      <c r="CI117" s="129">
        <f t="shared" si="116"/>
        <v>8527.0702123200008</v>
      </c>
      <c r="CJ117" s="129">
        <f t="shared" si="116"/>
        <v>8875.5520373899999</v>
      </c>
      <c r="CK117" s="129">
        <f t="shared" si="116"/>
        <v>8538.5321536699994</v>
      </c>
      <c r="CL117" s="129">
        <f t="shared" si="116"/>
        <v>8977.5012098000007</v>
      </c>
      <c r="CM117" s="129">
        <f t="shared" si="116"/>
        <v>9362.9999502299997</v>
      </c>
      <c r="CN117" s="129">
        <f t="shared" si="116"/>
        <v>8136.72164737</v>
      </c>
      <c r="CO117" s="129">
        <f t="shared" si="116"/>
        <v>8125.9170595799997</v>
      </c>
      <c r="CP117" s="129">
        <f t="shared" si="116"/>
        <v>9005.1109338299993</v>
      </c>
      <c r="CQ117" s="129">
        <f t="shared" si="116"/>
        <v>8615.0065962600002</v>
      </c>
      <c r="CR117" s="129">
        <f t="shared" si="116"/>
        <v>13999.00152777</v>
      </c>
      <c r="CS117" s="129">
        <f t="shared" si="116"/>
        <v>10579.516067529999</v>
      </c>
      <c r="CT117" s="129">
        <f t="shared" si="116"/>
        <v>15525.70105801</v>
      </c>
      <c r="CU117" s="129">
        <f t="shared" si="116"/>
        <v>8523.7671754799994</v>
      </c>
      <c r="CV117" s="129">
        <f t="shared" si="116"/>
        <v>16385.103352490001</v>
      </c>
      <c r="CW117" s="129">
        <f t="shared" si="116"/>
        <v>14258.861015590001</v>
      </c>
      <c r="CX117" s="129">
        <f t="shared" si="116"/>
        <v>9332.3311202000004</v>
      </c>
      <c r="CY117" s="129">
        <f t="shared" si="116"/>
        <v>17292.32589511</v>
      </c>
      <c r="CZ117" s="129">
        <f t="shared" si="116"/>
        <v>8187.7950866600004</v>
      </c>
      <c r="DA117" s="129">
        <f t="shared" si="116"/>
        <v>14126.31809789</v>
      </c>
      <c r="DB117" s="129">
        <f t="shared" si="116"/>
        <v>11419.837523669999</v>
      </c>
      <c r="DC117" s="129">
        <f t="shared" si="116"/>
        <v>15006.853672310001</v>
      </c>
      <c r="DD117" s="129">
        <f t="shared" si="116"/>
        <v>14708.732046610001</v>
      </c>
      <c r="DE117" s="129">
        <f t="shared" si="116"/>
        <v>9684.5552398899999</v>
      </c>
      <c r="DF117" s="129">
        <f t="shared" si="116"/>
        <v>7877.2393863500001</v>
      </c>
      <c r="DG117" s="129">
        <f t="shared" si="116"/>
        <v>17298.768308049999</v>
      </c>
      <c r="DH117" s="129">
        <f t="shared" si="116"/>
        <v>8060.2721509499997</v>
      </c>
      <c r="DI117" s="129">
        <f t="shared" si="116"/>
        <v>7993.8233821100002</v>
      </c>
      <c r="DJ117" s="129">
        <f t="shared" si="116"/>
        <v>9118.7973222399996</v>
      </c>
      <c r="DK117" s="129">
        <f t="shared" si="116"/>
        <v>9372.5630540900002</v>
      </c>
      <c r="DL117" s="129">
        <f t="shared" si="116"/>
        <v>8358.0045119999995</v>
      </c>
      <c r="DM117" s="129">
        <f t="shared" si="116"/>
        <v>13629.192833560001</v>
      </c>
      <c r="DN117" s="129">
        <f t="shared" si="116"/>
        <v>8619.9821772100004</v>
      </c>
      <c r="DO117" s="129">
        <f t="shared" si="116"/>
        <v>8225.5740643900008</v>
      </c>
      <c r="DP117" s="129">
        <f t="shared" si="116"/>
        <v>13781.197551540001</v>
      </c>
      <c r="DQ117" s="129">
        <f t="shared" si="116"/>
        <v>9381.8801054399992</v>
      </c>
      <c r="DR117" s="129">
        <f t="shared" si="116"/>
        <v>8348.48397166</v>
      </c>
      <c r="DS117" s="129">
        <f t="shared" si="116"/>
        <v>8763.3263800099994</v>
      </c>
      <c r="DT117" s="129">
        <f t="shared" si="116"/>
        <v>15600.983603860001</v>
      </c>
      <c r="DU117" s="129">
        <f t="shared" si="116"/>
        <v>10116.2721618</v>
      </c>
      <c r="DV117" s="129">
        <f t="shared" si="116"/>
        <v>13747.254939500001</v>
      </c>
      <c r="DW117" s="129">
        <f t="shared" si="116"/>
        <v>10537.492050139999</v>
      </c>
      <c r="DX117" s="129">
        <f t="shared" si="116"/>
        <v>16485.764924930001</v>
      </c>
      <c r="DY117" s="129">
        <f t="shared" si="116"/>
        <v>12249.933000020001</v>
      </c>
      <c r="DZ117" s="129">
        <f t="shared" si="116"/>
        <v>9305.7454274899992</v>
      </c>
      <c r="EA117" s="129">
        <f t="shared" ref="EA117:FX117" si="117">ROUND(((EA111*EA112*EA113)+(EA115*EA114))*EA116,8)</f>
        <v>9580.8786494199994</v>
      </c>
      <c r="EB117" s="129">
        <f t="shared" si="117"/>
        <v>9006.8807833400006</v>
      </c>
      <c r="EC117" s="129">
        <f t="shared" si="117"/>
        <v>10787.96632693</v>
      </c>
      <c r="ED117" s="129">
        <f t="shared" si="117"/>
        <v>11477.48921469</v>
      </c>
      <c r="EE117" s="129">
        <f t="shared" si="117"/>
        <v>13113.1805092</v>
      </c>
      <c r="EF117" s="129">
        <f t="shared" si="117"/>
        <v>8263.0645861100002</v>
      </c>
      <c r="EG117" s="129">
        <f t="shared" si="117"/>
        <v>10693.60633436</v>
      </c>
      <c r="EH117" s="129">
        <f t="shared" si="117"/>
        <v>12197.446861570001</v>
      </c>
      <c r="EI117" s="129">
        <f t="shared" si="117"/>
        <v>8058.8863782999997</v>
      </c>
      <c r="EJ117" s="129">
        <f t="shared" si="117"/>
        <v>7983.2284755199998</v>
      </c>
      <c r="EK117" s="129">
        <f t="shared" si="117"/>
        <v>8897.50471965</v>
      </c>
      <c r="EL117" s="129">
        <f t="shared" si="117"/>
        <v>9059.6096546200006</v>
      </c>
      <c r="EM117" s="129">
        <f t="shared" si="117"/>
        <v>9539.1550460800008</v>
      </c>
      <c r="EN117" s="129">
        <f t="shared" si="117"/>
        <v>8338.3714227799992</v>
      </c>
      <c r="EO117" s="129">
        <f t="shared" si="117"/>
        <v>9968.0382821300009</v>
      </c>
      <c r="EP117" s="129">
        <f t="shared" si="117"/>
        <v>10658.307701870001</v>
      </c>
      <c r="EQ117" s="129">
        <f t="shared" si="117"/>
        <v>8742.6222355499995</v>
      </c>
      <c r="ER117" s="129">
        <f t="shared" si="117"/>
        <v>11782.456040360001</v>
      </c>
      <c r="ES117" s="129">
        <f t="shared" si="117"/>
        <v>15314.35558646</v>
      </c>
      <c r="ET117" s="129">
        <f t="shared" si="117"/>
        <v>13416.161512389999</v>
      </c>
      <c r="EU117" s="129">
        <f t="shared" si="117"/>
        <v>8740.9778622499998</v>
      </c>
      <c r="EV117" s="129">
        <f t="shared" si="117"/>
        <v>18053.73700243</v>
      </c>
      <c r="EW117" s="129">
        <f t="shared" si="117"/>
        <v>11636.11694912</v>
      </c>
      <c r="EX117" s="129">
        <f t="shared" si="117"/>
        <v>13565.90693279</v>
      </c>
      <c r="EY117" s="129">
        <f t="shared" si="117"/>
        <v>9114.6897024900009</v>
      </c>
      <c r="EZ117" s="129">
        <f t="shared" si="117"/>
        <v>15489.021062170001</v>
      </c>
      <c r="FA117" s="129">
        <f t="shared" si="117"/>
        <v>8975.3598751699992</v>
      </c>
      <c r="FB117" s="129">
        <f t="shared" si="117"/>
        <v>10789.166973920001</v>
      </c>
      <c r="FC117" s="129">
        <f t="shared" si="117"/>
        <v>8311.9206077599993</v>
      </c>
      <c r="FD117" s="129">
        <f t="shared" si="117"/>
        <v>10739.224721320001</v>
      </c>
      <c r="FE117" s="129">
        <f t="shared" si="117"/>
        <v>16402.574239080001</v>
      </c>
      <c r="FF117" s="129">
        <f t="shared" si="117"/>
        <v>12924.431387770001</v>
      </c>
      <c r="FG117" s="129">
        <f t="shared" si="117"/>
        <v>16266.0743748</v>
      </c>
      <c r="FH117" s="129">
        <f t="shared" si="117"/>
        <v>16409.873051160001</v>
      </c>
      <c r="FI117" s="129">
        <f t="shared" si="117"/>
        <v>8382.8012605000004</v>
      </c>
      <c r="FJ117" s="129">
        <f t="shared" si="117"/>
        <v>8286.7286719999993</v>
      </c>
      <c r="FK117" s="129">
        <f t="shared" si="117"/>
        <v>8270.1678497800003</v>
      </c>
      <c r="FL117" s="129">
        <f t="shared" si="117"/>
        <v>8040.4143108199996</v>
      </c>
      <c r="FM117" s="129">
        <f t="shared" si="117"/>
        <v>8081.4677797200002</v>
      </c>
      <c r="FN117" s="129">
        <f t="shared" si="117"/>
        <v>8121.1803818300004</v>
      </c>
      <c r="FO117" s="129">
        <f t="shared" si="117"/>
        <v>8670.7550434500008</v>
      </c>
      <c r="FP117" s="129">
        <f t="shared" si="117"/>
        <v>8396.4453595600007</v>
      </c>
      <c r="FQ117" s="129">
        <f t="shared" si="117"/>
        <v>8838.1314375999991</v>
      </c>
      <c r="FR117" s="129">
        <f t="shared" si="117"/>
        <v>14796.1156959</v>
      </c>
      <c r="FS117" s="129">
        <f t="shared" si="117"/>
        <v>13875.430135410001</v>
      </c>
      <c r="FT117" s="129">
        <f t="shared" si="117"/>
        <v>17111.086307040001</v>
      </c>
      <c r="FU117" s="129">
        <f t="shared" si="117"/>
        <v>9206.88180551</v>
      </c>
      <c r="FV117" s="129">
        <f t="shared" si="117"/>
        <v>9086.3139441099993</v>
      </c>
      <c r="FW117" s="129">
        <f t="shared" si="117"/>
        <v>13769.554574420001</v>
      </c>
      <c r="FX117" s="129">
        <f t="shared" si="117"/>
        <v>18348.255932159998</v>
      </c>
      <c r="FY117" s="54">
        <f>AVERAGE(C117:FX117)</f>
        <v>10892.003285356801</v>
      </c>
      <c r="FZ117" s="39"/>
      <c r="GB117" s="54"/>
      <c r="GC117" s="54"/>
      <c r="GD117" s="54"/>
      <c r="GE117" s="6"/>
      <c r="GF117" s="7"/>
      <c r="GG117" s="7"/>
      <c r="GH117" s="7"/>
      <c r="GI117" s="7"/>
      <c r="GJ117" s="7"/>
      <c r="GK117" s="7"/>
      <c r="GL117" s="7"/>
      <c r="GM117" s="7"/>
    </row>
    <row r="118" spans="1:204" x14ac:dyDescent="0.2">
      <c r="A118" s="72"/>
      <c r="B118" s="2" t="s">
        <v>430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39"/>
      <c r="FZ118" s="129"/>
      <c r="GA118" s="54"/>
      <c r="GB118" s="54"/>
      <c r="GC118" s="54"/>
      <c r="GD118" s="54"/>
      <c r="GE118" s="6"/>
      <c r="GF118" s="7"/>
      <c r="GG118" s="7"/>
      <c r="GH118" s="7"/>
      <c r="GI118" s="7"/>
      <c r="GJ118" s="7"/>
      <c r="GK118" s="7"/>
      <c r="GL118" s="7"/>
      <c r="GM118" s="7"/>
    </row>
    <row r="119" spans="1:204" x14ac:dyDescent="0.2">
      <c r="A119" s="72"/>
      <c r="B119" s="2" t="s">
        <v>431</v>
      </c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3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4"/>
      <c r="DB119" s="54"/>
      <c r="DC119" s="54"/>
      <c r="DD119" s="54"/>
      <c r="DE119" s="54"/>
      <c r="DF119" s="54"/>
      <c r="DG119" s="54"/>
      <c r="DH119" s="54"/>
      <c r="DI119" s="54"/>
      <c r="DJ119" s="54"/>
      <c r="DK119" s="54"/>
      <c r="DL119" s="54"/>
      <c r="DM119" s="54"/>
      <c r="DN119" s="54"/>
      <c r="DO119" s="54"/>
      <c r="DP119" s="54"/>
      <c r="DQ119" s="54"/>
      <c r="DR119" s="54"/>
      <c r="DS119" s="54"/>
      <c r="DT119" s="54"/>
      <c r="DU119" s="54"/>
      <c r="DV119" s="54"/>
      <c r="DW119" s="54"/>
      <c r="DX119" s="54"/>
      <c r="DY119" s="54"/>
      <c r="DZ119" s="54"/>
      <c r="EA119" s="54"/>
      <c r="EB119" s="54"/>
      <c r="EC119" s="54"/>
      <c r="ED119" s="54"/>
      <c r="EE119" s="54"/>
      <c r="EF119" s="54"/>
      <c r="EG119" s="54"/>
      <c r="EH119" s="54"/>
      <c r="EI119" s="54"/>
      <c r="EJ119" s="54"/>
      <c r="EK119" s="54"/>
      <c r="EL119" s="54"/>
      <c r="EM119" s="54"/>
      <c r="EN119" s="54"/>
      <c r="EO119" s="54"/>
      <c r="EP119" s="54"/>
      <c r="EQ119" s="54"/>
      <c r="ER119" s="54"/>
      <c r="ES119" s="54"/>
      <c r="ET119" s="54"/>
      <c r="EU119" s="54"/>
      <c r="EV119" s="54"/>
      <c r="EW119" s="54"/>
      <c r="EX119" s="54"/>
      <c r="EY119" s="54"/>
      <c r="EZ119" s="54"/>
      <c r="FA119" s="54"/>
      <c r="FB119" s="54"/>
      <c r="FC119" s="54"/>
      <c r="FD119" s="54"/>
      <c r="FE119" s="54"/>
      <c r="FF119" s="54"/>
      <c r="FG119" s="54"/>
      <c r="FH119" s="54"/>
      <c r="FI119" s="54"/>
      <c r="FJ119" s="54"/>
      <c r="FK119" s="54"/>
      <c r="FL119" s="54"/>
      <c r="FM119" s="54"/>
      <c r="FN119" s="54"/>
      <c r="FO119" s="54"/>
      <c r="FP119" s="54"/>
      <c r="FQ119" s="54"/>
      <c r="FR119" s="54"/>
      <c r="FS119" s="54"/>
      <c r="FT119" s="53"/>
      <c r="FU119" s="54"/>
      <c r="FV119" s="54"/>
      <c r="FW119" s="54"/>
      <c r="FX119" s="54"/>
      <c r="FY119" s="39"/>
      <c r="FZ119" s="129"/>
      <c r="GA119" s="54"/>
      <c r="GB119" s="39"/>
      <c r="GC119" s="39"/>
      <c r="GD119" s="39"/>
      <c r="GE119" s="125"/>
      <c r="GF119" s="126"/>
      <c r="GG119" s="7"/>
      <c r="GH119" s="7"/>
      <c r="GI119" s="7"/>
      <c r="GJ119" s="7"/>
      <c r="GK119" s="7"/>
      <c r="GL119" s="7"/>
      <c r="GM119" s="7"/>
    </row>
    <row r="120" spans="1:204" x14ac:dyDescent="0.2">
      <c r="A120" s="3" t="s">
        <v>432</v>
      </c>
      <c r="B120" s="2" t="s">
        <v>433</v>
      </c>
      <c r="C120" s="21">
        <f t="shared" ref="C120:BN120" si="118">C91</f>
        <v>6300.9</v>
      </c>
      <c r="D120" s="131">
        <f t="shared" si="118"/>
        <v>41884.377</v>
      </c>
      <c r="E120" s="21">
        <f t="shared" si="118"/>
        <v>8007.6999999999989</v>
      </c>
      <c r="F120" s="21">
        <f t="shared" si="118"/>
        <v>18315.099999999999</v>
      </c>
      <c r="G120" s="21">
        <f t="shared" si="118"/>
        <v>1049.3</v>
      </c>
      <c r="H120" s="21">
        <f t="shared" si="118"/>
        <v>944.7</v>
      </c>
      <c r="I120" s="21">
        <f t="shared" si="118"/>
        <v>10343.400499999998</v>
      </c>
      <c r="J120" s="21">
        <f t="shared" si="118"/>
        <v>2387.6</v>
      </c>
      <c r="K120" s="21">
        <f t="shared" si="118"/>
        <v>295.2</v>
      </c>
      <c r="L120" s="21">
        <f t="shared" si="118"/>
        <v>2614.3999999999996</v>
      </c>
      <c r="M120" s="21">
        <f t="shared" si="118"/>
        <v>1329.3</v>
      </c>
      <c r="N120" s="21">
        <f t="shared" si="118"/>
        <v>52774.400000000001</v>
      </c>
      <c r="O120" s="21">
        <f t="shared" si="118"/>
        <v>14654.2</v>
      </c>
      <c r="P120" s="21">
        <f t="shared" si="118"/>
        <v>180</v>
      </c>
      <c r="Q120" s="21">
        <f t="shared" si="118"/>
        <v>39632.799999999996</v>
      </c>
      <c r="R120" s="21">
        <f t="shared" si="118"/>
        <v>502.10000000000048</v>
      </c>
      <c r="S120" s="21">
        <f t="shared" si="118"/>
        <v>1687.8</v>
      </c>
      <c r="T120" s="21">
        <f t="shared" si="118"/>
        <v>141.79999999999998</v>
      </c>
      <c r="U120" s="21">
        <f t="shared" si="118"/>
        <v>49.999999999999993</v>
      </c>
      <c r="V120" s="21">
        <f t="shared" si="118"/>
        <v>290.90000000000003</v>
      </c>
      <c r="W120" s="22">
        <f t="shared" si="118"/>
        <v>50</v>
      </c>
      <c r="X120" s="21">
        <f t="shared" si="118"/>
        <v>50</v>
      </c>
      <c r="Y120" s="21">
        <f t="shared" si="118"/>
        <v>493.99999999999994</v>
      </c>
      <c r="Z120" s="21">
        <f t="shared" si="118"/>
        <v>243</v>
      </c>
      <c r="AA120" s="21">
        <f t="shared" si="118"/>
        <v>30234.399999999998</v>
      </c>
      <c r="AB120" s="21">
        <f t="shared" si="118"/>
        <v>30061.000000000004</v>
      </c>
      <c r="AC120" s="21">
        <f t="shared" si="118"/>
        <v>968</v>
      </c>
      <c r="AD120" s="21">
        <f t="shared" si="118"/>
        <v>1301.5</v>
      </c>
      <c r="AE120" s="21">
        <f t="shared" si="118"/>
        <v>110.7</v>
      </c>
      <c r="AF120" s="21">
        <f t="shared" si="118"/>
        <v>166.1</v>
      </c>
      <c r="AG120" s="21">
        <f t="shared" si="118"/>
        <v>775.6</v>
      </c>
      <c r="AH120" s="21">
        <f t="shared" si="118"/>
        <v>1014.9000000000001</v>
      </c>
      <c r="AI120" s="21">
        <f t="shared" si="118"/>
        <v>360.20000000000005</v>
      </c>
      <c r="AJ120" s="21">
        <f t="shared" si="118"/>
        <v>199.6</v>
      </c>
      <c r="AK120" s="21">
        <f t="shared" si="118"/>
        <v>216.3</v>
      </c>
      <c r="AL120" s="21">
        <f t="shared" si="118"/>
        <v>276.59999999999997</v>
      </c>
      <c r="AM120" s="21">
        <f t="shared" si="118"/>
        <v>447.3</v>
      </c>
      <c r="AN120" s="21">
        <f t="shared" si="118"/>
        <v>353</v>
      </c>
      <c r="AO120" s="21">
        <f t="shared" si="118"/>
        <v>4678.9000000000005</v>
      </c>
      <c r="AP120" s="21">
        <f t="shared" si="118"/>
        <v>87683.299999999988</v>
      </c>
      <c r="AQ120" s="21">
        <f t="shared" si="118"/>
        <v>241.29999999999998</v>
      </c>
      <c r="AR120" s="21">
        <f t="shared" si="118"/>
        <v>63024.400499999996</v>
      </c>
      <c r="AS120" s="21">
        <f t="shared" si="118"/>
        <v>6900.6</v>
      </c>
      <c r="AT120" s="21">
        <f t="shared" si="118"/>
        <v>2403.8000000000002</v>
      </c>
      <c r="AU120" s="21">
        <f t="shared" si="118"/>
        <v>250.6</v>
      </c>
      <c r="AV120" s="21">
        <f t="shared" si="118"/>
        <v>300.89999999999998</v>
      </c>
      <c r="AW120" s="21">
        <f t="shared" si="118"/>
        <v>212.89999999999998</v>
      </c>
      <c r="AX120" s="21">
        <f t="shared" si="118"/>
        <v>50</v>
      </c>
      <c r="AY120" s="21">
        <f t="shared" si="118"/>
        <v>486.00000000000006</v>
      </c>
      <c r="AZ120" s="21">
        <f t="shared" si="118"/>
        <v>11392.9</v>
      </c>
      <c r="BA120" s="21">
        <f t="shared" si="118"/>
        <v>9151.8000000000011</v>
      </c>
      <c r="BB120" s="21">
        <f t="shared" si="118"/>
        <v>7806</v>
      </c>
      <c r="BC120" s="21">
        <f t="shared" si="118"/>
        <v>30115.8</v>
      </c>
      <c r="BD120" s="21">
        <f t="shared" si="118"/>
        <v>4963.3</v>
      </c>
      <c r="BE120" s="21">
        <f t="shared" si="118"/>
        <v>1402</v>
      </c>
      <c r="BF120" s="21">
        <f t="shared" si="118"/>
        <v>23886</v>
      </c>
      <c r="BG120" s="21">
        <f t="shared" si="118"/>
        <v>977.6</v>
      </c>
      <c r="BH120" s="21">
        <f t="shared" si="118"/>
        <v>599.79999999999995</v>
      </c>
      <c r="BI120" s="21">
        <f t="shared" si="118"/>
        <v>252.39999999999998</v>
      </c>
      <c r="BJ120" s="21">
        <f t="shared" si="118"/>
        <v>6497</v>
      </c>
      <c r="BK120" s="21">
        <f t="shared" si="118"/>
        <v>16397.5</v>
      </c>
      <c r="BL120" s="21">
        <f t="shared" si="118"/>
        <v>195.29999999999998</v>
      </c>
      <c r="BM120" s="21">
        <f t="shared" si="118"/>
        <v>281.2</v>
      </c>
      <c r="BN120" s="21">
        <f t="shared" si="118"/>
        <v>3662.8</v>
      </c>
      <c r="BO120" s="21">
        <f t="shared" ref="BO120:DZ120" si="119">BO91</f>
        <v>1398.6</v>
      </c>
      <c r="BP120" s="21">
        <f t="shared" si="119"/>
        <v>196.4</v>
      </c>
      <c r="BQ120" s="21">
        <f t="shared" si="119"/>
        <v>6104.8653649104363</v>
      </c>
      <c r="BR120" s="21">
        <f t="shared" si="119"/>
        <v>4703.7</v>
      </c>
      <c r="BS120" s="21">
        <f t="shared" si="119"/>
        <v>1130.2</v>
      </c>
      <c r="BT120" s="21">
        <f t="shared" si="119"/>
        <v>440.29999999999995</v>
      </c>
      <c r="BU120" s="21">
        <f t="shared" si="119"/>
        <v>420.3</v>
      </c>
      <c r="BV120" s="21">
        <f t="shared" si="119"/>
        <v>1281.5</v>
      </c>
      <c r="BW120" s="21">
        <f t="shared" si="119"/>
        <v>1957.8</v>
      </c>
      <c r="BX120" s="21">
        <f t="shared" si="119"/>
        <v>102.39999999999999</v>
      </c>
      <c r="BY120" s="21">
        <f t="shared" si="119"/>
        <v>523.70000000000005</v>
      </c>
      <c r="BZ120" s="21">
        <f t="shared" si="119"/>
        <v>214.1</v>
      </c>
      <c r="CA120" s="21">
        <f t="shared" si="119"/>
        <v>170.7</v>
      </c>
      <c r="CB120" s="21">
        <f t="shared" si="119"/>
        <v>80721</v>
      </c>
      <c r="CC120" s="21">
        <f t="shared" si="119"/>
        <v>166.3</v>
      </c>
      <c r="CD120" s="21">
        <f t="shared" si="119"/>
        <v>58.300000000000004</v>
      </c>
      <c r="CE120" s="21">
        <f t="shared" si="119"/>
        <v>165.3</v>
      </c>
      <c r="CF120" s="21">
        <f t="shared" si="119"/>
        <v>103</v>
      </c>
      <c r="CG120" s="21">
        <f t="shared" si="119"/>
        <v>203.1</v>
      </c>
      <c r="CH120" s="21">
        <f t="shared" si="119"/>
        <v>106.9</v>
      </c>
      <c r="CI120" s="21">
        <f t="shared" si="119"/>
        <v>724.59999999999991</v>
      </c>
      <c r="CJ120" s="21">
        <f t="shared" si="119"/>
        <v>960.59999999999991</v>
      </c>
      <c r="CK120" s="21">
        <f t="shared" si="119"/>
        <v>4992.8999999999996</v>
      </c>
      <c r="CL120" s="21">
        <f t="shared" si="119"/>
        <v>1337.8</v>
      </c>
      <c r="CM120" s="21">
        <f t="shared" si="119"/>
        <v>815.80000000000007</v>
      </c>
      <c r="CN120" s="21">
        <f t="shared" si="119"/>
        <v>30155.555</v>
      </c>
      <c r="CO120" s="21">
        <f t="shared" si="119"/>
        <v>15337.8</v>
      </c>
      <c r="CP120" s="21">
        <f t="shared" si="119"/>
        <v>1076.4000000000001</v>
      </c>
      <c r="CQ120" s="21">
        <f t="shared" si="119"/>
        <v>1061</v>
      </c>
      <c r="CR120" s="21">
        <f t="shared" si="119"/>
        <v>183.1</v>
      </c>
      <c r="CS120" s="21">
        <f t="shared" si="119"/>
        <v>350.20000000000005</v>
      </c>
      <c r="CT120" s="21">
        <f t="shared" si="119"/>
        <v>110.9</v>
      </c>
      <c r="CU120" s="21">
        <f t="shared" si="119"/>
        <v>78.500000000000014</v>
      </c>
      <c r="CV120" s="21">
        <f t="shared" si="119"/>
        <v>50</v>
      </c>
      <c r="CW120" s="21">
        <f t="shared" si="119"/>
        <v>173.70000000000002</v>
      </c>
      <c r="CX120" s="21">
        <f t="shared" si="119"/>
        <v>485</v>
      </c>
      <c r="CY120" s="21">
        <f t="shared" si="119"/>
        <v>49.999999999999993</v>
      </c>
      <c r="CZ120" s="21">
        <f t="shared" si="119"/>
        <v>2112.2999999999997</v>
      </c>
      <c r="DA120" s="21">
        <f t="shared" si="119"/>
        <v>181.5</v>
      </c>
      <c r="DB120" s="21">
        <f t="shared" si="119"/>
        <v>301.90000000000003</v>
      </c>
      <c r="DC120" s="21">
        <f t="shared" si="119"/>
        <v>154.19999999999999</v>
      </c>
      <c r="DD120" s="21">
        <f t="shared" si="119"/>
        <v>162.5</v>
      </c>
      <c r="DE120" s="21">
        <f t="shared" si="119"/>
        <v>435.40000000000003</v>
      </c>
      <c r="DF120" s="21">
        <f t="shared" si="119"/>
        <v>22041.5</v>
      </c>
      <c r="DG120" s="21">
        <f t="shared" si="119"/>
        <v>81.7</v>
      </c>
      <c r="DH120" s="21">
        <f t="shared" si="119"/>
        <v>2045.1000000000001</v>
      </c>
      <c r="DI120" s="21">
        <f t="shared" si="119"/>
        <v>2755.9</v>
      </c>
      <c r="DJ120" s="21">
        <f t="shared" si="119"/>
        <v>688.19999999999993</v>
      </c>
      <c r="DK120" s="21">
        <f t="shared" si="119"/>
        <v>476.90000000000003</v>
      </c>
      <c r="DL120" s="21">
        <f t="shared" si="119"/>
        <v>5941.5</v>
      </c>
      <c r="DM120" s="21">
        <f t="shared" si="119"/>
        <v>276.7</v>
      </c>
      <c r="DN120" s="21">
        <f t="shared" si="119"/>
        <v>1469.1</v>
      </c>
      <c r="DO120" s="21">
        <f t="shared" si="119"/>
        <v>3262.1</v>
      </c>
      <c r="DP120" s="21">
        <f t="shared" si="119"/>
        <v>212.5</v>
      </c>
      <c r="DQ120" s="21">
        <f t="shared" si="119"/>
        <v>578.1</v>
      </c>
      <c r="DR120" s="21">
        <f t="shared" si="119"/>
        <v>1447.4</v>
      </c>
      <c r="DS120" s="21">
        <f t="shared" si="119"/>
        <v>811</v>
      </c>
      <c r="DT120" s="21">
        <f t="shared" si="119"/>
        <v>132.6</v>
      </c>
      <c r="DU120" s="21">
        <f t="shared" si="119"/>
        <v>388.09999999999997</v>
      </c>
      <c r="DV120" s="21">
        <f t="shared" si="119"/>
        <v>195.1</v>
      </c>
      <c r="DW120" s="21">
        <f t="shared" si="119"/>
        <v>359.9</v>
      </c>
      <c r="DX120" s="21">
        <f t="shared" si="119"/>
        <v>168.3</v>
      </c>
      <c r="DY120" s="21">
        <f t="shared" si="119"/>
        <v>322.2</v>
      </c>
      <c r="DZ120" s="21">
        <f t="shared" si="119"/>
        <v>904</v>
      </c>
      <c r="EA120" s="21">
        <f t="shared" ref="EA120:FX120" si="120">EA91</f>
        <v>632.69999999999993</v>
      </c>
      <c r="EB120" s="21">
        <f t="shared" si="120"/>
        <v>583</v>
      </c>
      <c r="EC120" s="21">
        <f t="shared" si="120"/>
        <v>301.39999999999998</v>
      </c>
      <c r="ED120" s="21">
        <f t="shared" si="120"/>
        <v>1655.3</v>
      </c>
      <c r="EE120" s="21">
        <f t="shared" si="120"/>
        <v>195.7</v>
      </c>
      <c r="EF120" s="21">
        <f t="shared" si="120"/>
        <v>1487.6</v>
      </c>
      <c r="EG120" s="21">
        <f t="shared" si="120"/>
        <v>286.8</v>
      </c>
      <c r="EH120" s="21">
        <f t="shared" si="120"/>
        <v>234.3</v>
      </c>
      <c r="EI120" s="21">
        <f t="shared" si="120"/>
        <v>16542.2</v>
      </c>
      <c r="EJ120" s="21">
        <f t="shared" si="120"/>
        <v>9571.9</v>
      </c>
      <c r="EK120" s="21">
        <f t="shared" si="120"/>
        <v>696</v>
      </c>
      <c r="EL120" s="21">
        <f t="shared" si="120"/>
        <v>492.59999999999997</v>
      </c>
      <c r="EM120" s="21">
        <f t="shared" si="120"/>
        <v>433.3</v>
      </c>
      <c r="EN120" s="21">
        <f t="shared" si="120"/>
        <v>988.5</v>
      </c>
      <c r="EO120" s="21">
        <f t="shared" si="120"/>
        <v>394</v>
      </c>
      <c r="EP120" s="21">
        <f t="shared" si="120"/>
        <v>417.7</v>
      </c>
      <c r="EQ120" s="21">
        <f t="shared" si="120"/>
        <v>2750.2000000000003</v>
      </c>
      <c r="ER120" s="21">
        <f t="shared" si="120"/>
        <v>334</v>
      </c>
      <c r="ES120" s="21">
        <f t="shared" si="120"/>
        <v>122.2</v>
      </c>
      <c r="ET120" s="21">
        <f t="shared" si="120"/>
        <v>254.8</v>
      </c>
      <c r="EU120" s="21">
        <f t="shared" si="120"/>
        <v>637.70000000000005</v>
      </c>
      <c r="EV120" s="21">
        <f t="shared" si="120"/>
        <v>65.5</v>
      </c>
      <c r="EW120" s="21">
        <f t="shared" si="120"/>
        <v>901.09999999999991</v>
      </c>
      <c r="EX120" s="21">
        <f t="shared" si="120"/>
        <v>238.2</v>
      </c>
      <c r="EY120" s="21">
        <f t="shared" si="120"/>
        <v>248.89999999999998</v>
      </c>
      <c r="EZ120" s="21">
        <f t="shared" si="120"/>
        <v>125.1</v>
      </c>
      <c r="FA120" s="21">
        <f t="shared" si="120"/>
        <v>3391.4</v>
      </c>
      <c r="FB120" s="21">
        <f t="shared" si="120"/>
        <v>346.7</v>
      </c>
      <c r="FC120" s="21">
        <f t="shared" si="120"/>
        <v>2345</v>
      </c>
      <c r="FD120" s="21">
        <f t="shared" si="120"/>
        <v>351.3</v>
      </c>
      <c r="FE120" s="21">
        <f t="shared" si="120"/>
        <v>97.100000000000009</v>
      </c>
      <c r="FF120" s="21">
        <f t="shared" si="120"/>
        <v>228.70000000000002</v>
      </c>
      <c r="FG120" s="21">
        <f t="shared" si="120"/>
        <v>113.89999999999999</v>
      </c>
      <c r="FH120" s="21">
        <f t="shared" si="120"/>
        <v>92.899999999999991</v>
      </c>
      <c r="FI120" s="21">
        <f t="shared" si="120"/>
        <v>1865.7</v>
      </c>
      <c r="FJ120" s="21">
        <f t="shared" si="120"/>
        <v>1962</v>
      </c>
      <c r="FK120" s="21">
        <f t="shared" si="120"/>
        <v>2286.9</v>
      </c>
      <c r="FL120" s="21">
        <f t="shared" si="120"/>
        <v>6248.2000000000007</v>
      </c>
      <c r="FM120" s="21">
        <f t="shared" si="120"/>
        <v>3809.5</v>
      </c>
      <c r="FN120" s="21">
        <f t="shared" si="120"/>
        <v>22006.400000000005</v>
      </c>
      <c r="FO120" s="21">
        <f t="shared" si="120"/>
        <v>1133.4000000000001</v>
      </c>
      <c r="FP120" s="21">
        <f t="shared" si="120"/>
        <v>2279.8000000000002</v>
      </c>
      <c r="FQ120" s="21">
        <f t="shared" si="120"/>
        <v>907.5</v>
      </c>
      <c r="FR120" s="21">
        <f t="shared" si="120"/>
        <v>167.39999999999998</v>
      </c>
      <c r="FS120" s="21">
        <f t="shared" si="120"/>
        <v>198.8</v>
      </c>
      <c r="FT120" s="22">
        <f t="shared" si="120"/>
        <v>84.399999999999991</v>
      </c>
      <c r="FU120" s="21">
        <f t="shared" si="120"/>
        <v>789.30000000000007</v>
      </c>
      <c r="FV120" s="21">
        <f t="shared" si="120"/>
        <v>655.8</v>
      </c>
      <c r="FW120" s="21">
        <f t="shared" si="120"/>
        <v>202.9</v>
      </c>
      <c r="FX120" s="21">
        <f t="shared" si="120"/>
        <v>63.1</v>
      </c>
      <c r="FY120" s="26">
        <f>SUM(C120:FX120)</f>
        <v>852759.09836491046</v>
      </c>
      <c r="FZ120" s="54"/>
      <c r="GA120" s="26"/>
      <c r="GB120" s="39"/>
      <c r="GC120" s="39"/>
      <c r="GD120" s="39"/>
      <c r="GE120" s="39"/>
      <c r="GF120" s="38"/>
      <c r="GG120" s="7"/>
      <c r="GH120" s="38"/>
      <c r="GI120" s="38"/>
      <c r="GJ120" s="38"/>
      <c r="GK120" s="38"/>
      <c r="GL120" s="38"/>
      <c r="GM120" s="38"/>
    </row>
    <row r="121" spans="1:204" x14ac:dyDescent="0.2">
      <c r="A121" s="3" t="s">
        <v>434</v>
      </c>
      <c r="B121" s="2" t="s">
        <v>435</v>
      </c>
      <c r="C121" s="54">
        <f t="shared" ref="C121:BN121" si="121">ROUND(C120*C117,2)</f>
        <v>52668712.409999996</v>
      </c>
      <c r="D121" s="54">
        <f t="shared" si="121"/>
        <v>351105039.33999997</v>
      </c>
      <c r="E121" s="54">
        <f t="shared" si="121"/>
        <v>66384727.189999998</v>
      </c>
      <c r="F121" s="54">
        <f t="shared" si="121"/>
        <v>152088278.44</v>
      </c>
      <c r="G121" s="54">
        <f t="shared" si="121"/>
        <v>9406440.5800000001</v>
      </c>
      <c r="H121" s="54">
        <f t="shared" si="121"/>
        <v>8538145.9499999993</v>
      </c>
      <c r="I121" s="54">
        <f t="shared" si="121"/>
        <v>85844309.810000002</v>
      </c>
      <c r="J121" s="54">
        <f t="shared" si="121"/>
        <v>18924676.66</v>
      </c>
      <c r="K121" s="54">
        <f t="shared" si="121"/>
        <v>3297735.7</v>
      </c>
      <c r="L121" s="54">
        <f t="shared" si="121"/>
        <v>22461826.579999998</v>
      </c>
      <c r="M121" s="54">
        <f t="shared" si="121"/>
        <v>12003353.73</v>
      </c>
      <c r="N121" s="54">
        <f t="shared" si="121"/>
        <v>455375520.95999998</v>
      </c>
      <c r="O121" s="54">
        <f t="shared" si="121"/>
        <v>123436585.87</v>
      </c>
      <c r="P121" s="54">
        <f t="shared" si="121"/>
        <v>2724665.64</v>
      </c>
      <c r="Q121" s="54">
        <f t="shared" si="121"/>
        <v>336980520.70999998</v>
      </c>
      <c r="R121" s="54">
        <f t="shared" si="121"/>
        <v>4219997.5999999996</v>
      </c>
      <c r="S121" s="54">
        <f t="shared" si="121"/>
        <v>14368754.75</v>
      </c>
      <c r="T121" s="54">
        <f t="shared" si="121"/>
        <v>2099608.17</v>
      </c>
      <c r="U121" s="54">
        <f t="shared" si="121"/>
        <v>858136.13</v>
      </c>
      <c r="V121" s="54">
        <f t="shared" si="121"/>
        <v>3191884.3</v>
      </c>
      <c r="W121" s="53">
        <f t="shared" si="121"/>
        <v>858136.13</v>
      </c>
      <c r="X121" s="54">
        <f t="shared" si="121"/>
        <v>858136.13</v>
      </c>
      <c r="Y121" s="54">
        <f t="shared" si="121"/>
        <v>3855834.1</v>
      </c>
      <c r="Z121" s="54">
        <f t="shared" si="121"/>
        <v>2864631.42</v>
      </c>
      <c r="AA121" s="54">
        <f t="shared" si="121"/>
        <v>255544329.72999999</v>
      </c>
      <c r="AB121" s="54">
        <f t="shared" si="121"/>
        <v>259767181.84</v>
      </c>
      <c r="AC121" s="54">
        <f t="shared" si="121"/>
        <v>8527555.2899999991</v>
      </c>
      <c r="AD121" s="54">
        <f t="shared" si="121"/>
        <v>11044298.939999999</v>
      </c>
      <c r="AE121" s="54">
        <f t="shared" si="121"/>
        <v>1710199.41</v>
      </c>
      <c r="AF121" s="54">
        <f t="shared" si="121"/>
        <v>2415796.06</v>
      </c>
      <c r="AG121" s="54">
        <f t="shared" si="121"/>
        <v>7260327.7699999996</v>
      </c>
      <c r="AH121" s="54">
        <f t="shared" si="121"/>
        <v>8436959.3300000001</v>
      </c>
      <c r="AI121" s="54">
        <f t="shared" si="121"/>
        <v>3707319.75</v>
      </c>
      <c r="AJ121" s="54">
        <f t="shared" si="121"/>
        <v>2704954.08</v>
      </c>
      <c r="AK121" s="54">
        <f t="shared" si="121"/>
        <v>2780770.23</v>
      </c>
      <c r="AL121" s="54">
        <f t="shared" si="121"/>
        <v>3132084.67</v>
      </c>
      <c r="AM121" s="54">
        <f t="shared" si="121"/>
        <v>4157763.03</v>
      </c>
      <c r="AN121" s="54">
        <f t="shared" si="121"/>
        <v>3786019.57</v>
      </c>
      <c r="AO121" s="54">
        <f t="shared" si="121"/>
        <v>38173720.979999997</v>
      </c>
      <c r="AP121" s="54">
        <f t="shared" si="121"/>
        <v>746639250.97000003</v>
      </c>
      <c r="AQ121" s="54">
        <f t="shared" si="121"/>
        <v>2858983.02</v>
      </c>
      <c r="AR121" s="54">
        <f t="shared" si="121"/>
        <v>536266698.55000001</v>
      </c>
      <c r="AS121" s="54">
        <f t="shared" si="121"/>
        <v>61661715.979999997</v>
      </c>
      <c r="AT121" s="54">
        <f t="shared" si="121"/>
        <v>20749303.170000002</v>
      </c>
      <c r="AU121" s="54">
        <f t="shared" si="121"/>
        <v>3267642.96</v>
      </c>
      <c r="AV121" s="54">
        <f t="shared" si="121"/>
        <v>3562423.57</v>
      </c>
      <c r="AW121" s="54">
        <f t="shared" si="121"/>
        <v>2991880.33</v>
      </c>
      <c r="AX121" s="54">
        <f t="shared" si="121"/>
        <v>921641.71</v>
      </c>
      <c r="AY121" s="54">
        <f t="shared" si="121"/>
        <v>4732489.4400000004</v>
      </c>
      <c r="AZ121" s="54">
        <f t="shared" si="121"/>
        <v>94007335.230000004</v>
      </c>
      <c r="BA121" s="54">
        <f t="shared" si="121"/>
        <v>73791581.719999999</v>
      </c>
      <c r="BB121" s="54">
        <f t="shared" si="121"/>
        <v>63410245.060000002</v>
      </c>
      <c r="BC121" s="54">
        <f t="shared" si="121"/>
        <v>249033053.66</v>
      </c>
      <c r="BD121" s="54">
        <f t="shared" si="121"/>
        <v>40937527.590000004</v>
      </c>
      <c r="BE121" s="54">
        <f t="shared" si="121"/>
        <v>12299529.75</v>
      </c>
      <c r="BF121" s="54">
        <f t="shared" si="121"/>
        <v>198848146.18000001</v>
      </c>
      <c r="BG121" s="54">
        <f t="shared" si="121"/>
        <v>8704418.9100000001</v>
      </c>
      <c r="BH121" s="54">
        <f t="shared" si="121"/>
        <v>5717036.29</v>
      </c>
      <c r="BI121" s="54">
        <f t="shared" si="121"/>
        <v>3179274.73</v>
      </c>
      <c r="BJ121" s="54">
        <f t="shared" si="121"/>
        <v>54410679.329999998</v>
      </c>
      <c r="BK121" s="54">
        <f t="shared" si="121"/>
        <v>135553043.44999999</v>
      </c>
      <c r="BL121" s="54">
        <f t="shared" si="121"/>
        <v>2703832.59</v>
      </c>
      <c r="BM121" s="54">
        <f t="shared" si="121"/>
        <v>3318415.03</v>
      </c>
      <c r="BN121" s="54">
        <f t="shared" si="121"/>
        <v>29126091.879999999</v>
      </c>
      <c r="BO121" s="54">
        <f t="shared" ref="BO121:DZ121" si="122">ROUND(BO120*BO117,2)</f>
        <v>11639220.26</v>
      </c>
      <c r="BP121" s="54">
        <f t="shared" si="122"/>
        <v>2700772.8</v>
      </c>
      <c r="BQ121" s="54">
        <f t="shared" si="122"/>
        <v>54147432.170000002</v>
      </c>
      <c r="BR121" s="54">
        <f t="shared" si="122"/>
        <v>38746434.840000004</v>
      </c>
      <c r="BS121" s="54">
        <f t="shared" si="122"/>
        <v>10074821.82</v>
      </c>
      <c r="BT121" s="54">
        <f t="shared" si="122"/>
        <v>4517710.84</v>
      </c>
      <c r="BU121" s="54">
        <f t="shared" si="122"/>
        <v>4431574.04</v>
      </c>
      <c r="BV121" s="54">
        <f t="shared" si="122"/>
        <v>11154071.77</v>
      </c>
      <c r="BW121" s="54">
        <f t="shared" si="122"/>
        <v>16864273.350000001</v>
      </c>
      <c r="BX121" s="54">
        <f t="shared" si="122"/>
        <v>1789388.02</v>
      </c>
      <c r="BY121" s="54">
        <f t="shared" si="122"/>
        <v>4644837.5</v>
      </c>
      <c r="BZ121" s="54">
        <f t="shared" si="122"/>
        <v>2715127.21</v>
      </c>
      <c r="CA121" s="54">
        <f t="shared" si="122"/>
        <v>2540512.89</v>
      </c>
      <c r="CB121" s="54">
        <f t="shared" si="122"/>
        <v>681244061.51999998</v>
      </c>
      <c r="CC121" s="54">
        <f t="shared" si="122"/>
        <v>2318147.46</v>
      </c>
      <c r="CD121" s="54">
        <f t="shared" si="122"/>
        <v>965950.17</v>
      </c>
      <c r="CE121" s="54">
        <f t="shared" si="122"/>
        <v>2328157.59</v>
      </c>
      <c r="CF121" s="54">
        <f t="shared" si="122"/>
        <v>1575609.73</v>
      </c>
      <c r="CG121" s="54">
        <f t="shared" si="122"/>
        <v>2653686.0299999998</v>
      </c>
      <c r="CH121" s="54">
        <f t="shared" si="122"/>
        <v>1673776.12</v>
      </c>
      <c r="CI121" s="54">
        <f t="shared" si="122"/>
        <v>6178715.0800000001</v>
      </c>
      <c r="CJ121" s="54">
        <f t="shared" si="122"/>
        <v>8525855.2899999991</v>
      </c>
      <c r="CK121" s="54">
        <f t="shared" si="122"/>
        <v>42632037.189999998</v>
      </c>
      <c r="CL121" s="54">
        <f t="shared" si="122"/>
        <v>12010101.119999999</v>
      </c>
      <c r="CM121" s="54">
        <f t="shared" si="122"/>
        <v>7638335.3600000003</v>
      </c>
      <c r="CN121" s="54">
        <f t="shared" si="122"/>
        <v>245367357.16</v>
      </c>
      <c r="CO121" s="54">
        <f t="shared" si="122"/>
        <v>124633690.68000001</v>
      </c>
      <c r="CP121" s="54">
        <f t="shared" si="122"/>
        <v>9693101.4100000001</v>
      </c>
      <c r="CQ121" s="54">
        <f t="shared" si="122"/>
        <v>9140522</v>
      </c>
      <c r="CR121" s="54">
        <f t="shared" si="122"/>
        <v>2563217.1800000002</v>
      </c>
      <c r="CS121" s="54">
        <f t="shared" si="122"/>
        <v>3704946.53</v>
      </c>
      <c r="CT121" s="54">
        <f t="shared" si="122"/>
        <v>1721800.25</v>
      </c>
      <c r="CU121" s="54">
        <f t="shared" si="122"/>
        <v>669115.72</v>
      </c>
      <c r="CV121" s="54">
        <f t="shared" si="122"/>
        <v>819255.17</v>
      </c>
      <c r="CW121" s="54">
        <f t="shared" si="122"/>
        <v>2476764.1600000001</v>
      </c>
      <c r="CX121" s="54">
        <f t="shared" si="122"/>
        <v>4526180.59</v>
      </c>
      <c r="CY121" s="54">
        <f t="shared" si="122"/>
        <v>864616.29</v>
      </c>
      <c r="CZ121" s="54">
        <f t="shared" si="122"/>
        <v>17295079.559999999</v>
      </c>
      <c r="DA121" s="54">
        <f t="shared" si="122"/>
        <v>2563926.73</v>
      </c>
      <c r="DB121" s="54">
        <f t="shared" si="122"/>
        <v>3447648.95</v>
      </c>
      <c r="DC121" s="54">
        <f t="shared" si="122"/>
        <v>2314056.84</v>
      </c>
      <c r="DD121" s="54">
        <f t="shared" si="122"/>
        <v>2390168.96</v>
      </c>
      <c r="DE121" s="54">
        <f t="shared" si="122"/>
        <v>4216655.3499999996</v>
      </c>
      <c r="DF121" s="54">
        <f t="shared" si="122"/>
        <v>173626171.93000001</v>
      </c>
      <c r="DG121" s="54">
        <f t="shared" si="122"/>
        <v>1413309.37</v>
      </c>
      <c r="DH121" s="54">
        <f t="shared" si="122"/>
        <v>16484062.58</v>
      </c>
      <c r="DI121" s="54">
        <f t="shared" si="122"/>
        <v>22030177.859999999</v>
      </c>
      <c r="DJ121" s="54">
        <f t="shared" si="122"/>
        <v>6275556.3200000003</v>
      </c>
      <c r="DK121" s="54">
        <f t="shared" si="122"/>
        <v>4469775.32</v>
      </c>
      <c r="DL121" s="54">
        <f t="shared" si="122"/>
        <v>49659083.810000002</v>
      </c>
      <c r="DM121" s="54">
        <f t="shared" si="122"/>
        <v>3771197.66</v>
      </c>
      <c r="DN121" s="54">
        <f t="shared" si="122"/>
        <v>12663615.82</v>
      </c>
      <c r="DO121" s="54">
        <f t="shared" si="122"/>
        <v>26832645.16</v>
      </c>
      <c r="DP121" s="54">
        <f t="shared" si="122"/>
        <v>2928504.48</v>
      </c>
      <c r="DQ121" s="54">
        <f t="shared" si="122"/>
        <v>5423664.8899999997</v>
      </c>
      <c r="DR121" s="54">
        <f t="shared" si="122"/>
        <v>12083595.699999999</v>
      </c>
      <c r="DS121" s="54">
        <f t="shared" si="122"/>
        <v>7107057.6900000004</v>
      </c>
      <c r="DT121" s="54">
        <f t="shared" si="122"/>
        <v>2068690.43</v>
      </c>
      <c r="DU121" s="54">
        <f t="shared" si="122"/>
        <v>3926125.23</v>
      </c>
      <c r="DV121" s="54">
        <f t="shared" si="122"/>
        <v>2682089.44</v>
      </c>
      <c r="DW121" s="54">
        <f t="shared" si="122"/>
        <v>3792443.39</v>
      </c>
      <c r="DX121" s="54">
        <f t="shared" si="122"/>
        <v>2774554.24</v>
      </c>
      <c r="DY121" s="54">
        <f t="shared" si="122"/>
        <v>3946928.41</v>
      </c>
      <c r="DZ121" s="54">
        <f t="shared" si="122"/>
        <v>8412393.8699999992</v>
      </c>
      <c r="EA121" s="54">
        <f t="shared" ref="EA121:FX121" si="123">ROUND(EA120*EA117,2)</f>
        <v>6061821.9199999999</v>
      </c>
      <c r="EB121" s="54">
        <f t="shared" si="123"/>
        <v>5251011.5</v>
      </c>
      <c r="EC121" s="54">
        <f t="shared" si="123"/>
        <v>3251493.05</v>
      </c>
      <c r="ED121" s="54">
        <f t="shared" si="123"/>
        <v>18998687.899999999</v>
      </c>
      <c r="EE121" s="54">
        <f t="shared" si="123"/>
        <v>2566249.4300000002</v>
      </c>
      <c r="EF121" s="54">
        <f t="shared" si="123"/>
        <v>12292134.880000001</v>
      </c>
      <c r="EG121" s="54">
        <f t="shared" si="123"/>
        <v>3066926.3</v>
      </c>
      <c r="EH121" s="54">
        <f t="shared" si="123"/>
        <v>2857861.8</v>
      </c>
      <c r="EI121" s="54">
        <f t="shared" si="123"/>
        <v>133311710.25</v>
      </c>
      <c r="EJ121" s="54">
        <f t="shared" si="123"/>
        <v>76414664.640000001</v>
      </c>
      <c r="EK121" s="54">
        <f t="shared" si="123"/>
        <v>6192663.2800000003</v>
      </c>
      <c r="EL121" s="54">
        <f t="shared" si="123"/>
        <v>4462763.72</v>
      </c>
      <c r="EM121" s="54">
        <f t="shared" si="123"/>
        <v>4133315.88</v>
      </c>
      <c r="EN121" s="54">
        <f t="shared" si="123"/>
        <v>8242480.1500000004</v>
      </c>
      <c r="EO121" s="54">
        <f t="shared" si="123"/>
        <v>3927407.08</v>
      </c>
      <c r="EP121" s="54">
        <f t="shared" si="123"/>
        <v>4451975.13</v>
      </c>
      <c r="EQ121" s="54">
        <f t="shared" si="123"/>
        <v>24043959.670000002</v>
      </c>
      <c r="ER121" s="54">
        <f t="shared" si="123"/>
        <v>3935340.32</v>
      </c>
      <c r="ES121" s="54">
        <f t="shared" si="123"/>
        <v>1871414.25</v>
      </c>
      <c r="ET121" s="54">
        <f t="shared" si="123"/>
        <v>3418437.95</v>
      </c>
      <c r="EU121" s="54">
        <f t="shared" si="123"/>
        <v>5574121.5800000001</v>
      </c>
      <c r="EV121" s="54">
        <f t="shared" si="123"/>
        <v>1182519.77</v>
      </c>
      <c r="EW121" s="54">
        <f t="shared" si="123"/>
        <v>10485304.98</v>
      </c>
      <c r="EX121" s="54">
        <f t="shared" si="123"/>
        <v>3231399.03</v>
      </c>
      <c r="EY121" s="54">
        <f t="shared" si="123"/>
        <v>2268646.27</v>
      </c>
      <c r="EZ121" s="54">
        <f t="shared" si="123"/>
        <v>1937676.53</v>
      </c>
      <c r="FA121" s="54">
        <f t="shared" si="123"/>
        <v>30439035.48</v>
      </c>
      <c r="FB121" s="54">
        <f t="shared" si="123"/>
        <v>3740604.19</v>
      </c>
      <c r="FC121" s="54">
        <f t="shared" si="123"/>
        <v>19491453.829999998</v>
      </c>
      <c r="FD121" s="54">
        <f t="shared" si="123"/>
        <v>3772689.64</v>
      </c>
      <c r="FE121" s="54">
        <f t="shared" si="123"/>
        <v>1592689.96</v>
      </c>
      <c r="FF121" s="54">
        <f t="shared" si="123"/>
        <v>2955817.46</v>
      </c>
      <c r="FG121" s="54">
        <f t="shared" si="123"/>
        <v>1852705.87</v>
      </c>
      <c r="FH121" s="54">
        <f t="shared" si="123"/>
        <v>1524477.21</v>
      </c>
      <c r="FI121" s="54">
        <f t="shared" si="123"/>
        <v>15639792.310000001</v>
      </c>
      <c r="FJ121" s="54">
        <f t="shared" si="123"/>
        <v>16258561.65</v>
      </c>
      <c r="FK121" s="54">
        <f t="shared" si="123"/>
        <v>18913046.859999999</v>
      </c>
      <c r="FL121" s="54">
        <f t="shared" si="123"/>
        <v>50238116.700000003</v>
      </c>
      <c r="FM121" s="54">
        <f t="shared" si="123"/>
        <v>30786351.510000002</v>
      </c>
      <c r="FN121" s="54">
        <f t="shared" si="123"/>
        <v>178717943.94999999</v>
      </c>
      <c r="FO121" s="54">
        <f t="shared" si="123"/>
        <v>9827433.7699999996</v>
      </c>
      <c r="FP121" s="54">
        <f t="shared" si="123"/>
        <v>19142216.129999999</v>
      </c>
      <c r="FQ121" s="54">
        <f t="shared" si="123"/>
        <v>8020604.2800000003</v>
      </c>
      <c r="FR121" s="54">
        <f t="shared" si="123"/>
        <v>2476869.77</v>
      </c>
      <c r="FS121" s="54">
        <f t="shared" si="123"/>
        <v>2758435.51</v>
      </c>
      <c r="FT121" s="53">
        <f t="shared" si="123"/>
        <v>1444175.68</v>
      </c>
      <c r="FU121" s="54">
        <f t="shared" si="123"/>
        <v>7266991.8099999996</v>
      </c>
      <c r="FV121" s="54">
        <f t="shared" si="123"/>
        <v>5958804.6799999997</v>
      </c>
      <c r="FW121" s="54">
        <f t="shared" si="123"/>
        <v>2793842.62</v>
      </c>
      <c r="FX121" s="54">
        <f t="shared" si="123"/>
        <v>1157774.95</v>
      </c>
      <c r="FY121" s="6"/>
      <c r="FZ121" s="54">
        <f>SUM(C121:FX121)</f>
        <v>7242949960.46</v>
      </c>
      <c r="GA121" s="54"/>
      <c r="GB121" s="129"/>
      <c r="GC121" s="129"/>
      <c r="GD121" s="129"/>
      <c r="GE121" s="132"/>
      <c r="GF121" s="133"/>
      <c r="GG121" s="7"/>
      <c r="GH121" s="7"/>
      <c r="GI121" s="7"/>
      <c r="GJ121" s="7"/>
      <c r="GK121" s="7"/>
      <c r="GL121" s="7"/>
      <c r="GM121" s="7"/>
    </row>
    <row r="122" spans="1:204" x14ac:dyDescent="0.2">
      <c r="A122" s="6"/>
      <c r="B122" s="2" t="s">
        <v>436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54"/>
      <c r="FZ122">
        <v>7212885653</v>
      </c>
      <c r="GA122" s="26"/>
      <c r="GB122" s="129"/>
      <c r="GC122" s="129"/>
      <c r="GD122" s="129"/>
      <c r="GE122" s="132"/>
      <c r="GF122" s="133"/>
      <c r="GG122" s="7"/>
      <c r="GH122" s="7"/>
      <c r="GI122" s="7"/>
      <c r="GJ122" s="7"/>
      <c r="GK122" s="7"/>
      <c r="GL122" s="7"/>
      <c r="GM122" s="7"/>
    </row>
    <row r="123" spans="1:204" x14ac:dyDescent="0.2">
      <c r="A123" s="3" t="s">
        <v>413</v>
      </c>
      <c r="B123" s="2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  <c r="EV123" s="21"/>
      <c r="EW123" s="21"/>
      <c r="EX123" s="21"/>
      <c r="EY123" s="21"/>
      <c r="EZ123" s="21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54"/>
      <c r="GA123" s="26"/>
      <c r="GB123" s="54"/>
      <c r="GC123" s="54"/>
      <c r="GD123" s="54"/>
      <c r="GE123" s="6"/>
      <c r="GF123" s="7"/>
      <c r="GG123" s="7"/>
      <c r="GH123" s="7"/>
      <c r="GI123" s="7"/>
      <c r="GJ123" s="7"/>
      <c r="GK123" s="7"/>
      <c r="GL123" s="7"/>
      <c r="GM123" s="7"/>
    </row>
    <row r="124" spans="1:204" ht="15.75" x14ac:dyDescent="0.25">
      <c r="A124" s="72"/>
      <c r="B124" s="52" t="s">
        <v>437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5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  <c r="BG124" s="134"/>
      <c r="BH124" s="134"/>
      <c r="BI124" s="134"/>
      <c r="BJ124" s="134"/>
      <c r="BK124" s="134"/>
      <c r="BL124" s="134"/>
      <c r="BM124" s="134"/>
      <c r="BN124" s="134"/>
      <c r="BO124" s="134"/>
      <c r="BP124" s="134"/>
      <c r="BQ124" s="134"/>
      <c r="BR124" s="134"/>
      <c r="BS124" s="134"/>
      <c r="BT124" s="134"/>
      <c r="BU124" s="134"/>
      <c r="BV124" s="134"/>
      <c r="BW124" s="134"/>
      <c r="BX124" s="134"/>
      <c r="BY124" s="134"/>
      <c r="BZ124" s="134"/>
      <c r="CA124" s="134"/>
      <c r="CB124" s="134"/>
      <c r="CC124" s="134"/>
      <c r="CD124" s="134"/>
      <c r="CE124" s="134"/>
      <c r="CF124" s="134"/>
      <c r="CG124" s="134"/>
      <c r="CH124" s="134"/>
      <c r="CI124" s="134"/>
      <c r="CJ124" s="134"/>
      <c r="CK124" s="134"/>
      <c r="CL124" s="134"/>
      <c r="CM124" s="134"/>
      <c r="CN124" s="134"/>
      <c r="CO124" s="134"/>
      <c r="CP124" s="134"/>
      <c r="CQ124" s="134"/>
      <c r="CR124" s="134"/>
      <c r="CS124" s="134"/>
      <c r="CT124" s="134"/>
      <c r="CU124" s="134"/>
      <c r="CV124" s="134"/>
      <c r="CW124" s="134"/>
      <c r="CX124" s="134"/>
      <c r="CY124" s="134"/>
      <c r="CZ124" s="134"/>
      <c r="DA124" s="134"/>
      <c r="DB124" s="134"/>
      <c r="DC124" s="134"/>
      <c r="DD124" s="134"/>
      <c r="DE124" s="134"/>
      <c r="DF124" s="134"/>
      <c r="DG124" s="134"/>
      <c r="DH124" s="134"/>
      <c r="DI124" s="134"/>
      <c r="DJ124" s="134"/>
      <c r="DK124" s="134"/>
      <c r="DL124" s="134"/>
      <c r="DM124" s="134"/>
      <c r="DN124" s="134"/>
      <c r="DO124" s="134"/>
      <c r="DP124" s="134"/>
      <c r="DQ124" s="134"/>
      <c r="DR124" s="134"/>
      <c r="DS124" s="134"/>
      <c r="DT124" s="134"/>
      <c r="DU124" s="134"/>
      <c r="DV124" s="134"/>
      <c r="DW124" s="134"/>
      <c r="DX124" s="134"/>
      <c r="DY124" s="134"/>
      <c r="DZ124" s="134"/>
      <c r="EA124" s="134"/>
      <c r="EB124" s="134"/>
      <c r="EC124" s="134"/>
      <c r="ED124" s="134"/>
      <c r="EE124" s="134"/>
      <c r="EF124" s="134"/>
      <c r="EG124" s="134"/>
      <c r="EH124" s="134"/>
      <c r="EI124" s="134"/>
      <c r="EJ124" s="134"/>
      <c r="EK124" s="134"/>
      <c r="EL124" s="134"/>
      <c r="EM124" s="134"/>
      <c r="EN124" s="134"/>
      <c r="EO124" s="134"/>
      <c r="EP124" s="134"/>
      <c r="EQ124" s="134"/>
      <c r="ER124" s="134"/>
      <c r="ES124" s="134"/>
      <c r="ET124" s="134"/>
      <c r="EU124" s="134"/>
      <c r="EV124" s="134"/>
      <c r="EW124" s="134"/>
      <c r="EX124" s="134"/>
      <c r="EY124" s="134"/>
      <c r="EZ124" s="134"/>
      <c r="FA124" s="134"/>
      <c r="FB124" s="134"/>
      <c r="FC124" s="134"/>
      <c r="FD124" s="134"/>
      <c r="FE124" s="134"/>
      <c r="FF124" s="134"/>
      <c r="FG124" s="134"/>
      <c r="FH124" s="134"/>
      <c r="FI124" s="134"/>
      <c r="FJ124" s="134"/>
      <c r="FK124" s="134"/>
      <c r="FL124" s="134"/>
      <c r="FM124" s="134"/>
      <c r="FN124" s="134"/>
      <c r="FO124" s="134"/>
      <c r="FP124" s="134"/>
      <c r="FQ124" s="134"/>
      <c r="FR124" s="134"/>
      <c r="FS124" s="134"/>
      <c r="FT124" s="135"/>
      <c r="FU124" s="134"/>
      <c r="FV124" s="134"/>
      <c r="FW124" s="134"/>
      <c r="FX124" s="134"/>
      <c r="FY124" s="54"/>
      <c r="FZ124" s="54"/>
      <c r="GA124" s="23"/>
      <c r="GB124" s="54"/>
      <c r="GC124" s="54"/>
      <c r="GD124" s="54"/>
      <c r="GE124" s="6"/>
      <c r="GF124" s="7"/>
      <c r="GG124" s="7"/>
      <c r="GH124" s="7"/>
      <c r="GI124" s="7"/>
      <c r="GJ124" s="7"/>
      <c r="GK124" s="7"/>
      <c r="GL124" s="7"/>
      <c r="GM124" s="7"/>
      <c r="GN124" s="31"/>
      <c r="GO124" s="31"/>
      <c r="GP124" s="31"/>
    </row>
    <row r="125" spans="1:204" x14ac:dyDescent="0.2">
      <c r="A125" s="3" t="s">
        <v>438</v>
      </c>
      <c r="B125" s="2" t="s">
        <v>439</v>
      </c>
      <c r="C125" s="41">
        <f t="shared" ref="C125:BN125" si="124">C10</f>
        <v>2500</v>
      </c>
      <c r="D125" s="41">
        <f t="shared" si="124"/>
        <v>7819</v>
      </c>
      <c r="E125" s="41">
        <f t="shared" si="124"/>
        <v>3511</v>
      </c>
      <c r="F125" s="41">
        <f t="shared" si="124"/>
        <v>3617</v>
      </c>
      <c r="G125" s="41">
        <f t="shared" si="124"/>
        <v>180</v>
      </c>
      <c r="H125" s="41">
        <f t="shared" si="124"/>
        <v>118</v>
      </c>
      <c r="I125" s="41">
        <f t="shared" si="124"/>
        <v>4546</v>
      </c>
      <c r="J125" s="41">
        <f t="shared" si="124"/>
        <v>861</v>
      </c>
      <c r="K125" s="41">
        <f t="shared" si="124"/>
        <v>101</v>
      </c>
      <c r="L125" s="41">
        <f t="shared" si="124"/>
        <v>859</v>
      </c>
      <c r="M125" s="41">
        <f t="shared" si="124"/>
        <v>702</v>
      </c>
      <c r="N125" s="41">
        <f t="shared" si="124"/>
        <v>8121</v>
      </c>
      <c r="O125" s="41">
        <f t="shared" si="124"/>
        <v>1552</v>
      </c>
      <c r="P125" s="41">
        <f t="shared" si="124"/>
        <v>55</v>
      </c>
      <c r="Q125" s="41">
        <f t="shared" si="124"/>
        <v>16502</v>
      </c>
      <c r="R125" s="41">
        <f t="shared" si="124"/>
        <v>147</v>
      </c>
      <c r="S125" s="41">
        <f t="shared" si="124"/>
        <v>368</v>
      </c>
      <c r="T125" s="41">
        <f t="shared" si="124"/>
        <v>26</v>
      </c>
      <c r="U125" s="41">
        <f t="shared" si="124"/>
        <v>13</v>
      </c>
      <c r="V125" s="41">
        <f t="shared" si="124"/>
        <v>76</v>
      </c>
      <c r="W125" s="40">
        <f t="shared" si="124"/>
        <v>46</v>
      </c>
      <c r="X125" s="41">
        <f t="shared" si="124"/>
        <v>15</v>
      </c>
      <c r="Y125" s="41">
        <f t="shared" si="124"/>
        <v>205</v>
      </c>
      <c r="Z125" s="41">
        <f t="shared" si="124"/>
        <v>84</v>
      </c>
      <c r="AA125" s="41">
        <f t="shared" si="124"/>
        <v>4983</v>
      </c>
      <c r="AB125" s="41">
        <f t="shared" si="124"/>
        <v>3290</v>
      </c>
      <c r="AC125" s="41">
        <f t="shared" si="124"/>
        <v>130</v>
      </c>
      <c r="AD125" s="41">
        <f t="shared" si="124"/>
        <v>204</v>
      </c>
      <c r="AE125" s="41">
        <f t="shared" si="124"/>
        <v>19</v>
      </c>
      <c r="AF125" s="41">
        <f t="shared" si="124"/>
        <v>35</v>
      </c>
      <c r="AG125" s="41">
        <f t="shared" si="124"/>
        <v>121</v>
      </c>
      <c r="AH125" s="41">
        <f t="shared" si="124"/>
        <v>278</v>
      </c>
      <c r="AI125" s="41">
        <f t="shared" si="124"/>
        <v>97</v>
      </c>
      <c r="AJ125" s="41">
        <f t="shared" si="124"/>
        <v>103</v>
      </c>
      <c r="AK125" s="41">
        <f t="shared" si="124"/>
        <v>113</v>
      </c>
      <c r="AL125" s="41">
        <f t="shared" si="124"/>
        <v>107</v>
      </c>
      <c r="AM125" s="41">
        <f t="shared" si="124"/>
        <v>161</v>
      </c>
      <c r="AN125" s="41">
        <f t="shared" si="124"/>
        <v>86</v>
      </c>
      <c r="AO125" s="41">
        <f t="shared" si="124"/>
        <v>1354</v>
      </c>
      <c r="AP125" s="41">
        <f t="shared" si="124"/>
        <v>34699</v>
      </c>
      <c r="AQ125" s="41">
        <f t="shared" si="124"/>
        <v>63</v>
      </c>
      <c r="AR125" s="41">
        <f t="shared" si="124"/>
        <v>4039</v>
      </c>
      <c r="AS125" s="41">
        <f t="shared" si="124"/>
        <v>1338</v>
      </c>
      <c r="AT125" s="41">
        <f t="shared" si="124"/>
        <v>195</v>
      </c>
      <c r="AU125" s="41">
        <f t="shared" si="124"/>
        <v>43</v>
      </c>
      <c r="AV125" s="41">
        <f t="shared" si="124"/>
        <v>49</v>
      </c>
      <c r="AW125" s="41">
        <f t="shared" si="124"/>
        <v>35</v>
      </c>
      <c r="AX125" s="41">
        <f t="shared" si="124"/>
        <v>5</v>
      </c>
      <c r="AY125" s="41">
        <f t="shared" si="124"/>
        <v>124</v>
      </c>
      <c r="AZ125" s="41">
        <f t="shared" si="124"/>
        <v>5051</v>
      </c>
      <c r="BA125" s="41">
        <f t="shared" si="124"/>
        <v>2052</v>
      </c>
      <c r="BB125" s="41">
        <f t="shared" si="124"/>
        <v>1649</v>
      </c>
      <c r="BC125" s="41">
        <f t="shared" si="124"/>
        <v>9594</v>
      </c>
      <c r="BD125" s="41">
        <f t="shared" si="124"/>
        <v>385</v>
      </c>
      <c r="BE125" s="41">
        <f t="shared" si="124"/>
        <v>224</v>
      </c>
      <c r="BF125" s="41">
        <f t="shared" si="124"/>
        <v>1374</v>
      </c>
      <c r="BG125" s="41">
        <f t="shared" si="124"/>
        <v>363</v>
      </c>
      <c r="BH125" s="41">
        <f t="shared" si="124"/>
        <v>76</v>
      </c>
      <c r="BI125" s="41">
        <f t="shared" si="124"/>
        <v>90</v>
      </c>
      <c r="BJ125" s="41">
        <f t="shared" si="124"/>
        <v>282</v>
      </c>
      <c r="BK125" s="41">
        <f t="shared" si="124"/>
        <v>2474</v>
      </c>
      <c r="BL125" s="41">
        <f t="shared" si="124"/>
        <v>39</v>
      </c>
      <c r="BM125" s="41">
        <f t="shared" si="124"/>
        <v>88</v>
      </c>
      <c r="BN125" s="41">
        <f t="shared" si="124"/>
        <v>1068</v>
      </c>
      <c r="BO125" s="41">
        <f t="shared" ref="BO125:DZ125" si="125">BO10</f>
        <v>390</v>
      </c>
      <c r="BP125" s="41">
        <f t="shared" si="125"/>
        <v>61</v>
      </c>
      <c r="BQ125" s="41">
        <f t="shared" si="125"/>
        <v>1271</v>
      </c>
      <c r="BR125" s="41">
        <f t="shared" si="125"/>
        <v>1315</v>
      </c>
      <c r="BS125" s="41">
        <f t="shared" si="125"/>
        <v>230</v>
      </c>
      <c r="BT125" s="41">
        <f t="shared" si="125"/>
        <v>57</v>
      </c>
      <c r="BU125" s="41">
        <f t="shared" si="125"/>
        <v>93</v>
      </c>
      <c r="BV125" s="41">
        <f t="shared" si="125"/>
        <v>182</v>
      </c>
      <c r="BW125" s="41">
        <f t="shared" si="125"/>
        <v>260</v>
      </c>
      <c r="BX125" s="41">
        <f t="shared" si="125"/>
        <v>12</v>
      </c>
      <c r="BY125" s="41">
        <f t="shared" si="125"/>
        <v>231</v>
      </c>
      <c r="BZ125" s="41">
        <f t="shared" si="125"/>
        <v>56</v>
      </c>
      <c r="CA125" s="41">
        <f t="shared" si="125"/>
        <v>45</v>
      </c>
      <c r="CB125" s="41">
        <f t="shared" si="125"/>
        <v>13517</v>
      </c>
      <c r="CC125" s="41">
        <f t="shared" si="125"/>
        <v>26</v>
      </c>
      <c r="CD125" s="41">
        <f t="shared" si="125"/>
        <v>11</v>
      </c>
      <c r="CE125" s="41">
        <f t="shared" si="125"/>
        <v>46</v>
      </c>
      <c r="CF125" s="41">
        <f t="shared" si="125"/>
        <v>18</v>
      </c>
      <c r="CG125" s="41">
        <f t="shared" si="125"/>
        <v>49</v>
      </c>
      <c r="CH125" s="41">
        <f t="shared" si="125"/>
        <v>32</v>
      </c>
      <c r="CI125" s="41">
        <f t="shared" si="125"/>
        <v>195</v>
      </c>
      <c r="CJ125" s="41">
        <f t="shared" si="125"/>
        <v>380</v>
      </c>
      <c r="CK125" s="41">
        <f t="shared" si="125"/>
        <v>704</v>
      </c>
      <c r="CL125" s="41">
        <f t="shared" si="125"/>
        <v>173</v>
      </c>
      <c r="CM125" s="41">
        <f t="shared" si="125"/>
        <v>178</v>
      </c>
      <c r="CN125" s="41">
        <f t="shared" si="125"/>
        <v>5002</v>
      </c>
      <c r="CO125" s="41">
        <f t="shared" si="125"/>
        <v>2846</v>
      </c>
      <c r="CP125" s="41">
        <f t="shared" si="125"/>
        <v>231</v>
      </c>
      <c r="CQ125" s="41">
        <f t="shared" si="125"/>
        <v>437</v>
      </c>
      <c r="CR125" s="41">
        <f t="shared" si="125"/>
        <v>49</v>
      </c>
      <c r="CS125" s="41">
        <f t="shared" si="125"/>
        <v>59</v>
      </c>
      <c r="CT125" s="41">
        <f t="shared" si="125"/>
        <v>53</v>
      </c>
      <c r="CU125" s="41">
        <f t="shared" si="125"/>
        <v>42</v>
      </c>
      <c r="CV125" s="41">
        <f t="shared" si="125"/>
        <v>14</v>
      </c>
      <c r="CW125" s="41">
        <f t="shared" si="125"/>
        <v>43</v>
      </c>
      <c r="CX125" s="41">
        <f t="shared" si="125"/>
        <v>87</v>
      </c>
      <c r="CY125" s="41">
        <f t="shared" si="125"/>
        <v>15</v>
      </c>
      <c r="CZ125" s="41">
        <f t="shared" si="125"/>
        <v>520</v>
      </c>
      <c r="DA125" s="41">
        <f t="shared" si="125"/>
        <v>27</v>
      </c>
      <c r="DB125" s="41">
        <f t="shared" si="125"/>
        <v>28</v>
      </c>
      <c r="DC125" s="41">
        <f t="shared" si="125"/>
        <v>22</v>
      </c>
      <c r="DD125" s="41">
        <f t="shared" si="125"/>
        <v>39</v>
      </c>
      <c r="DE125" s="41">
        <f t="shared" si="125"/>
        <v>70</v>
      </c>
      <c r="DF125" s="41">
        <f t="shared" si="125"/>
        <v>5148</v>
      </c>
      <c r="DG125" s="41">
        <f t="shared" si="125"/>
        <v>20</v>
      </c>
      <c r="DH125" s="41">
        <f t="shared" si="125"/>
        <v>487</v>
      </c>
      <c r="DI125" s="41">
        <f t="shared" si="125"/>
        <v>933</v>
      </c>
      <c r="DJ125" s="41">
        <f t="shared" si="125"/>
        <v>196</v>
      </c>
      <c r="DK125" s="41">
        <f t="shared" si="125"/>
        <v>124</v>
      </c>
      <c r="DL125" s="41">
        <f t="shared" si="125"/>
        <v>1649</v>
      </c>
      <c r="DM125" s="41">
        <f t="shared" si="125"/>
        <v>76</v>
      </c>
      <c r="DN125" s="41">
        <f t="shared" si="125"/>
        <v>380</v>
      </c>
      <c r="DO125" s="41">
        <f t="shared" si="125"/>
        <v>1042</v>
      </c>
      <c r="DP125" s="41">
        <f t="shared" si="125"/>
        <v>36</v>
      </c>
      <c r="DQ125" s="41">
        <f t="shared" si="125"/>
        <v>123</v>
      </c>
      <c r="DR125" s="41">
        <f t="shared" si="125"/>
        <v>611</v>
      </c>
      <c r="DS125" s="41">
        <f t="shared" si="125"/>
        <v>377</v>
      </c>
      <c r="DT125" s="41">
        <f t="shared" si="125"/>
        <v>46</v>
      </c>
      <c r="DU125" s="41">
        <f t="shared" si="125"/>
        <v>111</v>
      </c>
      <c r="DV125" s="41">
        <f t="shared" si="125"/>
        <v>42</v>
      </c>
      <c r="DW125" s="41">
        <f t="shared" si="125"/>
        <v>82</v>
      </c>
      <c r="DX125" s="41">
        <f t="shared" si="125"/>
        <v>30</v>
      </c>
      <c r="DY125" s="41">
        <f t="shared" si="125"/>
        <v>40</v>
      </c>
      <c r="DZ125" s="41">
        <f t="shared" si="125"/>
        <v>146</v>
      </c>
      <c r="EA125" s="41">
        <f t="shared" ref="EA125:FX125" si="126">EA10</f>
        <v>162</v>
      </c>
      <c r="EB125" s="41">
        <f t="shared" si="126"/>
        <v>149</v>
      </c>
      <c r="EC125" s="41">
        <f t="shared" si="126"/>
        <v>62</v>
      </c>
      <c r="ED125" s="41">
        <f t="shared" si="126"/>
        <v>36</v>
      </c>
      <c r="EE125" s="41">
        <f t="shared" si="126"/>
        <v>54</v>
      </c>
      <c r="EF125" s="41">
        <f t="shared" si="126"/>
        <v>566</v>
      </c>
      <c r="EG125" s="41">
        <f t="shared" si="126"/>
        <v>99</v>
      </c>
      <c r="EH125" s="41">
        <f t="shared" si="126"/>
        <v>69</v>
      </c>
      <c r="EI125" s="41">
        <f t="shared" si="126"/>
        <v>7372</v>
      </c>
      <c r="EJ125" s="41">
        <f t="shared" si="126"/>
        <v>2301</v>
      </c>
      <c r="EK125" s="41">
        <f t="shared" si="126"/>
        <v>123</v>
      </c>
      <c r="EL125" s="41">
        <f t="shared" si="126"/>
        <v>101</v>
      </c>
      <c r="EM125" s="41">
        <f t="shared" si="126"/>
        <v>154</v>
      </c>
      <c r="EN125" s="41">
        <f t="shared" si="126"/>
        <v>404</v>
      </c>
      <c r="EO125" s="41">
        <f t="shared" si="126"/>
        <v>79</v>
      </c>
      <c r="EP125" s="41">
        <f t="shared" si="126"/>
        <v>75</v>
      </c>
      <c r="EQ125" s="41">
        <f t="shared" si="126"/>
        <v>215</v>
      </c>
      <c r="ER125" s="41">
        <f t="shared" si="126"/>
        <v>68</v>
      </c>
      <c r="ES125" s="41">
        <f t="shared" si="126"/>
        <v>49</v>
      </c>
      <c r="ET125" s="41">
        <f t="shared" si="126"/>
        <v>86</v>
      </c>
      <c r="EU125" s="41">
        <f t="shared" si="126"/>
        <v>325</v>
      </c>
      <c r="EV125" s="41">
        <f t="shared" si="126"/>
        <v>17</v>
      </c>
      <c r="EW125" s="41">
        <f t="shared" si="126"/>
        <v>99</v>
      </c>
      <c r="EX125" s="41">
        <f t="shared" si="126"/>
        <v>55</v>
      </c>
      <c r="EY125" s="41">
        <f t="shared" si="126"/>
        <v>90</v>
      </c>
      <c r="EZ125" s="41">
        <f t="shared" si="126"/>
        <v>22</v>
      </c>
      <c r="FA125" s="41">
        <f t="shared" si="126"/>
        <v>571</v>
      </c>
      <c r="FB125" s="41">
        <f t="shared" si="126"/>
        <v>94</v>
      </c>
      <c r="FC125" s="41">
        <f t="shared" si="126"/>
        <v>393</v>
      </c>
      <c r="FD125" s="41">
        <f t="shared" si="126"/>
        <v>66</v>
      </c>
      <c r="FE125" s="41">
        <f t="shared" si="126"/>
        <v>29</v>
      </c>
      <c r="FF125" s="41">
        <f t="shared" si="126"/>
        <v>48</v>
      </c>
      <c r="FG125" s="41">
        <f t="shared" si="126"/>
        <v>13</v>
      </c>
      <c r="FH125" s="41">
        <f t="shared" si="126"/>
        <v>26</v>
      </c>
      <c r="FI125" s="41">
        <f t="shared" si="126"/>
        <v>582</v>
      </c>
      <c r="FJ125" s="41">
        <f t="shared" si="126"/>
        <v>356</v>
      </c>
      <c r="FK125" s="41">
        <f t="shared" si="126"/>
        <v>598</v>
      </c>
      <c r="FL125" s="41">
        <f t="shared" si="126"/>
        <v>453</v>
      </c>
      <c r="FM125" s="41">
        <f t="shared" si="126"/>
        <v>517</v>
      </c>
      <c r="FN125" s="41">
        <f t="shared" si="126"/>
        <v>7396</v>
      </c>
      <c r="FO125" s="41">
        <f t="shared" si="126"/>
        <v>268</v>
      </c>
      <c r="FP125" s="41">
        <f t="shared" si="126"/>
        <v>884</v>
      </c>
      <c r="FQ125" s="41">
        <f t="shared" si="126"/>
        <v>195</v>
      </c>
      <c r="FR125" s="41">
        <f t="shared" si="126"/>
        <v>28</v>
      </c>
      <c r="FS125" s="41">
        <f t="shared" si="126"/>
        <v>23</v>
      </c>
      <c r="FT125" s="40">
        <f t="shared" si="126"/>
        <v>15</v>
      </c>
      <c r="FU125" s="41">
        <f t="shared" si="126"/>
        <v>267</v>
      </c>
      <c r="FV125" s="41">
        <f t="shared" si="126"/>
        <v>152</v>
      </c>
      <c r="FW125" s="41">
        <f t="shared" si="126"/>
        <v>58</v>
      </c>
      <c r="FX125" s="41">
        <f t="shared" si="126"/>
        <v>6</v>
      </c>
      <c r="FY125" s="134"/>
      <c r="FZ125" s="41"/>
      <c r="GA125" s="23"/>
      <c r="GB125" s="54"/>
      <c r="GC125" s="54"/>
      <c r="GD125" s="54"/>
      <c r="GE125" s="6"/>
      <c r="GF125" s="7"/>
      <c r="GG125" s="7"/>
      <c r="GH125" s="7"/>
      <c r="GI125" s="7"/>
      <c r="GJ125" s="7"/>
      <c r="GK125" s="7"/>
      <c r="GL125" s="7"/>
      <c r="GM125" s="7"/>
    </row>
    <row r="126" spans="1:204" x14ac:dyDescent="0.2">
      <c r="A126" s="3" t="s">
        <v>440</v>
      </c>
      <c r="B126" s="2" t="s">
        <v>441</v>
      </c>
      <c r="C126" s="41">
        <f t="shared" ref="C126:BN126" si="127">C13</f>
        <v>5145</v>
      </c>
      <c r="D126" s="41">
        <f t="shared" si="127"/>
        <v>26774</v>
      </c>
      <c r="E126" s="41">
        <f t="shared" si="127"/>
        <v>5108</v>
      </c>
      <c r="F126" s="41">
        <f t="shared" si="127"/>
        <v>11451</v>
      </c>
      <c r="G126" s="41">
        <f t="shared" si="127"/>
        <v>624</v>
      </c>
      <c r="H126" s="41">
        <f t="shared" si="127"/>
        <v>579</v>
      </c>
      <c r="I126" s="41">
        <f t="shared" si="127"/>
        <v>6506</v>
      </c>
      <c r="J126" s="41">
        <f t="shared" si="127"/>
        <v>1388</v>
      </c>
      <c r="K126" s="41">
        <f t="shared" si="127"/>
        <v>215</v>
      </c>
      <c r="L126" s="41">
        <f t="shared" si="127"/>
        <v>1529</v>
      </c>
      <c r="M126" s="41">
        <f t="shared" si="127"/>
        <v>802</v>
      </c>
      <c r="N126" s="41">
        <f t="shared" si="127"/>
        <v>33231</v>
      </c>
      <c r="O126" s="41">
        <f t="shared" si="127"/>
        <v>8712</v>
      </c>
      <c r="P126" s="41">
        <f t="shared" si="127"/>
        <v>108</v>
      </c>
      <c r="Q126" s="41">
        <f t="shared" si="127"/>
        <v>25822</v>
      </c>
      <c r="R126" s="41">
        <f t="shared" si="127"/>
        <v>1302</v>
      </c>
      <c r="S126" s="41">
        <f t="shared" si="127"/>
        <v>850</v>
      </c>
      <c r="T126" s="41">
        <f t="shared" si="127"/>
        <v>76</v>
      </c>
      <c r="U126" s="41">
        <f t="shared" si="127"/>
        <v>22</v>
      </c>
      <c r="V126" s="41">
        <f t="shared" si="127"/>
        <v>149</v>
      </c>
      <c r="W126" s="40">
        <f t="shared" si="127"/>
        <v>77</v>
      </c>
      <c r="X126" s="41">
        <f t="shared" si="127"/>
        <v>25</v>
      </c>
      <c r="Y126" s="41">
        <f t="shared" si="127"/>
        <v>299</v>
      </c>
      <c r="Z126" s="41">
        <f t="shared" si="127"/>
        <v>146</v>
      </c>
      <c r="AA126" s="41">
        <f t="shared" si="127"/>
        <v>18931</v>
      </c>
      <c r="AB126" s="41">
        <f t="shared" si="127"/>
        <v>18213</v>
      </c>
      <c r="AC126" s="41">
        <f t="shared" si="127"/>
        <v>514</v>
      </c>
      <c r="AD126" s="41">
        <f t="shared" si="127"/>
        <v>715</v>
      </c>
      <c r="AE126" s="41">
        <f t="shared" si="127"/>
        <v>64</v>
      </c>
      <c r="AF126" s="41">
        <f t="shared" si="127"/>
        <v>98</v>
      </c>
      <c r="AG126" s="41">
        <f t="shared" si="127"/>
        <v>534</v>
      </c>
      <c r="AH126" s="41">
        <f t="shared" si="127"/>
        <v>581</v>
      </c>
      <c r="AI126" s="41">
        <f t="shared" si="127"/>
        <v>220</v>
      </c>
      <c r="AJ126" s="41">
        <f t="shared" si="127"/>
        <v>133</v>
      </c>
      <c r="AK126" s="41">
        <f t="shared" si="127"/>
        <v>139</v>
      </c>
      <c r="AL126" s="41">
        <f t="shared" si="127"/>
        <v>161</v>
      </c>
      <c r="AM126" s="41">
        <f t="shared" si="127"/>
        <v>249</v>
      </c>
      <c r="AN126" s="41">
        <f t="shared" si="127"/>
        <v>199</v>
      </c>
      <c r="AO126" s="41">
        <f t="shared" si="127"/>
        <v>2955</v>
      </c>
      <c r="AP126" s="41">
        <f t="shared" si="127"/>
        <v>54836</v>
      </c>
      <c r="AQ126" s="41">
        <f t="shared" si="127"/>
        <v>176</v>
      </c>
      <c r="AR126" s="41">
        <f t="shared" si="127"/>
        <v>41789</v>
      </c>
      <c r="AS126" s="41">
        <f t="shared" si="127"/>
        <v>4387</v>
      </c>
      <c r="AT126" s="41">
        <f t="shared" si="127"/>
        <v>1501</v>
      </c>
      <c r="AU126" s="41">
        <f t="shared" si="127"/>
        <v>153</v>
      </c>
      <c r="AV126" s="41">
        <f t="shared" si="127"/>
        <v>152</v>
      </c>
      <c r="AW126" s="41">
        <f t="shared" si="127"/>
        <v>132</v>
      </c>
      <c r="AX126" s="41">
        <f t="shared" si="127"/>
        <v>9</v>
      </c>
      <c r="AY126" s="41">
        <f t="shared" si="127"/>
        <v>307</v>
      </c>
      <c r="AZ126" s="41">
        <f t="shared" si="127"/>
        <v>7863</v>
      </c>
      <c r="BA126" s="41">
        <f t="shared" si="127"/>
        <v>5534</v>
      </c>
      <c r="BB126" s="41">
        <f t="shared" si="127"/>
        <v>5073</v>
      </c>
      <c r="BC126" s="41">
        <f t="shared" si="127"/>
        <v>18648</v>
      </c>
      <c r="BD126" s="41">
        <f t="shared" si="127"/>
        <v>3080</v>
      </c>
      <c r="BE126" s="41">
        <f t="shared" si="127"/>
        <v>827</v>
      </c>
      <c r="BF126" s="41">
        <f t="shared" si="127"/>
        <v>14386</v>
      </c>
      <c r="BG126" s="41">
        <f t="shared" si="127"/>
        <v>651</v>
      </c>
      <c r="BH126" s="41">
        <f t="shared" si="127"/>
        <v>334</v>
      </c>
      <c r="BI126" s="41">
        <f t="shared" si="127"/>
        <v>146</v>
      </c>
      <c r="BJ126" s="41">
        <f t="shared" si="127"/>
        <v>3546</v>
      </c>
      <c r="BK126" s="41">
        <f t="shared" si="127"/>
        <v>10389</v>
      </c>
      <c r="BL126" s="41">
        <f t="shared" si="127"/>
        <v>79</v>
      </c>
      <c r="BM126" s="41">
        <f t="shared" si="127"/>
        <v>152</v>
      </c>
      <c r="BN126" s="41">
        <f t="shared" si="127"/>
        <v>2249</v>
      </c>
      <c r="BO126" s="41">
        <f t="shared" ref="BO126:DZ126" si="128">BO13</f>
        <v>860</v>
      </c>
      <c r="BP126" s="41">
        <f t="shared" si="128"/>
        <v>140</v>
      </c>
      <c r="BQ126" s="41">
        <f t="shared" si="128"/>
        <v>3684</v>
      </c>
      <c r="BR126" s="41">
        <f t="shared" si="128"/>
        <v>2979</v>
      </c>
      <c r="BS126" s="41">
        <f t="shared" si="128"/>
        <v>607</v>
      </c>
      <c r="BT126" s="41">
        <f t="shared" si="128"/>
        <v>273</v>
      </c>
      <c r="BU126" s="41">
        <f t="shared" si="128"/>
        <v>271</v>
      </c>
      <c r="BV126" s="41">
        <f t="shared" si="128"/>
        <v>792</v>
      </c>
      <c r="BW126" s="41">
        <f t="shared" si="128"/>
        <v>1212</v>
      </c>
      <c r="BX126" s="41">
        <f t="shared" si="128"/>
        <v>51</v>
      </c>
      <c r="BY126" s="41">
        <f t="shared" si="128"/>
        <v>325</v>
      </c>
      <c r="BZ126" s="41">
        <f t="shared" si="128"/>
        <v>126</v>
      </c>
      <c r="CA126" s="41">
        <f t="shared" si="128"/>
        <v>111</v>
      </c>
      <c r="CB126" s="41">
        <f t="shared" si="128"/>
        <v>51012</v>
      </c>
      <c r="CC126" s="41">
        <f t="shared" si="128"/>
        <v>92</v>
      </c>
      <c r="CD126" s="41">
        <f t="shared" si="128"/>
        <v>37</v>
      </c>
      <c r="CE126" s="41">
        <f t="shared" si="128"/>
        <v>110</v>
      </c>
      <c r="CF126" s="41">
        <f t="shared" si="128"/>
        <v>52</v>
      </c>
      <c r="CG126" s="41">
        <f t="shared" si="128"/>
        <v>120</v>
      </c>
      <c r="CH126" s="41">
        <f t="shared" si="128"/>
        <v>65</v>
      </c>
      <c r="CI126" s="41">
        <f t="shared" si="128"/>
        <v>424</v>
      </c>
      <c r="CJ126" s="41">
        <f t="shared" si="128"/>
        <v>629</v>
      </c>
      <c r="CK126" s="41">
        <f t="shared" si="128"/>
        <v>3116</v>
      </c>
      <c r="CL126" s="41">
        <f t="shared" si="128"/>
        <v>808</v>
      </c>
      <c r="CM126" s="41">
        <f t="shared" si="128"/>
        <v>510</v>
      </c>
      <c r="CN126" s="41">
        <f t="shared" si="128"/>
        <v>18397</v>
      </c>
      <c r="CO126" s="41">
        <f t="shared" si="128"/>
        <v>9461</v>
      </c>
      <c r="CP126" s="41">
        <f t="shared" si="128"/>
        <v>678</v>
      </c>
      <c r="CQ126" s="41">
        <f t="shared" si="128"/>
        <v>681</v>
      </c>
      <c r="CR126" s="41">
        <f t="shared" si="128"/>
        <v>114</v>
      </c>
      <c r="CS126" s="41">
        <f t="shared" si="128"/>
        <v>227</v>
      </c>
      <c r="CT126" s="41">
        <f t="shared" si="128"/>
        <v>74</v>
      </c>
      <c r="CU126" s="41">
        <f t="shared" si="128"/>
        <v>257</v>
      </c>
      <c r="CV126" s="41">
        <f t="shared" si="128"/>
        <v>26</v>
      </c>
      <c r="CW126" s="41">
        <f t="shared" si="128"/>
        <v>105</v>
      </c>
      <c r="CX126" s="41">
        <f t="shared" si="128"/>
        <v>302</v>
      </c>
      <c r="CY126" s="41">
        <f t="shared" si="128"/>
        <v>26</v>
      </c>
      <c r="CZ126" s="41">
        <f t="shared" si="128"/>
        <v>1298</v>
      </c>
      <c r="DA126" s="41">
        <f t="shared" si="128"/>
        <v>99</v>
      </c>
      <c r="DB126" s="41">
        <f t="shared" si="128"/>
        <v>194</v>
      </c>
      <c r="DC126" s="41">
        <f t="shared" si="128"/>
        <v>91</v>
      </c>
      <c r="DD126" s="41">
        <f t="shared" si="128"/>
        <v>96</v>
      </c>
      <c r="DE126" s="41">
        <f t="shared" si="128"/>
        <v>207</v>
      </c>
      <c r="DF126" s="41">
        <f t="shared" si="128"/>
        <v>13732</v>
      </c>
      <c r="DG126" s="41">
        <f t="shared" si="128"/>
        <v>56</v>
      </c>
      <c r="DH126" s="41">
        <f t="shared" si="128"/>
        <v>1319</v>
      </c>
      <c r="DI126" s="41">
        <f t="shared" si="128"/>
        <v>1618</v>
      </c>
      <c r="DJ126" s="41">
        <f t="shared" si="128"/>
        <v>461</v>
      </c>
      <c r="DK126" s="41">
        <f t="shared" si="128"/>
        <v>275</v>
      </c>
      <c r="DL126" s="41">
        <f t="shared" si="128"/>
        <v>3465</v>
      </c>
      <c r="DM126" s="41">
        <f t="shared" si="128"/>
        <v>159</v>
      </c>
      <c r="DN126" s="41">
        <f t="shared" si="128"/>
        <v>857</v>
      </c>
      <c r="DO126" s="41">
        <f t="shared" si="128"/>
        <v>1776</v>
      </c>
      <c r="DP126" s="41">
        <f t="shared" si="128"/>
        <v>133</v>
      </c>
      <c r="DQ126" s="41">
        <f t="shared" si="128"/>
        <v>334</v>
      </c>
      <c r="DR126" s="41">
        <f t="shared" si="128"/>
        <v>853</v>
      </c>
      <c r="DS126" s="41">
        <f t="shared" si="128"/>
        <v>513</v>
      </c>
      <c r="DT126" s="41">
        <f t="shared" si="128"/>
        <v>77</v>
      </c>
      <c r="DU126" s="41">
        <f t="shared" si="128"/>
        <v>256</v>
      </c>
      <c r="DV126" s="41">
        <f t="shared" si="128"/>
        <v>124</v>
      </c>
      <c r="DW126" s="41">
        <f t="shared" si="128"/>
        <v>223</v>
      </c>
      <c r="DX126" s="41">
        <f t="shared" si="128"/>
        <v>110</v>
      </c>
      <c r="DY126" s="41">
        <f t="shared" si="128"/>
        <v>218</v>
      </c>
      <c r="DZ126" s="41">
        <f t="shared" si="128"/>
        <v>579</v>
      </c>
      <c r="EA126" s="41">
        <f t="shared" ref="EA126:FX126" si="129">EA13</f>
        <v>409</v>
      </c>
      <c r="EB126" s="41">
        <f t="shared" si="129"/>
        <v>360</v>
      </c>
      <c r="EC126" s="41">
        <f t="shared" si="129"/>
        <v>178</v>
      </c>
      <c r="ED126" s="41">
        <f t="shared" si="129"/>
        <v>1019</v>
      </c>
      <c r="EE126" s="41">
        <f t="shared" si="129"/>
        <v>112</v>
      </c>
      <c r="EF126" s="41">
        <f t="shared" si="129"/>
        <v>933</v>
      </c>
      <c r="EG126" s="41">
        <f t="shared" si="129"/>
        <v>170</v>
      </c>
      <c r="EH126" s="41">
        <f t="shared" si="129"/>
        <v>135</v>
      </c>
      <c r="EI126" s="41">
        <f t="shared" si="129"/>
        <v>10759</v>
      </c>
      <c r="EJ126" s="41">
        <f t="shared" si="129"/>
        <v>5773</v>
      </c>
      <c r="EK126" s="41">
        <f t="shared" si="129"/>
        <v>411</v>
      </c>
      <c r="EL126" s="41">
        <f t="shared" si="129"/>
        <v>337</v>
      </c>
      <c r="EM126" s="41">
        <f t="shared" si="129"/>
        <v>262</v>
      </c>
      <c r="EN126" s="41">
        <f t="shared" si="129"/>
        <v>646</v>
      </c>
      <c r="EO126" s="41">
        <f t="shared" si="129"/>
        <v>259</v>
      </c>
      <c r="EP126" s="41">
        <f t="shared" si="129"/>
        <v>240</v>
      </c>
      <c r="EQ126" s="41">
        <f t="shared" si="129"/>
        <v>1544</v>
      </c>
      <c r="ER126" s="41">
        <f t="shared" si="129"/>
        <v>221</v>
      </c>
      <c r="ES126" s="41">
        <f t="shared" si="129"/>
        <v>77</v>
      </c>
      <c r="ET126" s="41">
        <f t="shared" si="129"/>
        <v>114</v>
      </c>
      <c r="EU126" s="41">
        <f t="shared" si="129"/>
        <v>366</v>
      </c>
      <c r="EV126" s="41">
        <f t="shared" si="129"/>
        <v>41</v>
      </c>
      <c r="EW126" s="41">
        <f t="shared" si="129"/>
        <v>579</v>
      </c>
      <c r="EX126" s="41">
        <f t="shared" si="129"/>
        <v>139</v>
      </c>
      <c r="EY126" s="41">
        <f t="shared" si="129"/>
        <v>284</v>
      </c>
      <c r="EZ126" s="41">
        <f t="shared" si="129"/>
        <v>61</v>
      </c>
      <c r="FA126" s="41">
        <f t="shared" si="129"/>
        <v>2082</v>
      </c>
      <c r="FB126" s="41">
        <f t="shared" si="129"/>
        <v>183</v>
      </c>
      <c r="FC126" s="41">
        <f t="shared" si="129"/>
        <v>1376</v>
      </c>
      <c r="FD126" s="41">
        <f t="shared" si="129"/>
        <v>195</v>
      </c>
      <c r="FE126" s="41">
        <f t="shared" si="129"/>
        <v>71</v>
      </c>
      <c r="FF126" s="41">
        <f t="shared" si="129"/>
        <v>138</v>
      </c>
      <c r="FG126" s="41">
        <f t="shared" si="129"/>
        <v>67</v>
      </c>
      <c r="FH126" s="41">
        <f t="shared" si="129"/>
        <v>52</v>
      </c>
      <c r="FI126" s="41">
        <f t="shared" si="129"/>
        <v>1184</v>
      </c>
      <c r="FJ126" s="41">
        <f t="shared" si="129"/>
        <v>1210</v>
      </c>
      <c r="FK126" s="41">
        <f t="shared" si="129"/>
        <v>1471</v>
      </c>
      <c r="FL126" s="41">
        <f t="shared" si="129"/>
        <v>3263</v>
      </c>
      <c r="FM126" s="41">
        <f t="shared" si="129"/>
        <v>2396</v>
      </c>
      <c r="FN126" s="41">
        <f t="shared" si="129"/>
        <v>13503</v>
      </c>
      <c r="FO126" s="41">
        <f t="shared" si="129"/>
        <v>692</v>
      </c>
      <c r="FP126" s="41">
        <f t="shared" si="129"/>
        <v>1402</v>
      </c>
      <c r="FQ126" s="41">
        <f t="shared" si="129"/>
        <v>485</v>
      </c>
      <c r="FR126" s="41">
        <f t="shared" si="129"/>
        <v>94</v>
      </c>
      <c r="FS126" s="41">
        <f t="shared" si="129"/>
        <v>115</v>
      </c>
      <c r="FT126" s="40">
        <f t="shared" si="129"/>
        <v>43</v>
      </c>
      <c r="FU126" s="41">
        <f t="shared" si="129"/>
        <v>499</v>
      </c>
      <c r="FV126" s="41">
        <f t="shared" si="129"/>
        <v>404</v>
      </c>
      <c r="FW126" s="41">
        <f t="shared" si="129"/>
        <v>122</v>
      </c>
      <c r="FX126" s="41">
        <f t="shared" si="129"/>
        <v>43</v>
      </c>
      <c r="FY126" s="136"/>
      <c r="FZ126" s="41"/>
      <c r="GA126" s="39"/>
      <c r="GB126" s="54"/>
      <c r="GC126" s="54"/>
      <c r="GD126" s="54"/>
      <c r="GE126" s="6"/>
      <c r="GF126" s="7"/>
      <c r="GG126" s="7"/>
      <c r="GH126" s="7"/>
      <c r="GI126" s="7"/>
      <c r="GJ126" s="7"/>
      <c r="GK126" s="7"/>
      <c r="GL126" s="7"/>
      <c r="GM126" s="7"/>
    </row>
    <row r="127" spans="1:204" x14ac:dyDescent="0.2">
      <c r="A127" s="4" t="s">
        <v>442</v>
      </c>
      <c r="B127" s="2" t="s">
        <v>443</v>
      </c>
      <c r="C127" s="137">
        <f t="shared" ref="C127:BN127" si="130">ROUND(C125/C126,4)</f>
        <v>0.4859</v>
      </c>
      <c r="D127" s="137">
        <f t="shared" si="130"/>
        <v>0.29199999999999998</v>
      </c>
      <c r="E127" s="137">
        <f t="shared" si="130"/>
        <v>0.68740000000000001</v>
      </c>
      <c r="F127" s="137">
        <f t="shared" si="130"/>
        <v>0.31590000000000001</v>
      </c>
      <c r="G127" s="137">
        <f t="shared" si="130"/>
        <v>0.28849999999999998</v>
      </c>
      <c r="H127" s="137">
        <f t="shared" si="130"/>
        <v>0.20380000000000001</v>
      </c>
      <c r="I127" s="137">
        <f t="shared" si="130"/>
        <v>0.69869999999999999</v>
      </c>
      <c r="J127" s="137">
        <f t="shared" si="130"/>
        <v>0.62029999999999996</v>
      </c>
      <c r="K127" s="137">
        <f t="shared" si="130"/>
        <v>0.4698</v>
      </c>
      <c r="L127" s="137">
        <f t="shared" si="130"/>
        <v>0.56179999999999997</v>
      </c>
      <c r="M127" s="137">
        <f t="shared" si="130"/>
        <v>0.87529999999999997</v>
      </c>
      <c r="N127" s="137">
        <f t="shared" si="130"/>
        <v>0.24440000000000001</v>
      </c>
      <c r="O127" s="137">
        <f t="shared" si="130"/>
        <v>0.17810000000000001</v>
      </c>
      <c r="P127" s="137">
        <f t="shared" si="130"/>
        <v>0.50929999999999997</v>
      </c>
      <c r="Q127" s="137">
        <f t="shared" si="130"/>
        <v>0.6391</v>
      </c>
      <c r="R127" s="137">
        <f t="shared" si="130"/>
        <v>0.1129</v>
      </c>
      <c r="S127" s="137">
        <f t="shared" si="130"/>
        <v>0.43290000000000001</v>
      </c>
      <c r="T127" s="137">
        <f t="shared" si="130"/>
        <v>0.34210000000000002</v>
      </c>
      <c r="U127" s="137">
        <f t="shared" si="130"/>
        <v>0.59089999999999998</v>
      </c>
      <c r="V127" s="137">
        <f t="shared" si="130"/>
        <v>0.5101</v>
      </c>
      <c r="W127" s="138">
        <f t="shared" si="130"/>
        <v>0.59740000000000004</v>
      </c>
      <c r="X127" s="137">
        <f t="shared" si="130"/>
        <v>0.6</v>
      </c>
      <c r="Y127" s="137">
        <f t="shared" si="130"/>
        <v>0.68559999999999999</v>
      </c>
      <c r="Z127" s="137">
        <f t="shared" si="130"/>
        <v>0.57530000000000003</v>
      </c>
      <c r="AA127" s="137">
        <f t="shared" si="130"/>
        <v>0.26319999999999999</v>
      </c>
      <c r="AB127" s="137">
        <f t="shared" si="130"/>
        <v>0.18060000000000001</v>
      </c>
      <c r="AC127" s="137">
        <f t="shared" si="130"/>
        <v>0.25290000000000001</v>
      </c>
      <c r="AD127" s="137">
        <f t="shared" si="130"/>
        <v>0.2853</v>
      </c>
      <c r="AE127" s="137">
        <f t="shared" si="130"/>
        <v>0.2969</v>
      </c>
      <c r="AF127" s="137">
        <f t="shared" si="130"/>
        <v>0.35709999999999997</v>
      </c>
      <c r="AG127" s="137">
        <f t="shared" si="130"/>
        <v>0.2266</v>
      </c>
      <c r="AH127" s="137">
        <f t="shared" si="130"/>
        <v>0.47849999999999998</v>
      </c>
      <c r="AI127" s="137">
        <f t="shared" si="130"/>
        <v>0.44090000000000001</v>
      </c>
      <c r="AJ127" s="137">
        <f t="shared" si="130"/>
        <v>0.77439999999999998</v>
      </c>
      <c r="AK127" s="137">
        <f t="shared" si="130"/>
        <v>0.81289999999999996</v>
      </c>
      <c r="AL127" s="137">
        <f t="shared" si="130"/>
        <v>0.66459999999999997</v>
      </c>
      <c r="AM127" s="137">
        <f t="shared" si="130"/>
        <v>0.64659999999999995</v>
      </c>
      <c r="AN127" s="137">
        <f t="shared" si="130"/>
        <v>0.43219999999999997</v>
      </c>
      <c r="AO127" s="137">
        <f t="shared" si="130"/>
        <v>0.4582</v>
      </c>
      <c r="AP127" s="137">
        <f t="shared" si="130"/>
        <v>0.63280000000000003</v>
      </c>
      <c r="AQ127" s="137">
        <f t="shared" si="130"/>
        <v>0.35799999999999998</v>
      </c>
      <c r="AR127" s="137">
        <f t="shared" si="130"/>
        <v>9.6699999999999994E-2</v>
      </c>
      <c r="AS127" s="137">
        <f t="shared" si="130"/>
        <v>0.30499999999999999</v>
      </c>
      <c r="AT127" s="137">
        <f t="shared" si="130"/>
        <v>0.12989999999999999</v>
      </c>
      <c r="AU127" s="137">
        <f t="shared" si="130"/>
        <v>0.28100000000000003</v>
      </c>
      <c r="AV127" s="137">
        <f t="shared" si="130"/>
        <v>0.32240000000000002</v>
      </c>
      <c r="AW127" s="137">
        <f t="shared" si="130"/>
        <v>0.26519999999999999</v>
      </c>
      <c r="AX127" s="137">
        <f t="shared" si="130"/>
        <v>0.55559999999999998</v>
      </c>
      <c r="AY127" s="137">
        <f t="shared" si="130"/>
        <v>0.40389999999999998</v>
      </c>
      <c r="AZ127" s="137">
        <f t="shared" si="130"/>
        <v>0.64239999999999997</v>
      </c>
      <c r="BA127" s="137">
        <f t="shared" si="130"/>
        <v>0.37080000000000002</v>
      </c>
      <c r="BB127" s="137">
        <f t="shared" si="130"/>
        <v>0.3251</v>
      </c>
      <c r="BC127" s="137">
        <f t="shared" si="130"/>
        <v>0.51449999999999996</v>
      </c>
      <c r="BD127" s="137">
        <f t="shared" si="130"/>
        <v>0.125</v>
      </c>
      <c r="BE127" s="137">
        <f t="shared" si="130"/>
        <v>0.27089999999999997</v>
      </c>
      <c r="BF127" s="137">
        <f t="shared" si="130"/>
        <v>9.5500000000000002E-2</v>
      </c>
      <c r="BG127" s="137">
        <f t="shared" si="130"/>
        <v>0.55759999999999998</v>
      </c>
      <c r="BH127" s="137">
        <f t="shared" si="130"/>
        <v>0.22750000000000001</v>
      </c>
      <c r="BI127" s="137">
        <f t="shared" si="130"/>
        <v>0.61639999999999995</v>
      </c>
      <c r="BJ127" s="137">
        <f t="shared" si="130"/>
        <v>7.9500000000000001E-2</v>
      </c>
      <c r="BK127" s="137">
        <f t="shared" si="130"/>
        <v>0.23810000000000001</v>
      </c>
      <c r="BL127" s="137">
        <f t="shared" si="130"/>
        <v>0.49370000000000003</v>
      </c>
      <c r="BM127" s="137">
        <f t="shared" si="130"/>
        <v>0.57889999999999997</v>
      </c>
      <c r="BN127" s="137">
        <f t="shared" si="130"/>
        <v>0.47489999999999999</v>
      </c>
      <c r="BO127" s="137">
        <f t="shared" ref="BO127:DZ127" si="131">ROUND(BO125/BO126,4)</f>
        <v>0.45350000000000001</v>
      </c>
      <c r="BP127" s="137">
        <f t="shared" si="131"/>
        <v>0.43569999999999998</v>
      </c>
      <c r="BQ127" s="137">
        <f t="shared" si="131"/>
        <v>0.34499999999999997</v>
      </c>
      <c r="BR127" s="137">
        <f t="shared" si="131"/>
        <v>0.44140000000000001</v>
      </c>
      <c r="BS127" s="137">
        <f t="shared" si="131"/>
        <v>0.37890000000000001</v>
      </c>
      <c r="BT127" s="137">
        <f t="shared" si="131"/>
        <v>0.20880000000000001</v>
      </c>
      <c r="BU127" s="137">
        <f t="shared" si="131"/>
        <v>0.34320000000000001</v>
      </c>
      <c r="BV127" s="137">
        <f t="shared" si="131"/>
        <v>0.2298</v>
      </c>
      <c r="BW127" s="137">
        <f t="shared" si="131"/>
        <v>0.2145</v>
      </c>
      <c r="BX127" s="137">
        <f t="shared" si="131"/>
        <v>0.23530000000000001</v>
      </c>
      <c r="BY127" s="137">
        <f t="shared" si="131"/>
        <v>0.71079999999999999</v>
      </c>
      <c r="BZ127" s="137">
        <f t="shared" si="131"/>
        <v>0.44440000000000002</v>
      </c>
      <c r="CA127" s="137">
        <f t="shared" si="131"/>
        <v>0.40539999999999998</v>
      </c>
      <c r="CB127" s="137">
        <f t="shared" si="131"/>
        <v>0.26500000000000001</v>
      </c>
      <c r="CC127" s="137">
        <f t="shared" si="131"/>
        <v>0.28260000000000002</v>
      </c>
      <c r="CD127" s="137">
        <f t="shared" si="131"/>
        <v>0.29730000000000001</v>
      </c>
      <c r="CE127" s="137">
        <f t="shared" si="131"/>
        <v>0.41820000000000002</v>
      </c>
      <c r="CF127" s="137">
        <f t="shared" si="131"/>
        <v>0.34620000000000001</v>
      </c>
      <c r="CG127" s="137">
        <f t="shared" si="131"/>
        <v>0.4083</v>
      </c>
      <c r="CH127" s="137">
        <f t="shared" si="131"/>
        <v>0.49230000000000002</v>
      </c>
      <c r="CI127" s="137">
        <f t="shared" si="131"/>
        <v>0.45989999999999998</v>
      </c>
      <c r="CJ127" s="137">
        <f t="shared" si="131"/>
        <v>0.60409999999999997</v>
      </c>
      <c r="CK127" s="137">
        <f t="shared" si="131"/>
        <v>0.22589999999999999</v>
      </c>
      <c r="CL127" s="137">
        <f t="shared" si="131"/>
        <v>0.21410000000000001</v>
      </c>
      <c r="CM127" s="137">
        <f t="shared" si="131"/>
        <v>0.34899999999999998</v>
      </c>
      <c r="CN127" s="137">
        <f t="shared" si="131"/>
        <v>0.27189999999999998</v>
      </c>
      <c r="CO127" s="137">
        <f t="shared" si="131"/>
        <v>0.30080000000000001</v>
      </c>
      <c r="CP127" s="137">
        <f t="shared" si="131"/>
        <v>0.3407</v>
      </c>
      <c r="CQ127" s="137">
        <f t="shared" si="131"/>
        <v>0.64170000000000005</v>
      </c>
      <c r="CR127" s="137">
        <f t="shared" si="131"/>
        <v>0.42980000000000002</v>
      </c>
      <c r="CS127" s="137">
        <f t="shared" si="131"/>
        <v>0.25990000000000002</v>
      </c>
      <c r="CT127" s="137">
        <f t="shared" si="131"/>
        <v>0.71619999999999995</v>
      </c>
      <c r="CU127" s="137">
        <f t="shared" si="131"/>
        <v>0.16339999999999999</v>
      </c>
      <c r="CV127" s="137">
        <f t="shared" si="131"/>
        <v>0.53849999999999998</v>
      </c>
      <c r="CW127" s="137">
        <f t="shared" si="131"/>
        <v>0.40949999999999998</v>
      </c>
      <c r="CX127" s="137">
        <f t="shared" si="131"/>
        <v>0.28810000000000002</v>
      </c>
      <c r="CY127" s="137">
        <f t="shared" si="131"/>
        <v>0.57689999999999997</v>
      </c>
      <c r="CZ127" s="137">
        <f t="shared" si="131"/>
        <v>0.40060000000000001</v>
      </c>
      <c r="DA127" s="137">
        <f t="shared" si="131"/>
        <v>0.2727</v>
      </c>
      <c r="DB127" s="137">
        <f t="shared" si="131"/>
        <v>0.14430000000000001</v>
      </c>
      <c r="DC127" s="137">
        <f t="shared" si="131"/>
        <v>0.24179999999999999</v>
      </c>
      <c r="DD127" s="137">
        <f t="shared" si="131"/>
        <v>0.40629999999999999</v>
      </c>
      <c r="DE127" s="137">
        <f t="shared" si="131"/>
        <v>0.3382</v>
      </c>
      <c r="DF127" s="137">
        <f t="shared" si="131"/>
        <v>0.37490000000000001</v>
      </c>
      <c r="DG127" s="137">
        <f t="shared" si="131"/>
        <v>0.35709999999999997</v>
      </c>
      <c r="DH127" s="137">
        <f t="shared" si="131"/>
        <v>0.36919999999999997</v>
      </c>
      <c r="DI127" s="137">
        <f t="shared" si="131"/>
        <v>0.5766</v>
      </c>
      <c r="DJ127" s="137">
        <f t="shared" si="131"/>
        <v>0.42520000000000002</v>
      </c>
      <c r="DK127" s="137">
        <f t="shared" si="131"/>
        <v>0.45090000000000002</v>
      </c>
      <c r="DL127" s="137">
        <f t="shared" si="131"/>
        <v>0.47589999999999999</v>
      </c>
      <c r="DM127" s="137">
        <f t="shared" si="131"/>
        <v>0.47799999999999998</v>
      </c>
      <c r="DN127" s="137">
        <f t="shared" si="131"/>
        <v>0.44340000000000002</v>
      </c>
      <c r="DO127" s="137">
        <f t="shared" si="131"/>
        <v>0.5867</v>
      </c>
      <c r="DP127" s="137">
        <f t="shared" si="131"/>
        <v>0.2707</v>
      </c>
      <c r="DQ127" s="137">
        <f t="shared" si="131"/>
        <v>0.36830000000000002</v>
      </c>
      <c r="DR127" s="137">
        <f t="shared" si="131"/>
        <v>0.71630000000000005</v>
      </c>
      <c r="DS127" s="137">
        <f t="shared" si="131"/>
        <v>0.7349</v>
      </c>
      <c r="DT127" s="137">
        <f t="shared" si="131"/>
        <v>0.59740000000000004</v>
      </c>
      <c r="DU127" s="137">
        <f t="shared" si="131"/>
        <v>0.43359999999999999</v>
      </c>
      <c r="DV127" s="137">
        <f t="shared" si="131"/>
        <v>0.3387</v>
      </c>
      <c r="DW127" s="137">
        <f t="shared" si="131"/>
        <v>0.36770000000000003</v>
      </c>
      <c r="DX127" s="137">
        <f t="shared" si="131"/>
        <v>0.2727</v>
      </c>
      <c r="DY127" s="137">
        <f t="shared" si="131"/>
        <v>0.1835</v>
      </c>
      <c r="DZ127" s="137">
        <f t="shared" si="131"/>
        <v>0.25219999999999998</v>
      </c>
      <c r="EA127" s="137">
        <f t="shared" ref="EA127:FX127" si="132">ROUND(EA125/EA126,4)</f>
        <v>0.39610000000000001</v>
      </c>
      <c r="EB127" s="137">
        <f t="shared" si="132"/>
        <v>0.41389999999999999</v>
      </c>
      <c r="EC127" s="137">
        <f t="shared" si="132"/>
        <v>0.3483</v>
      </c>
      <c r="ED127" s="137">
        <f t="shared" si="132"/>
        <v>3.5299999999999998E-2</v>
      </c>
      <c r="EE127" s="137">
        <f t="shared" si="132"/>
        <v>0.48209999999999997</v>
      </c>
      <c r="EF127" s="137">
        <f t="shared" si="132"/>
        <v>0.60660000000000003</v>
      </c>
      <c r="EG127" s="137">
        <f t="shared" si="132"/>
        <v>0.58240000000000003</v>
      </c>
      <c r="EH127" s="137">
        <f t="shared" si="132"/>
        <v>0.5111</v>
      </c>
      <c r="EI127" s="137">
        <f t="shared" si="132"/>
        <v>0.68520000000000003</v>
      </c>
      <c r="EJ127" s="137">
        <f t="shared" si="132"/>
        <v>0.39860000000000001</v>
      </c>
      <c r="EK127" s="137">
        <f t="shared" si="132"/>
        <v>0.29930000000000001</v>
      </c>
      <c r="EL127" s="137">
        <f t="shared" si="132"/>
        <v>0.29970000000000002</v>
      </c>
      <c r="EM127" s="137">
        <f t="shared" si="132"/>
        <v>0.58779999999999999</v>
      </c>
      <c r="EN127" s="137">
        <f t="shared" si="132"/>
        <v>0.62539999999999996</v>
      </c>
      <c r="EO127" s="137">
        <f t="shared" si="132"/>
        <v>0.30499999999999999</v>
      </c>
      <c r="EP127" s="137">
        <f t="shared" si="132"/>
        <v>0.3125</v>
      </c>
      <c r="EQ127" s="137">
        <f t="shared" si="132"/>
        <v>0.13919999999999999</v>
      </c>
      <c r="ER127" s="137">
        <f t="shared" si="132"/>
        <v>0.30769999999999997</v>
      </c>
      <c r="ES127" s="137">
        <f t="shared" si="132"/>
        <v>0.63639999999999997</v>
      </c>
      <c r="ET127" s="137">
        <f t="shared" si="132"/>
        <v>0.75439999999999996</v>
      </c>
      <c r="EU127" s="137">
        <f t="shared" si="132"/>
        <v>0.88800000000000001</v>
      </c>
      <c r="EV127" s="137">
        <f t="shared" si="132"/>
        <v>0.41460000000000002</v>
      </c>
      <c r="EW127" s="137">
        <f t="shared" si="132"/>
        <v>0.17100000000000001</v>
      </c>
      <c r="EX127" s="137">
        <f t="shared" si="132"/>
        <v>0.3957</v>
      </c>
      <c r="EY127" s="137">
        <f t="shared" si="132"/>
        <v>0.31690000000000002</v>
      </c>
      <c r="EZ127" s="137">
        <f t="shared" si="132"/>
        <v>0.36070000000000002</v>
      </c>
      <c r="FA127" s="137">
        <f t="shared" si="132"/>
        <v>0.27429999999999999</v>
      </c>
      <c r="FB127" s="137">
        <f t="shared" si="132"/>
        <v>0.51370000000000005</v>
      </c>
      <c r="FC127" s="137">
        <f t="shared" si="132"/>
        <v>0.28560000000000002</v>
      </c>
      <c r="FD127" s="137">
        <f t="shared" si="132"/>
        <v>0.33850000000000002</v>
      </c>
      <c r="FE127" s="137">
        <f t="shared" si="132"/>
        <v>0.40849999999999997</v>
      </c>
      <c r="FF127" s="137">
        <f t="shared" si="132"/>
        <v>0.3478</v>
      </c>
      <c r="FG127" s="137">
        <f t="shared" si="132"/>
        <v>0.19400000000000001</v>
      </c>
      <c r="FH127" s="137">
        <f t="shared" si="132"/>
        <v>0.5</v>
      </c>
      <c r="FI127" s="137">
        <f t="shared" si="132"/>
        <v>0.49159999999999998</v>
      </c>
      <c r="FJ127" s="137">
        <f t="shared" si="132"/>
        <v>0.29420000000000002</v>
      </c>
      <c r="FK127" s="137">
        <f t="shared" si="132"/>
        <v>0.40649999999999997</v>
      </c>
      <c r="FL127" s="137">
        <f t="shared" si="132"/>
        <v>0.13880000000000001</v>
      </c>
      <c r="FM127" s="137">
        <f t="shared" si="132"/>
        <v>0.21579999999999999</v>
      </c>
      <c r="FN127" s="137">
        <f t="shared" si="132"/>
        <v>0.54769999999999996</v>
      </c>
      <c r="FO127" s="137">
        <f t="shared" si="132"/>
        <v>0.38729999999999998</v>
      </c>
      <c r="FP127" s="137">
        <f t="shared" si="132"/>
        <v>0.63049999999999995</v>
      </c>
      <c r="FQ127" s="137">
        <f t="shared" si="132"/>
        <v>0.40210000000000001</v>
      </c>
      <c r="FR127" s="137">
        <f t="shared" si="132"/>
        <v>0.2979</v>
      </c>
      <c r="FS127" s="137">
        <f t="shared" si="132"/>
        <v>0.2</v>
      </c>
      <c r="FT127" s="138">
        <f t="shared" si="132"/>
        <v>0.3488</v>
      </c>
      <c r="FU127" s="137">
        <f t="shared" si="132"/>
        <v>0.53510000000000002</v>
      </c>
      <c r="FV127" s="137">
        <f t="shared" si="132"/>
        <v>0.37619999999999998</v>
      </c>
      <c r="FW127" s="137">
        <f t="shared" si="132"/>
        <v>0.47539999999999999</v>
      </c>
      <c r="FX127" s="137">
        <f t="shared" si="132"/>
        <v>0.13950000000000001</v>
      </c>
      <c r="FY127" s="41"/>
      <c r="FZ127" s="26"/>
      <c r="GA127" s="54"/>
      <c r="GB127" s="54"/>
      <c r="GC127" s="54"/>
      <c r="GD127" s="54"/>
      <c r="GE127" s="6"/>
      <c r="GF127" s="7"/>
      <c r="GG127" s="7"/>
      <c r="GH127" s="7"/>
      <c r="GI127" s="7"/>
      <c r="GJ127" s="7"/>
      <c r="GK127" s="7"/>
      <c r="GL127" s="7"/>
      <c r="GM127" s="7"/>
    </row>
    <row r="128" spans="1:204" x14ac:dyDescent="0.2">
      <c r="A128" s="4" t="s">
        <v>444</v>
      </c>
      <c r="B128" s="2" t="s">
        <v>445</v>
      </c>
      <c r="C128" s="21">
        <f>ROUND(C127*C14,1)</f>
        <v>4095.2</v>
      </c>
      <c r="D128" s="21">
        <f t="shared" ref="D128:BO128" si="133">ROUND(D127*D11,1)</f>
        <v>4083.3</v>
      </c>
      <c r="E128" s="21">
        <f t="shared" si="133"/>
        <v>3715.4</v>
      </c>
      <c r="F128" s="21">
        <f t="shared" si="133"/>
        <v>1711.2</v>
      </c>
      <c r="G128" s="21">
        <f t="shared" si="133"/>
        <v>79.599999999999994</v>
      </c>
      <c r="H128" s="21">
        <f t="shared" si="133"/>
        <v>34</v>
      </c>
      <c r="I128" s="21">
        <f t="shared" si="133"/>
        <v>4722.5</v>
      </c>
      <c r="J128" s="21">
        <f t="shared" si="133"/>
        <v>653.79999999999995</v>
      </c>
      <c r="K128" s="21">
        <f t="shared" si="133"/>
        <v>63</v>
      </c>
      <c r="L128" s="21">
        <f t="shared" si="133"/>
        <v>780.9</v>
      </c>
      <c r="M128" s="21">
        <f t="shared" si="133"/>
        <v>871.8</v>
      </c>
      <c r="N128" s="21">
        <f t="shared" si="133"/>
        <v>3012.2</v>
      </c>
      <c r="O128" s="21">
        <f t="shared" si="133"/>
        <v>385.2</v>
      </c>
      <c r="P128" s="21">
        <f t="shared" si="133"/>
        <v>46.3</v>
      </c>
      <c r="Q128" s="21">
        <f t="shared" si="133"/>
        <v>15022.7</v>
      </c>
      <c r="R128" s="21">
        <f t="shared" si="133"/>
        <v>129.6</v>
      </c>
      <c r="S128" s="21">
        <f t="shared" si="133"/>
        <v>300.39999999999998</v>
      </c>
      <c r="T128" s="21">
        <f t="shared" si="133"/>
        <v>20.5</v>
      </c>
      <c r="U128" s="21">
        <f t="shared" si="133"/>
        <v>14.8</v>
      </c>
      <c r="V128" s="21">
        <f t="shared" si="133"/>
        <v>76</v>
      </c>
      <c r="W128" s="21">
        <f t="shared" si="133"/>
        <v>19.7</v>
      </c>
      <c r="X128" s="21">
        <f t="shared" si="133"/>
        <v>8.4</v>
      </c>
      <c r="Y128" s="21">
        <f t="shared" si="133"/>
        <v>961.9</v>
      </c>
      <c r="Z128" s="21">
        <f t="shared" si="133"/>
        <v>59.8</v>
      </c>
      <c r="AA128" s="21">
        <f t="shared" si="133"/>
        <v>1976.9</v>
      </c>
      <c r="AB128" s="21">
        <f t="shared" si="133"/>
        <v>891.4</v>
      </c>
      <c r="AC128" s="21">
        <f t="shared" si="133"/>
        <v>62.5</v>
      </c>
      <c r="AD128" s="21">
        <f t="shared" si="133"/>
        <v>108.4</v>
      </c>
      <c r="AE128" s="21">
        <f t="shared" si="133"/>
        <v>14</v>
      </c>
      <c r="AF128" s="21">
        <f t="shared" si="133"/>
        <v>23.6</v>
      </c>
      <c r="AG128" s="21">
        <f t="shared" si="133"/>
        <v>39.200000000000003</v>
      </c>
      <c r="AH128" s="21">
        <f t="shared" si="133"/>
        <v>232.6</v>
      </c>
      <c r="AI128" s="21">
        <f t="shared" si="133"/>
        <v>61.7</v>
      </c>
      <c r="AJ128" s="21">
        <f t="shared" si="133"/>
        <v>85.2</v>
      </c>
      <c r="AK128" s="21">
        <f t="shared" si="133"/>
        <v>128.4</v>
      </c>
      <c r="AL128" s="21">
        <f t="shared" si="133"/>
        <v>140.9</v>
      </c>
      <c r="AM128" s="21">
        <f t="shared" si="133"/>
        <v>148.1</v>
      </c>
      <c r="AN128" s="21">
        <f t="shared" si="133"/>
        <v>60.9</v>
      </c>
      <c r="AO128" s="21">
        <f t="shared" si="133"/>
        <v>987.4</v>
      </c>
      <c r="AP128" s="21">
        <f t="shared" si="133"/>
        <v>30759.8</v>
      </c>
      <c r="AQ128" s="21">
        <f t="shared" si="133"/>
        <v>36.9</v>
      </c>
      <c r="AR128" s="21">
        <f t="shared" si="133"/>
        <v>596.1</v>
      </c>
      <c r="AS128" s="21">
        <f t="shared" si="133"/>
        <v>565.20000000000005</v>
      </c>
      <c r="AT128" s="21">
        <f t="shared" si="133"/>
        <v>44.8</v>
      </c>
      <c r="AU128" s="21">
        <f t="shared" si="133"/>
        <v>21.4</v>
      </c>
      <c r="AV128" s="21">
        <f t="shared" si="133"/>
        <v>36.799999999999997</v>
      </c>
      <c r="AW128" s="21">
        <f t="shared" si="133"/>
        <v>10.9</v>
      </c>
      <c r="AX128" s="21">
        <f t="shared" si="133"/>
        <v>6.1</v>
      </c>
      <c r="AY128" s="21">
        <f t="shared" si="133"/>
        <v>76.7</v>
      </c>
      <c r="AZ128" s="21">
        <f t="shared" si="133"/>
        <v>4529.6000000000004</v>
      </c>
      <c r="BA128" s="21">
        <f t="shared" si="133"/>
        <v>1218.4000000000001</v>
      </c>
      <c r="BB128" s="21">
        <f t="shared" si="133"/>
        <v>863.1</v>
      </c>
      <c r="BC128" s="21">
        <f t="shared" si="133"/>
        <v>7594</v>
      </c>
      <c r="BD128" s="21">
        <f t="shared" si="133"/>
        <v>81.400000000000006</v>
      </c>
      <c r="BE128" s="21">
        <f t="shared" si="133"/>
        <v>93.5</v>
      </c>
      <c r="BF128" s="21">
        <f t="shared" si="133"/>
        <v>239.3</v>
      </c>
      <c r="BG128" s="21">
        <f t="shared" si="133"/>
        <v>261.5</v>
      </c>
      <c r="BH128" s="21">
        <f t="shared" si="133"/>
        <v>28</v>
      </c>
      <c r="BI128" s="21">
        <f t="shared" si="133"/>
        <v>86.3</v>
      </c>
      <c r="BJ128" s="21">
        <f t="shared" si="133"/>
        <v>32.6</v>
      </c>
      <c r="BK128" s="21">
        <f t="shared" si="133"/>
        <v>1355.3</v>
      </c>
      <c r="BL128" s="21">
        <f t="shared" si="133"/>
        <v>54.8</v>
      </c>
      <c r="BM128" s="21">
        <f t="shared" si="133"/>
        <v>67.7</v>
      </c>
      <c r="BN128" s="21">
        <f t="shared" si="133"/>
        <v>823</v>
      </c>
      <c r="BO128" s="21">
        <f t="shared" si="133"/>
        <v>300.7</v>
      </c>
      <c r="BP128" s="21">
        <f t="shared" ref="BP128:EA128" si="134">ROUND(BP127*BP11,1)</f>
        <v>37.5</v>
      </c>
      <c r="BQ128" s="21">
        <f t="shared" si="134"/>
        <v>648.29999999999995</v>
      </c>
      <c r="BR128" s="21">
        <f t="shared" si="134"/>
        <v>751.3</v>
      </c>
      <c r="BS128" s="21">
        <f t="shared" si="134"/>
        <v>205.4</v>
      </c>
      <c r="BT128" s="21">
        <f t="shared" si="134"/>
        <v>25.7</v>
      </c>
      <c r="BU128" s="21">
        <f t="shared" si="134"/>
        <v>47.7</v>
      </c>
      <c r="BV128" s="21">
        <f t="shared" si="134"/>
        <v>60.4</v>
      </c>
      <c r="BW128" s="21">
        <f t="shared" si="134"/>
        <v>81.5</v>
      </c>
      <c r="BX128" s="21">
        <f t="shared" si="134"/>
        <v>4</v>
      </c>
      <c r="BY128" s="21">
        <f t="shared" si="134"/>
        <v>272.89999999999998</v>
      </c>
      <c r="BZ128" s="21">
        <f t="shared" si="134"/>
        <v>46.2</v>
      </c>
      <c r="CA128" s="21">
        <f t="shared" si="134"/>
        <v>22.3</v>
      </c>
      <c r="CB128" s="21">
        <f t="shared" si="134"/>
        <v>5454.8</v>
      </c>
      <c r="CC128" s="21">
        <f t="shared" si="134"/>
        <v>17.8</v>
      </c>
      <c r="CD128" s="21">
        <f t="shared" si="134"/>
        <v>8</v>
      </c>
      <c r="CE128" s="21">
        <f t="shared" si="134"/>
        <v>25.5</v>
      </c>
      <c r="CF128" s="21">
        <f t="shared" si="134"/>
        <v>13.8</v>
      </c>
      <c r="CG128" s="21">
        <f t="shared" si="134"/>
        <v>29</v>
      </c>
      <c r="CH128" s="21">
        <f t="shared" si="134"/>
        <v>29.5</v>
      </c>
      <c r="CI128" s="21">
        <f t="shared" si="134"/>
        <v>179.4</v>
      </c>
      <c r="CJ128" s="21">
        <f t="shared" si="134"/>
        <v>233.8</v>
      </c>
      <c r="CK128" s="21">
        <f t="shared" si="134"/>
        <v>309.5</v>
      </c>
      <c r="CL128" s="21">
        <f t="shared" si="134"/>
        <v>65.5</v>
      </c>
      <c r="CM128" s="21">
        <f t="shared" si="134"/>
        <v>156.4</v>
      </c>
      <c r="CN128" s="21">
        <f t="shared" si="134"/>
        <v>1992.5</v>
      </c>
      <c r="CO128" s="21">
        <f t="shared" si="134"/>
        <v>1434.8</v>
      </c>
      <c r="CP128" s="21">
        <f t="shared" si="134"/>
        <v>123.7</v>
      </c>
      <c r="CQ128" s="21">
        <f t="shared" si="134"/>
        <v>444.7</v>
      </c>
      <c r="CR128" s="21">
        <f t="shared" si="134"/>
        <v>40.4</v>
      </c>
      <c r="CS128" s="21">
        <f t="shared" si="134"/>
        <v>24.4</v>
      </c>
      <c r="CT128" s="21">
        <f t="shared" si="134"/>
        <v>43.7</v>
      </c>
      <c r="CU128" s="21">
        <f t="shared" si="134"/>
        <v>12.4</v>
      </c>
      <c r="CV128" s="21">
        <f t="shared" si="134"/>
        <v>7</v>
      </c>
      <c r="CW128" s="21">
        <f t="shared" si="134"/>
        <v>20.100000000000001</v>
      </c>
      <c r="CX128" s="21">
        <f t="shared" si="134"/>
        <v>57.3</v>
      </c>
      <c r="CY128" s="21">
        <f t="shared" si="134"/>
        <v>17.3</v>
      </c>
      <c r="CZ128" s="21">
        <f t="shared" si="134"/>
        <v>343.3</v>
      </c>
      <c r="DA128" s="21">
        <f t="shared" si="134"/>
        <v>13.1</v>
      </c>
      <c r="DB128" s="21">
        <f t="shared" si="134"/>
        <v>13.3</v>
      </c>
      <c r="DC128" s="21">
        <f t="shared" si="134"/>
        <v>8.5</v>
      </c>
      <c r="DD128" s="21">
        <f t="shared" si="134"/>
        <v>18.3</v>
      </c>
      <c r="DE128" s="21">
        <f t="shared" si="134"/>
        <v>52.1</v>
      </c>
      <c r="DF128" s="21">
        <f t="shared" si="134"/>
        <v>3140.5</v>
      </c>
      <c r="DG128" s="21">
        <f t="shared" si="134"/>
        <v>7.9</v>
      </c>
      <c r="DH128" s="21">
        <f t="shared" si="134"/>
        <v>235.2</v>
      </c>
      <c r="DI128" s="21">
        <f t="shared" si="134"/>
        <v>875.3</v>
      </c>
      <c r="DJ128" s="21">
        <f t="shared" si="134"/>
        <v>95.2</v>
      </c>
      <c r="DK128" s="21">
        <f t="shared" si="134"/>
        <v>99.2</v>
      </c>
      <c r="DL128" s="21">
        <f t="shared" si="134"/>
        <v>1223.0999999999999</v>
      </c>
      <c r="DM128" s="21">
        <f t="shared" si="134"/>
        <v>66.400000000000006</v>
      </c>
      <c r="DN128" s="21">
        <f t="shared" si="134"/>
        <v>309</v>
      </c>
      <c r="DO128" s="21">
        <f t="shared" si="134"/>
        <v>1120.5999999999999</v>
      </c>
      <c r="DP128" s="21">
        <f t="shared" si="134"/>
        <v>14.3</v>
      </c>
      <c r="DQ128" s="21">
        <f t="shared" si="134"/>
        <v>57.8</v>
      </c>
      <c r="DR128" s="21">
        <f t="shared" si="134"/>
        <v>696.2</v>
      </c>
      <c r="DS128" s="21">
        <f t="shared" si="134"/>
        <v>407.1</v>
      </c>
      <c r="DT128" s="21">
        <f t="shared" si="134"/>
        <v>47.8</v>
      </c>
      <c r="DU128" s="21">
        <f t="shared" si="134"/>
        <v>80.2</v>
      </c>
      <c r="DV128" s="21">
        <f t="shared" si="134"/>
        <v>24.7</v>
      </c>
      <c r="DW128" s="21">
        <f t="shared" si="134"/>
        <v>43</v>
      </c>
      <c r="DX128" s="21">
        <f t="shared" si="134"/>
        <v>12.3</v>
      </c>
      <c r="DY128" s="21">
        <f t="shared" si="134"/>
        <v>13.2</v>
      </c>
      <c r="DZ128" s="21">
        <f t="shared" si="134"/>
        <v>48.4</v>
      </c>
      <c r="EA128" s="21">
        <f t="shared" si="134"/>
        <v>82.4</v>
      </c>
      <c r="EB128" s="21">
        <f t="shared" ref="EB128:FX128" si="135">ROUND(EB127*EB11,1)</f>
        <v>86.9</v>
      </c>
      <c r="EC128" s="21">
        <f t="shared" si="135"/>
        <v>22.6</v>
      </c>
      <c r="ED128" s="21">
        <f t="shared" si="135"/>
        <v>1.8</v>
      </c>
      <c r="EE128" s="21">
        <f t="shared" si="135"/>
        <v>52.1</v>
      </c>
      <c r="EF128" s="21">
        <f t="shared" si="135"/>
        <v>501.7</v>
      </c>
      <c r="EG128" s="21">
        <f t="shared" si="135"/>
        <v>90.9</v>
      </c>
      <c r="EH128" s="21">
        <f t="shared" si="135"/>
        <v>40.4</v>
      </c>
      <c r="EI128" s="21">
        <f t="shared" si="135"/>
        <v>8117.6</v>
      </c>
      <c r="EJ128" s="21">
        <f t="shared" si="135"/>
        <v>1524.6</v>
      </c>
      <c r="EK128" s="21">
        <f t="shared" si="135"/>
        <v>64.900000000000006</v>
      </c>
      <c r="EL128" s="21">
        <f t="shared" si="135"/>
        <v>44.7</v>
      </c>
      <c r="EM128" s="21">
        <f t="shared" si="135"/>
        <v>129.9</v>
      </c>
      <c r="EN128" s="21">
        <f t="shared" si="135"/>
        <v>391.5</v>
      </c>
      <c r="EO128" s="21">
        <f t="shared" si="135"/>
        <v>35.4</v>
      </c>
      <c r="EP128" s="21">
        <f t="shared" si="135"/>
        <v>32.200000000000003</v>
      </c>
      <c r="EQ128" s="21">
        <f t="shared" si="135"/>
        <v>49.1</v>
      </c>
      <c r="ER128" s="21">
        <f t="shared" si="135"/>
        <v>41.5</v>
      </c>
      <c r="ES128" s="21">
        <f t="shared" si="135"/>
        <v>52.2</v>
      </c>
      <c r="ET128" s="21">
        <f t="shared" si="135"/>
        <v>126</v>
      </c>
      <c r="EU128" s="21">
        <f t="shared" si="135"/>
        <v>477.7</v>
      </c>
      <c r="EV128" s="21">
        <f t="shared" si="135"/>
        <v>12</v>
      </c>
      <c r="EW128" s="21">
        <f t="shared" si="135"/>
        <v>24.1</v>
      </c>
      <c r="EX128" s="21">
        <f t="shared" si="135"/>
        <v>29.3</v>
      </c>
      <c r="EY128" s="21">
        <f t="shared" si="135"/>
        <v>94.8</v>
      </c>
      <c r="EZ128" s="21">
        <f t="shared" si="135"/>
        <v>15.9</v>
      </c>
      <c r="FA128" s="21">
        <f t="shared" si="135"/>
        <v>204.4</v>
      </c>
      <c r="FB128" s="21">
        <f t="shared" si="135"/>
        <v>95.5</v>
      </c>
      <c r="FC128" s="21">
        <f t="shared" si="135"/>
        <v>156.80000000000001</v>
      </c>
      <c r="FD128" s="21">
        <f t="shared" si="135"/>
        <v>54.8</v>
      </c>
      <c r="FE128" s="21">
        <f t="shared" si="135"/>
        <v>18.399999999999999</v>
      </c>
      <c r="FF128" s="21">
        <f t="shared" si="135"/>
        <v>32.299999999999997</v>
      </c>
      <c r="FG128" s="21">
        <f t="shared" si="135"/>
        <v>5.2</v>
      </c>
      <c r="FH128" s="21">
        <f t="shared" si="135"/>
        <v>25.5</v>
      </c>
      <c r="FI128" s="21">
        <f t="shared" si="135"/>
        <v>364.3</v>
      </c>
      <c r="FJ128" s="21">
        <f t="shared" si="135"/>
        <v>152.4</v>
      </c>
      <c r="FK128" s="21">
        <f t="shared" si="135"/>
        <v>267.89999999999998</v>
      </c>
      <c r="FL128" s="21">
        <f t="shared" si="135"/>
        <v>91.3</v>
      </c>
      <c r="FM128" s="21">
        <f t="shared" si="135"/>
        <v>166</v>
      </c>
      <c r="FN128" s="21">
        <f t="shared" si="135"/>
        <v>6765.7</v>
      </c>
      <c r="FO128" s="21">
        <f t="shared" si="135"/>
        <v>125.1</v>
      </c>
      <c r="FP128" s="21">
        <f t="shared" si="135"/>
        <v>814.6</v>
      </c>
      <c r="FQ128" s="21">
        <f t="shared" si="135"/>
        <v>120.6</v>
      </c>
      <c r="FR128" s="21">
        <f t="shared" si="135"/>
        <v>17.3</v>
      </c>
      <c r="FS128" s="21">
        <f t="shared" si="135"/>
        <v>6.4</v>
      </c>
      <c r="FT128" s="21">
        <f t="shared" si="135"/>
        <v>11.2</v>
      </c>
      <c r="FU128" s="21">
        <f t="shared" si="135"/>
        <v>221.5</v>
      </c>
      <c r="FV128" s="21">
        <f t="shared" si="135"/>
        <v>102</v>
      </c>
      <c r="FW128" s="21">
        <f t="shared" si="135"/>
        <v>38</v>
      </c>
      <c r="FX128" s="21">
        <f t="shared" si="135"/>
        <v>1.5</v>
      </c>
      <c r="FY128" s="41"/>
      <c r="FZ128" s="26">
        <f>SUM(C128:FX128)</f>
        <v>139624.69999999998</v>
      </c>
      <c r="GA128" s="58"/>
      <c r="GB128" s="54"/>
      <c r="GC128" s="54"/>
      <c r="GD128" s="54"/>
      <c r="GE128" s="6"/>
      <c r="GF128" s="7"/>
      <c r="GG128" s="7"/>
      <c r="GH128" s="7"/>
      <c r="GI128" s="7"/>
      <c r="GJ128" s="7"/>
      <c r="GK128" s="7"/>
      <c r="GL128" s="7"/>
      <c r="GM128" s="7"/>
    </row>
    <row r="129" spans="1:256" x14ac:dyDescent="0.2">
      <c r="A129" s="2"/>
      <c r="B129" s="2" t="s">
        <v>446</v>
      </c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3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  <c r="CU129" s="54"/>
      <c r="CV129" s="54"/>
      <c r="CW129" s="54"/>
      <c r="CX129" s="54"/>
      <c r="CY129" s="54"/>
      <c r="CZ129" s="54"/>
      <c r="DA129" s="54"/>
      <c r="DB129" s="54"/>
      <c r="DC129" s="54"/>
      <c r="DD129" s="54"/>
      <c r="DE129" s="54"/>
      <c r="DF129" s="54"/>
      <c r="DG129" s="54"/>
      <c r="DH129" s="54"/>
      <c r="DI129" s="54"/>
      <c r="DJ129" s="54"/>
      <c r="DK129" s="54"/>
      <c r="DL129" s="54"/>
      <c r="DM129" s="54"/>
      <c r="DN129" s="54"/>
      <c r="DO129" s="54"/>
      <c r="DP129" s="54"/>
      <c r="DQ129" s="54"/>
      <c r="DR129" s="54"/>
      <c r="DS129" s="54"/>
      <c r="DT129" s="54"/>
      <c r="DU129" s="54"/>
      <c r="DV129" s="54"/>
      <c r="DW129" s="54"/>
      <c r="DX129" s="54"/>
      <c r="DY129" s="54"/>
      <c r="DZ129" s="54"/>
      <c r="EA129" s="54"/>
      <c r="EB129" s="54"/>
      <c r="EC129" s="54"/>
      <c r="ED129" s="54"/>
      <c r="EE129" s="54"/>
      <c r="EF129" s="54"/>
      <c r="EG129" s="54"/>
      <c r="EH129" s="54"/>
      <c r="EI129" s="54"/>
      <c r="EJ129" s="54"/>
      <c r="EK129" s="54"/>
      <c r="EL129" s="54"/>
      <c r="EM129" s="54"/>
      <c r="EN129" s="54"/>
      <c r="EO129" s="54"/>
      <c r="EP129" s="54"/>
      <c r="EQ129" s="54"/>
      <c r="ER129" s="54"/>
      <c r="ES129" s="54"/>
      <c r="ET129" s="54"/>
      <c r="EU129" s="54"/>
      <c r="EV129" s="54"/>
      <c r="EW129" s="54"/>
      <c r="EX129" s="54"/>
      <c r="EY129" s="54"/>
      <c r="EZ129" s="54"/>
      <c r="FA129" s="54"/>
      <c r="FB129" s="54"/>
      <c r="FC129" s="54"/>
      <c r="FD129" s="54"/>
      <c r="FE129" s="54"/>
      <c r="FF129" s="54"/>
      <c r="FG129" s="54"/>
      <c r="FH129" s="54"/>
      <c r="FI129" s="54"/>
      <c r="FJ129" s="54"/>
      <c r="FK129" s="54"/>
      <c r="FL129" s="54"/>
      <c r="FM129" s="54"/>
      <c r="FN129" s="54"/>
      <c r="FO129" s="54"/>
      <c r="FP129" s="54"/>
      <c r="FQ129" s="54"/>
      <c r="FR129" s="54"/>
      <c r="FS129" s="54"/>
      <c r="FT129" s="53"/>
      <c r="FU129" s="54"/>
      <c r="FV129" s="54"/>
      <c r="FW129" s="54"/>
      <c r="FX129" s="54"/>
      <c r="FY129" s="137"/>
      <c r="FZ129" s="26"/>
      <c r="GA129" s="39"/>
      <c r="GB129" s="41"/>
      <c r="GC129" s="41"/>
      <c r="GD129" s="41"/>
      <c r="GE129" s="41"/>
      <c r="GF129" s="40"/>
      <c r="GG129" s="7"/>
      <c r="GH129" s="40"/>
      <c r="GI129" s="40"/>
      <c r="GJ129" s="40"/>
      <c r="GK129" s="7"/>
      <c r="GL129" s="7"/>
      <c r="GM129" s="7"/>
    </row>
    <row r="130" spans="1:256" x14ac:dyDescent="0.2">
      <c r="A130" s="4" t="s">
        <v>447</v>
      </c>
      <c r="B130" s="2" t="s">
        <v>448</v>
      </c>
      <c r="C130" s="21">
        <f t="shared" ref="C130:BN130" si="136">C11+C23</f>
        <v>4305</v>
      </c>
      <c r="D130" s="21">
        <f t="shared" si="136"/>
        <v>14184</v>
      </c>
      <c r="E130" s="21">
        <f t="shared" si="136"/>
        <v>5436</v>
      </c>
      <c r="F130" s="21">
        <f t="shared" si="136"/>
        <v>5452</v>
      </c>
      <c r="G130" s="21">
        <f t="shared" si="136"/>
        <v>280</v>
      </c>
      <c r="H130" s="21">
        <f t="shared" si="136"/>
        <v>167</v>
      </c>
      <c r="I130" s="21">
        <f t="shared" si="136"/>
        <v>7187</v>
      </c>
      <c r="J130" s="21">
        <f t="shared" si="136"/>
        <v>1058</v>
      </c>
      <c r="K130" s="21">
        <f t="shared" si="136"/>
        <v>134</v>
      </c>
      <c r="L130" s="21">
        <f t="shared" si="136"/>
        <v>1396</v>
      </c>
      <c r="M130" s="21">
        <f t="shared" si="136"/>
        <v>999</v>
      </c>
      <c r="N130" s="21">
        <f t="shared" si="136"/>
        <v>12561</v>
      </c>
      <c r="O130" s="21">
        <f t="shared" si="136"/>
        <v>2189</v>
      </c>
      <c r="P130" s="21">
        <f t="shared" si="136"/>
        <v>91</v>
      </c>
      <c r="Q130" s="21">
        <f t="shared" si="136"/>
        <v>23824</v>
      </c>
      <c r="R130" s="21">
        <f t="shared" si="136"/>
        <v>1152</v>
      </c>
      <c r="S130" s="21">
        <f t="shared" si="136"/>
        <v>698</v>
      </c>
      <c r="T130" s="21">
        <f t="shared" si="136"/>
        <v>60</v>
      </c>
      <c r="U130" s="21">
        <f t="shared" si="136"/>
        <v>25</v>
      </c>
      <c r="V130" s="21">
        <f t="shared" si="136"/>
        <v>149</v>
      </c>
      <c r="W130" s="22">
        <f t="shared" si="136"/>
        <v>33</v>
      </c>
      <c r="X130" s="21">
        <f t="shared" si="136"/>
        <v>14</v>
      </c>
      <c r="Y130" s="21">
        <f t="shared" si="136"/>
        <v>1403</v>
      </c>
      <c r="Z130" s="21">
        <f t="shared" si="136"/>
        <v>104</v>
      </c>
      <c r="AA130" s="21">
        <f t="shared" si="136"/>
        <v>7614</v>
      </c>
      <c r="AB130" s="21">
        <f t="shared" si="136"/>
        <v>5017</v>
      </c>
      <c r="AC130" s="21">
        <f t="shared" si="136"/>
        <v>247</v>
      </c>
      <c r="AD130" s="21">
        <f t="shared" si="136"/>
        <v>381</v>
      </c>
      <c r="AE130" s="21">
        <f t="shared" si="136"/>
        <v>47</v>
      </c>
      <c r="AF130" s="21">
        <f t="shared" si="136"/>
        <v>66</v>
      </c>
      <c r="AG130" s="21">
        <f t="shared" si="136"/>
        <v>174</v>
      </c>
      <c r="AH130" s="21">
        <f t="shared" si="136"/>
        <v>486</v>
      </c>
      <c r="AI130" s="21">
        <f t="shared" si="136"/>
        <v>140</v>
      </c>
      <c r="AJ130" s="21">
        <f t="shared" si="136"/>
        <v>110</v>
      </c>
      <c r="AK130" s="21">
        <f t="shared" si="136"/>
        <v>158</v>
      </c>
      <c r="AL130" s="21">
        <f t="shared" si="136"/>
        <v>212</v>
      </c>
      <c r="AM130" s="21">
        <f t="shared" si="136"/>
        <v>229</v>
      </c>
      <c r="AN130" s="21">
        <f t="shared" si="136"/>
        <v>141</v>
      </c>
      <c r="AO130" s="21">
        <f t="shared" si="136"/>
        <v>2159</v>
      </c>
      <c r="AP130" s="21">
        <f t="shared" si="136"/>
        <v>48868</v>
      </c>
      <c r="AQ130" s="21">
        <f t="shared" si="136"/>
        <v>103</v>
      </c>
      <c r="AR130" s="21">
        <f t="shared" si="136"/>
        <v>6353</v>
      </c>
      <c r="AS130" s="21">
        <f t="shared" si="136"/>
        <v>1922</v>
      </c>
      <c r="AT130" s="21">
        <f t="shared" si="136"/>
        <v>345</v>
      </c>
      <c r="AU130" s="21">
        <f t="shared" si="136"/>
        <v>76</v>
      </c>
      <c r="AV130" s="21">
        <f t="shared" si="136"/>
        <v>114</v>
      </c>
      <c r="AW130" s="21">
        <f t="shared" si="136"/>
        <v>41</v>
      </c>
      <c r="AX130" s="21">
        <f t="shared" si="136"/>
        <v>11</v>
      </c>
      <c r="AY130" s="21">
        <f t="shared" si="136"/>
        <v>190</v>
      </c>
      <c r="AZ130" s="21">
        <f t="shared" si="136"/>
        <v>7093</v>
      </c>
      <c r="BA130" s="21">
        <f t="shared" si="136"/>
        <v>3299</v>
      </c>
      <c r="BB130" s="21">
        <f t="shared" si="136"/>
        <v>2697</v>
      </c>
      <c r="BC130" s="21">
        <f t="shared" si="136"/>
        <v>14814</v>
      </c>
      <c r="BD130" s="21">
        <f t="shared" si="136"/>
        <v>657</v>
      </c>
      <c r="BE130" s="21">
        <f t="shared" si="136"/>
        <v>346</v>
      </c>
      <c r="BF130" s="21">
        <f t="shared" si="136"/>
        <v>2566</v>
      </c>
      <c r="BG130" s="21">
        <f t="shared" si="136"/>
        <v>470</v>
      </c>
      <c r="BH130" s="21">
        <f t="shared" si="136"/>
        <v>123</v>
      </c>
      <c r="BI130" s="21">
        <f t="shared" si="136"/>
        <v>142</v>
      </c>
      <c r="BJ130" s="21">
        <f t="shared" si="136"/>
        <v>432</v>
      </c>
      <c r="BK130" s="21">
        <f t="shared" si="136"/>
        <v>5753</v>
      </c>
      <c r="BL130" s="21">
        <f t="shared" si="136"/>
        <v>111</v>
      </c>
      <c r="BM130" s="21">
        <f t="shared" si="136"/>
        <v>117</v>
      </c>
      <c r="BN130" s="21">
        <f t="shared" si="136"/>
        <v>1733</v>
      </c>
      <c r="BO130" s="21">
        <f t="shared" ref="BO130:DZ130" si="137">BO11+BO23</f>
        <v>664</v>
      </c>
      <c r="BP130" s="21">
        <f t="shared" si="137"/>
        <v>86</v>
      </c>
      <c r="BQ130" s="21">
        <f t="shared" si="137"/>
        <v>1924</v>
      </c>
      <c r="BR130" s="21">
        <f t="shared" si="137"/>
        <v>1727</v>
      </c>
      <c r="BS130" s="21">
        <f t="shared" si="137"/>
        <v>546</v>
      </c>
      <c r="BT130" s="21">
        <f t="shared" si="137"/>
        <v>123</v>
      </c>
      <c r="BU130" s="21">
        <f t="shared" si="137"/>
        <v>139</v>
      </c>
      <c r="BV130" s="21">
        <f t="shared" si="137"/>
        <v>266</v>
      </c>
      <c r="BW130" s="21">
        <f t="shared" si="137"/>
        <v>382</v>
      </c>
      <c r="BX130" s="21">
        <f t="shared" si="137"/>
        <v>17</v>
      </c>
      <c r="BY130" s="21">
        <f t="shared" si="137"/>
        <v>386</v>
      </c>
      <c r="BZ130" s="21">
        <f t="shared" si="137"/>
        <v>104</v>
      </c>
      <c r="CA130" s="21">
        <f t="shared" si="137"/>
        <v>55</v>
      </c>
      <c r="CB130" s="21">
        <f t="shared" si="137"/>
        <v>20758</v>
      </c>
      <c r="CC130" s="21">
        <f t="shared" si="137"/>
        <v>63</v>
      </c>
      <c r="CD130" s="21">
        <f t="shared" si="137"/>
        <v>27</v>
      </c>
      <c r="CE130" s="21">
        <f t="shared" si="137"/>
        <v>61</v>
      </c>
      <c r="CF130" s="21">
        <f t="shared" si="137"/>
        <v>40</v>
      </c>
      <c r="CG130" s="21">
        <f t="shared" si="137"/>
        <v>72</v>
      </c>
      <c r="CH130" s="21">
        <f t="shared" si="137"/>
        <v>60</v>
      </c>
      <c r="CI130" s="21">
        <f t="shared" si="137"/>
        <v>390</v>
      </c>
      <c r="CJ130" s="21">
        <f t="shared" si="137"/>
        <v>393</v>
      </c>
      <c r="CK130" s="21">
        <f t="shared" si="137"/>
        <v>1375</v>
      </c>
      <c r="CL130" s="21">
        <f t="shared" si="137"/>
        <v>311</v>
      </c>
      <c r="CM130" s="21">
        <f t="shared" si="137"/>
        <v>449</v>
      </c>
      <c r="CN130" s="21">
        <f t="shared" si="137"/>
        <v>7384</v>
      </c>
      <c r="CO130" s="21">
        <f t="shared" si="137"/>
        <v>4785</v>
      </c>
      <c r="CP130" s="21">
        <f t="shared" si="137"/>
        <v>364</v>
      </c>
      <c r="CQ130" s="21">
        <f t="shared" si="137"/>
        <v>696</v>
      </c>
      <c r="CR130" s="21">
        <f t="shared" si="137"/>
        <v>94</v>
      </c>
      <c r="CS130" s="21">
        <f t="shared" si="137"/>
        <v>94</v>
      </c>
      <c r="CT130" s="21">
        <f t="shared" si="137"/>
        <v>61</v>
      </c>
      <c r="CU130" s="21">
        <f t="shared" si="137"/>
        <v>76</v>
      </c>
      <c r="CV130" s="21">
        <f t="shared" si="137"/>
        <v>13</v>
      </c>
      <c r="CW130" s="21">
        <f t="shared" si="137"/>
        <v>49</v>
      </c>
      <c r="CX130" s="21">
        <f t="shared" si="137"/>
        <v>200</v>
      </c>
      <c r="CY130" s="21">
        <f t="shared" si="137"/>
        <v>30</v>
      </c>
      <c r="CZ130" s="21">
        <f t="shared" si="137"/>
        <v>858</v>
      </c>
      <c r="DA130" s="21">
        <f t="shared" si="137"/>
        <v>48</v>
      </c>
      <c r="DB130" s="21">
        <f t="shared" si="137"/>
        <v>92</v>
      </c>
      <c r="DC130" s="21">
        <f t="shared" si="137"/>
        <v>35</v>
      </c>
      <c r="DD130" s="21">
        <f t="shared" si="137"/>
        <v>45</v>
      </c>
      <c r="DE130" s="21">
        <f t="shared" si="137"/>
        <v>155</v>
      </c>
      <c r="DF130" s="21">
        <f t="shared" si="137"/>
        <v>8396</v>
      </c>
      <c r="DG130" s="21">
        <f t="shared" si="137"/>
        <v>22</v>
      </c>
      <c r="DH130" s="21">
        <f t="shared" si="137"/>
        <v>644</v>
      </c>
      <c r="DI130" s="21">
        <f t="shared" si="137"/>
        <v>1526</v>
      </c>
      <c r="DJ130" s="21">
        <f t="shared" si="137"/>
        <v>224</v>
      </c>
      <c r="DK130" s="21">
        <f t="shared" si="137"/>
        <v>220</v>
      </c>
      <c r="DL130" s="21">
        <f t="shared" si="137"/>
        <v>2584</v>
      </c>
      <c r="DM130" s="21">
        <f t="shared" si="137"/>
        <v>139</v>
      </c>
      <c r="DN130" s="21">
        <f t="shared" si="137"/>
        <v>701</v>
      </c>
      <c r="DO130" s="21">
        <f t="shared" si="137"/>
        <v>1917</v>
      </c>
      <c r="DP130" s="21">
        <f t="shared" si="137"/>
        <v>53</v>
      </c>
      <c r="DQ130" s="21">
        <f t="shared" si="137"/>
        <v>157</v>
      </c>
      <c r="DR130" s="21">
        <f t="shared" si="137"/>
        <v>972</v>
      </c>
      <c r="DS130" s="21">
        <f t="shared" si="137"/>
        <v>554</v>
      </c>
      <c r="DT130" s="21">
        <f t="shared" si="137"/>
        <v>80</v>
      </c>
      <c r="DU130" s="21">
        <f t="shared" si="137"/>
        <v>186</v>
      </c>
      <c r="DV130" s="21">
        <f t="shared" si="137"/>
        <v>73</v>
      </c>
      <c r="DW130" s="21">
        <f t="shared" si="137"/>
        <v>117</v>
      </c>
      <c r="DX130" s="21">
        <f t="shared" si="137"/>
        <v>45</v>
      </c>
      <c r="DY130" s="21">
        <f t="shared" si="137"/>
        <v>73</v>
      </c>
      <c r="DZ130" s="21">
        <f t="shared" si="137"/>
        <v>192</v>
      </c>
      <c r="EA130" s="21">
        <f t="shared" ref="EA130:FX130" si="138">EA11+EA23</f>
        <v>208</v>
      </c>
      <c r="EB130" s="21">
        <f t="shared" si="138"/>
        <v>211</v>
      </c>
      <c r="EC130" s="21">
        <f t="shared" si="138"/>
        <v>65</v>
      </c>
      <c r="ED130" s="21">
        <f t="shared" si="138"/>
        <v>58</v>
      </c>
      <c r="EE130" s="21">
        <f t="shared" si="138"/>
        <v>108</v>
      </c>
      <c r="EF130" s="21">
        <f t="shared" si="138"/>
        <v>827</v>
      </c>
      <c r="EG130" s="21">
        <f t="shared" si="138"/>
        <v>156</v>
      </c>
      <c r="EH130" s="21">
        <f t="shared" si="138"/>
        <v>79</v>
      </c>
      <c r="EI130" s="21">
        <f t="shared" si="138"/>
        <v>11859</v>
      </c>
      <c r="EJ130" s="21">
        <f t="shared" si="138"/>
        <v>3837</v>
      </c>
      <c r="EK130" s="21">
        <f t="shared" si="138"/>
        <v>217</v>
      </c>
      <c r="EL130" s="21">
        <f t="shared" si="138"/>
        <v>149</v>
      </c>
      <c r="EM130" s="21">
        <f t="shared" si="138"/>
        <v>221</v>
      </c>
      <c r="EN130" s="21">
        <f t="shared" si="138"/>
        <v>626</v>
      </c>
      <c r="EO130" s="21">
        <f t="shared" si="138"/>
        <v>116</v>
      </c>
      <c r="EP130" s="21">
        <f t="shared" si="138"/>
        <v>104</v>
      </c>
      <c r="EQ130" s="21">
        <f t="shared" si="138"/>
        <v>356</v>
      </c>
      <c r="ER130" s="21">
        <f t="shared" si="138"/>
        <v>135</v>
      </c>
      <c r="ES130" s="21">
        <f t="shared" si="138"/>
        <v>82</v>
      </c>
      <c r="ET130" s="21">
        <f t="shared" si="138"/>
        <v>168</v>
      </c>
      <c r="EU130" s="21">
        <f t="shared" si="138"/>
        <v>538</v>
      </c>
      <c r="EV130" s="21">
        <f t="shared" si="138"/>
        <v>29</v>
      </c>
      <c r="EW130" s="21">
        <f t="shared" si="138"/>
        <v>148</v>
      </c>
      <c r="EX130" s="21">
        <f t="shared" si="138"/>
        <v>74</v>
      </c>
      <c r="EY130" s="21">
        <f t="shared" si="138"/>
        <v>299</v>
      </c>
      <c r="EZ130" s="21">
        <f t="shared" si="138"/>
        <v>44</v>
      </c>
      <c r="FA130" s="21">
        <f t="shared" si="138"/>
        <v>773</v>
      </c>
      <c r="FB130" s="21">
        <f t="shared" si="138"/>
        <v>188</v>
      </c>
      <c r="FC130" s="21">
        <f t="shared" si="138"/>
        <v>555</v>
      </c>
      <c r="FD130" s="21">
        <f t="shared" si="138"/>
        <v>163</v>
      </c>
      <c r="FE130" s="21">
        <f t="shared" si="138"/>
        <v>45</v>
      </c>
      <c r="FF130" s="21">
        <f t="shared" si="138"/>
        <v>93</v>
      </c>
      <c r="FG130" s="21">
        <f t="shared" si="138"/>
        <v>27</v>
      </c>
      <c r="FH130" s="21">
        <f t="shared" si="138"/>
        <v>51</v>
      </c>
      <c r="FI130" s="21">
        <f t="shared" si="138"/>
        <v>745</v>
      </c>
      <c r="FJ130" s="21">
        <f t="shared" si="138"/>
        <v>520</v>
      </c>
      <c r="FK130" s="21">
        <f t="shared" si="138"/>
        <v>668</v>
      </c>
      <c r="FL130" s="21">
        <f t="shared" si="138"/>
        <v>664</v>
      </c>
      <c r="FM130" s="21">
        <f t="shared" si="138"/>
        <v>774</v>
      </c>
      <c r="FN130" s="21">
        <f t="shared" si="138"/>
        <v>12417</v>
      </c>
      <c r="FO130" s="21">
        <f t="shared" si="138"/>
        <v>324</v>
      </c>
      <c r="FP130" s="21">
        <f t="shared" si="138"/>
        <v>1302</v>
      </c>
      <c r="FQ130" s="21">
        <f t="shared" si="138"/>
        <v>300</v>
      </c>
      <c r="FR130" s="21">
        <f t="shared" si="138"/>
        <v>58</v>
      </c>
      <c r="FS130" s="21">
        <f t="shared" si="138"/>
        <v>32</v>
      </c>
      <c r="FT130" s="22">
        <f t="shared" si="138"/>
        <v>32</v>
      </c>
      <c r="FU130" s="21">
        <f t="shared" si="138"/>
        <v>417</v>
      </c>
      <c r="FV130" s="21">
        <f t="shared" si="138"/>
        <v>271</v>
      </c>
      <c r="FW130" s="21">
        <f t="shared" si="138"/>
        <v>80</v>
      </c>
      <c r="FX130" s="21">
        <f t="shared" si="138"/>
        <v>11</v>
      </c>
      <c r="FY130" s="21"/>
      <c r="FZ130" s="26">
        <f>SUM(C130:FX130)</f>
        <v>304054</v>
      </c>
      <c r="GA130" s="54"/>
      <c r="GB130" s="41"/>
      <c r="GC130" s="41"/>
      <c r="GD130" s="41"/>
      <c r="GE130" s="41"/>
      <c r="GF130" s="40"/>
      <c r="GG130" s="7"/>
      <c r="GH130" s="40"/>
      <c r="GI130" s="40"/>
      <c r="GJ130" s="40"/>
      <c r="GK130" s="7"/>
      <c r="GL130" s="7"/>
      <c r="GM130" s="7"/>
    </row>
    <row r="131" spans="1:256" x14ac:dyDescent="0.2">
      <c r="A131" s="4" t="s">
        <v>449</v>
      </c>
      <c r="B131" s="23" t="s">
        <v>450</v>
      </c>
      <c r="C131" s="23">
        <f>MAX(C128,C130)</f>
        <v>4305</v>
      </c>
      <c r="D131" s="23">
        <f t="shared" ref="D131:BO131" si="139">MAX(D128,D130)</f>
        <v>14184</v>
      </c>
      <c r="E131" s="23">
        <f t="shared" si="139"/>
        <v>5436</v>
      </c>
      <c r="F131" s="23">
        <f t="shared" si="139"/>
        <v>5452</v>
      </c>
      <c r="G131" s="23">
        <f t="shared" si="139"/>
        <v>280</v>
      </c>
      <c r="H131" s="23">
        <f t="shared" si="139"/>
        <v>167</v>
      </c>
      <c r="I131" s="23">
        <f t="shared" si="139"/>
        <v>7187</v>
      </c>
      <c r="J131" s="23">
        <f t="shared" si="139"/>
        <v>1058</v>
      </c>
      <c r="K131" s="23">
        <f t="shared" si="139"/>
        <v>134</v>
      </c>
      <c r="L131" s="23">
        <f t="shared" si="139"/>
        <v>1396</v>
      </c>
      <c r="M131" s="23">
        <f t="shared" si="139"/>
        <v>999</v>
      </c>
      <c r="N131" s="23">
        <f t="shared" si="139"/>
        <v>12561</v>
      </c>
      <c r="O131" s="23">
        <f t="shared" si="139"/>
        <v>2189</v>
      </c>
      <c r="P131" s="23">
        <f t="shared" si="139"/>
        <v>91</v>
      </c>
      <c r="Q131" s="23">
        <f t="shared" si="139"/>
        <v>23824</v>
      </c>
      <c r="R131" s="23">
        <f t="shared" si="139"/>
        <v>1152</v>
      </c>
      <c r="S131" s="23">
        <f t="shared" si="139"/>
        <v>698</v>
      </c>
      <c r="T131" s="23">
        <f t="shared" si="139"/>
        <v>60</v>
      </c>
      <c r="U131" s="23">
        <f t="shared" si="139"/>
        <v>25</v>
      </c>
      <c r="V131" s="23">
        <f t="shared" si="139"/>
        <v>149</v>
      </c>
      <c r="W131" s="23">
        <f t="shared" si="139"/>
        <v>33</v>
      </c>
      <c r="X131" s="23">
        <f t="shared" si="139"/>
        <v>14</v>
      </c>
      <c r="Y131" s="23">
        <f t="shared" si="139"/>
        <v>1403</v>
      </c>
      <c r="Z131" s="23">
        <f t="shared" si="139"/>
        <v>104</v>
      </c>
      <c r="AA131" s="23">
        <f t="shared" si="139"/>
        <v>7614</v>
      </c>
      <c r="AB131" s="23">
        <f t="shared" si="139"/>
        <v>5017</v>
      </c>
      <c r="AC131" s="23">
        <f t="shared" si="139"/>
        <v>247</v>
      </c>
      <c r="AD131" s="23">
        <f t="shared" si="139"/>
        <v>381</v>
      </c>
      <c r="AE131" s="23">
        <f t="shared" si="139"/>
        <v>47</v>
      </c>
      <c r="AF131" s="23">
        <f t="shared" si="139"/>
        <v>66</v>
      </c>
      <c r="AG131" s="23">
        <f t="shared" si="139"/>
        <v>174</v>
      </c>
      <c r="AH131" s="23">
        <f t="shared" si="139"/>
        <v>486</v>
      </c>
      <c r="AI131" s="23">
        <f t="shared" si="139"/>
        <v>140</v>
      </c>
      <c r="AJ131" s="23">
        <f t="shared" si="139"/>
        <v>110</v>
      </c>
      <c r="AK131" s="23">
        <f t="shared" si="139"/>
        <v>158</v>
      </c>
      <c r="AL131" s="23">
        <f t="shared" si="139"/>
        <v>212</v>
      </c>
      <c r="AM131" s="23">
        <f t="shared" si="139"/>
        <v>229</v>
      </c>
      <c r="AN131" s="23">
        <f t="shared" si="139"/>
        <v>141</v>
      </c>
      <c r="AO131" s="23">
        <f t="shared" si="139"/>
        <v>2159</v>
      </c>
      <c r="AP131" s="23">
        <f t="shared" si="139"/>
        <v>48868</v>
      </c>
      <c r="AQ131" s="23">
        <f t="shared" si="139"/>
        <v>103</v>
      </c>
      <c r="AR131" s="23">
        <f t="shared" si="139"/>
        <v>6353</v>
      </c>
      <c r="AS131" s="23">
        <f t="shared" si="139"/>
        <v>1922</v>
      </c>
      <c r="AT131" s="23">
        <f t="shared" si="139"/>
        <v>345</v>
      </c>
      <c r="AU131" s="23">
        <f t="shared" si="139"/>
        <v>76</v>
      </c>
      <c r="AV131" s="23">
        <f t="shared" si="139"/>
        <v>114</v>
      </c>
      <c r="AW131" s="23">
        <f t="shared" si="139"/>
        <v>41</v>
      </c>
      <c r="AX131" s="23">
        <f t="shared" si="139"/>
        <v>11</v>
      </c>
      <c r="AY131" s="23">
        <f t="shared" si="139"/>
        <v>190</v>
      </c>
      <c r="AZ131" s="23">
        <f t="shared" si="139"/>
        <v>7093</v>
      </c>
      <c r="BA131" s="23">
        <f t="shared" si="139"/>
        <v>3299</v>
      </c>
      <c r="BB131" s="23">
        <f t="shared" si="139"/>
        <v>2697</v>
      </c>
      <c r="BC131" s="23">
        <f t="shared" si="139"/>
        <v>14814</v>
      </c>
      <c r="BD131" s="23">
        <f t="shared" si="139"/>
        <v>657</v>
      </c>
      <c r="BE131" s="23">
        <f t="shared" si="139"/>
        <v>346</v>
      </c>
      <c r="BF131" s="23">
        <f t="shared" si="139"/>
        <v>2566</v>
      </c>
      <c r="BG131" s="23">
        <f t="shared" si="139"/>
        <v>470</v>
      </c>
      <c r="BH131" s="23">
        <f t="shared" si="139"/>
        <v>123</v>
      </c>
      <c r="BI131" s="23">
        <f t="shared" si="139"/>
        <v>142</v>
      </c>
      <c r="BJ131" s="23">
        <f t="shared" si="139"/>
        <v>432</v>
      </c>
      <c r="BK131" s="23">
        <f t="shared" si="139"/>
        <v>5753</v>
      </c>
      <c r="BL131" s="23">
        <f t="shared" si="139"/>
        <v>111</v>
      </c>
      <c r="BM131" s="23">
        <f t="shared" si="139"/>
        <v>117</v>
      </c>
      <c r="BN131" s="23">
        <f t="shared" si="139"/>
        <v>1733</v>
      </c>
      <c r="BO131" s="23">
        <f t="shared" si="139"/>
        <v>664</v>
      </c>
      <c r="BP131" s="23">
        <f t="shared" ref="BP131:EA131" si="140">MAX(BP128,BP130)</f>
        <v>86</v>
      </c>
      <c r="BQ131" s="23">
        <f t="shared" si="140"/>
        <v>1924</v>
      </c>
      <c r="BR131" s="23">
        <f t="shared" si="140"/>
        <v>1727</v>
      </c>
      <c r="BS131" s="23">
        <f t="shared" si="140"/>
        <v>546</v>
      </c>
      <c r="BT131" s="23">
        <f t="shared" si="140"/>
        <v>123</v>
      </c>
      <c r="BU131" s="23">
        <f t="shared" si="140"/>
        <v>139</v>
      </c>
      <c r="BV131" s="23">
        <f t="shared" si="140"/>
        <v>266</v>
      </c>
      <c r="BW131" s="23">
        <f t="shared" si="140"/>
        <v>382</v>
      </c>
      <c r="BX131" s="23">
        <f t="shared" si="140"/>
        <v>17</v>
      </c>
      <c r="BY131" s="23">
        <f t="shared" si="140"/>
        <v>386</v>
      </c>
      <c r="BZ131" s="23">
        <f t="shared" si="140"/>
        <v>104</v>
      </c>
      <c r="CA131" s="23">
        <f t="shared" si="140"/>
        <v>55</v>
      </c>
      <c r="CB131" s="23">
        <f t="shared" si="140"/>
        <v>20758</v>
      </c>
      <c r="CC131" s="23">
        <f t="shared" si="140"/>
        <v>63</v>
      </c>
      <c r="CD131" s="23">
        <f t="shared" si="140"/>
        <v>27</v>
      </c>
      <c r="CE131" s="23">
        <f t="shared" si="140"/>
        <v>61</v>
      </c>
      <c r="CF131" s="23">
        <f t="shared" si="140"/>
        <v>40</v>
      </c>
      <c r="CG131" s="23">
        <f t="shared" si="140"/>
        <v>72</v>
      </c>
      <c r="CH131" s="23">
        <f t="shared" si="140"/>
        <v>60</v>
      </c>
      <c r="CI131" s="23">
        <f t="shared" si="140"/>
        <v>390</v>
      </c>
      <c r="CJ131" s="23">
        <f t="shared" si="140"/>
        <v>393</v>
      </c>
      <c r="CK131" s="23">
        <f t="shared" si="140"/>
        <v>1375</v>
      </c>
      <c r="CL131" s="23">
        <f t="shared" si="140"/>
        <v>311</v>
      </c>
      <c r="CM131" s="23">
        <f t="shared" si="140"/>
        <v>449</v>
      </c>
      <c r="CN131" s="23">
        <f t="shared" si="140"/>
        <v>7384</v>
      </c>
      <c r="CO131" s="23">
        <f t="shared" si="140"/>
        <v>4785</v>
      </c>
      <c r="CP131" s="23">
        <f t="shared" si="140"/>
        <v>364</v>
      </c>
      <c r="CQ131" s="23">
        <f t="shared" si="140"/>
        <v>696</v>
      </c>
      <c r="CR131" s="23">
        <f t="shared" si="140"/>
        <v>94</v>
      </c>
      <c r="CS131" s="23">
        <f t="shared" si="140"/>
        <v>94</v>
      </c>
      <c r="CT131" s="23">
        <f t="shared" si="140"/>
        <v>61</v>
      </c>
      <c r="CU131" s="23">
        <f t="shared" si="140"/>
        <v>76</v>
      </c>
      <c r="CV131" s="23">
        <f t="shared" si="140"/>
        <v>13</v>
      </c>
      <c r="CW131" s="23">
        <f t="shared" si="140"/>
        <v>49</v>
      </c>
      <c r="CX131" s="23">
        <f t="shared" si="140"/>
        <v>200</v>
      </c>
      <c r="CY131" s="23">
        <f t="shared" si="140"/>
        <v>30</v>
      </c>
      <c r="CZ131" s="23">
        <f t="shared" si="140"/>
        <v>858</v>
      </c>
      <c r="DA131" s="23">
        <f t="shared" si="140"/>
        <v>48</v>
      </c>
      <c r="DB131" s="23">
        <f t="shared" si="140"/>
        <v>92</v>
      </c>
      <c r="DC131" s="23">
        <f t="shared" si="140"/>
        <v>35</v>
      </c>
      <c r="DD131" s="23">
        <f t="shared" si="140"/>
        <v>45</v>
      </c>
      <c r="DE131" s="23">
        <f t="shared" si="140"/>
        <v>155</v>
      </c>
      <c r="DF131" s="23">
        <f t="shared" si="140"/>
        <v>8396</v>
      </c>
      <c r="DG131" s="23">
        <f t="shared" si="140"/>
        <v>22</v>
      </c>
      <c r="DH131" s="23">
        <f t="shared" si="140"/>
        <v>644</v>
      </c>
      <c r="DI131" s="23">
        <f t="shared" si="140"/>
        <v>1526</v>
      </c>
      <c r="DJ131" s="23">
        <f t="shared" si="140"/>
        <v>224</v>
      </c>
      <c r="DK131" s="23">
        <f t="shared" si="140"/>
        <v>220</v>
      </c>
      <c r="DL131" s="23">
        <f t="shared" si="140"/>
        <v>2584</v>
      </c>
      <c r="DM131" s="23">
        <f t="shared" si="140"/>
        <v>139</v>
      </c>
      <c r="DN131" s="23">
        <f t="shared" si="140"/>
        <v>701</v>
      </c>
      <c r="DO131" s="23">
        <f t="shared" si="140"/>
        <v>1917</v>
      </c>
      <c r="DP131" s="23">
        <f t="shared" si="140"/>
        <v>53</v>
      </c>
      <c r="DQ131" s="23">
        <f t="shared" si="140"/>
        <v>157</v>
      </c>
      <c r="DR131" s="23">
        <f t="shared" si="140"/>
        <v>972</v>
      </c>
      <c r="DS131" s="23">
        <f t="shared" si="140"/>
        <v>554</v>
      </c>
      <c r="DT131" s="23">
        <f t="shared" si="140"/>
        <v>80</v>
      </c>
      <c r="DU131" s="23">
        <f t="shared" si="140"/>
        <v>186</v>
      </c>
      <c r="DV131" s="23">
        <f t="shared" si="140"/>
        <v>73</v>
      </c>
      <c r="DW131" s="23">
        <f t="shared" si="140"/>
        <v>117</v>
      </c>
      <c r="DX131" s="23">
        <f t="shared" si="140"/>
        <v>45</v>
      </c>
      <c r="DY131" s="23">
        <f t="shared" si="140"/>
        <v>73</v>
      </c>
      <c r="DZ131" s="23">
        <f t="shared" si="140"/>
        <v>192</v>
      </c>
      <c r="EA131" s="23">
        <f t="shared" si="140"/>
        <v>208</v>
      </c>
      <c r="EB131" s="23">
        <f t="shared" ref="EB131:FX131" si="141">MAX(EB128,EB130)</f>
        <v>211</v>
      </c>
      <c r="EC131" s="23">
        <f t="shared" si="141"/>
        <v>65</v>
      </c>
      <c r="ED131" s="23">
        <f t="shared" si="141"/>
        <v>58</v>
      </c>
      <c r="EE131" s="23">
        <f t="shared" si="141"/>
        <v>108</v>
      </c>
      <c r="EF131" s="23">
        <f t="shared" si="141"/>
        <v>827</v>
      </c>
      <c r="EG131" s="23">
        <f t="shared" si="141"/>
        <v>156</v>
      </c>
      <c r="EH131" s="23">
        <f t="shared" si="141"/>
        <v>79</v>
      </c>
      <c r="EI131" s="23">
        <f t="shared" si="141"/>
        <v>11859</v>
      </c>
      <c r="EJ131" s="23">
        <f t="shared" si="141"/>
        <v>3837</v>
      </c>
      <c r="EK131" s="23">
        <f t="shared" si="141"/>
        <v>217</v>
      </c>
      <c r="EL131" s="23">
        <f t="shared" si="141"/>
        <v>149</v>
      </c>
      <c r="EM131" s="23">
        <f t="shared" si="141"/>
        <v>221</v>
      </c>
      <c r="EN131" s="23">
        <f t="shared" si="141"/>
        <v>626</v>
      </c>
      <c r="EO131" s="23">
        <f t="shared" si="141"/>
        <v>116</v>
      </c>
      <c r="EP131" s="23">
        <f t="shared" si="141"/>
        <v>104</v>
      </c>
      <c r="EQ131" s="23">
        <f t="shared" si="141"/>
        <v>356</v>
      </c>
      <c r="ER131" s="23">
        <f t="shared" si="141"/>
        <v>135</v>
      </c>
      <c r="ES131" s="23">
        <f t="shared" si="141"/>
        <v>82</v>
      </c>
      <c r="ET131" s="23">
        <f t="shared" si="141"/>
        <v>168</v>
      </c>
      <c r="EU131" s="23">
        <f t="shared" si="141"/>
        <v>538</v>
      </c>
      <c r="EV131" s="23">
        <f t="shared" si="141"/>
        <v>29</v>
      </c>
      <c r="EW131" s="23">
        <f t="shared" si="141"/>
        <v>148</v>
      </c>
      <c r="EX131" s="23">
        <f t="shared" si="141"/>
        <v>74</v>
      </c>
      <c r="EY131" s="23">
        <f t="shared" si="141"/>
        <v>299</v>
      </c>
      <c r="EZ131" s="23">
        <f t="shared" si="141"/>
        <v>44</v>
      </c>
      <c r="FA131" s="23">
        <f t="shared" si="141"/>
        <v>773</v>
      </c>
      <c r="FB131" s="23">
        <f t="shared" si="141"/>
        <v>188</v>
      </c>
      <c r="FC131" s="23">
        <f t="shared" si="141"/>
        <v>555</v>
      </c>
      <c r="FD131" s="23">
        <f t="shared" si="141"/>
        <v>163</v>
      </c>
      <c r="FE131" s="23">
        <f t="shared" si="141"/>
        <v>45</v>
      </c>
      <c r="FF131" s="23">
        <f t="shared" si="141"/>
        <v>93</v>
      </c>
      <c r="FG131" s="23">
        <f t="shared" si="141"/>
        <v>27</v>
      </c>
      <c r="FH131" s="23">
        <f t="shared" si="141"/>
        <v>51</v>
      </c>
      <c r="FI131" s="23">
        <f t="shared" si="141"/>
        <v>745</v>
      </c>
      <c r="FJ131" s="23">
        <f t="shared" si="141"/>
        <v>520</v>
      </c>
      <c r="FK131" s="23">
        <f t="shared" si="141"/>
        <v>668</v>
      </c>
      <c r="FL131" s="23">
        <f t="shared" si="141"/>
        <v>664</v>
      </c>
      <c r="FM131" s="23">
        <f t="shared" si="141"/>
        <v>774</v>
      </c>
      <c r="FN131" s="23">
        <f t="shared" si="141"/>
        <v>12417</v>
      </c>
      <c r="FO131" s="23">
        <f t="shared" si="141"/>
        <v>324</v>
      </c>
      <c r="FP131" s="23">
        <f t="shared" si="141"/>
        <v>1302</v>
      </c>
      <c r="FQ131" s="23">
        <f t="shared" si="141"/>
        <v>300</v>
      </c>
      <c r="FR131" s="23">
        <f t="shared" si="141"/>
        <v>58</v>
      </c>
      <c r="FS131" s="23">
        <f t="shared" si="141"/>
        <v>32</v>
      </c>
      <c r="FT131" s="23">
        <f t="shared" si="141"/>
        <v>32</v>
      </c>
      <c r="FU131" s="23">
        <f t="shared" si="141"/>
        <v>417</v>
      </c>
      <c r="FV131" s="23">
        <f t="shared" si="141"/>
        <v>271</v>
      </c>
      <c r="FW131" s="23">
        <f t="shared" si="141"/>
        <v>80</v>
      </c>
      <c r="FX131" s="23">
        <f t="shared" si="141"/>
        <v>11</v>
      </c>
      <c r="FY131" s="53"/>
      <c r="FZ131" s="23">
        <f>SUM(C131:FX131)</f>
        <v>304054</v>
      </c>
      <c r="GA131" s="53"/>
      <c r="GB131" s="23"/>
      <c r="GC131" s="23"/>
      <c r="GD131" s="23"/>
      <c r="GE131" s="23"/>
      <c r="GF131" s="23"/>
      <c r="GG131" s="7"/>
      <c r="GH131" s="38"/>
      <c r="GI131" s="38"/>
      <c r="GJ131" s="38"/>
      <c r="GK131" s="38"/>
      <c r="GL131" s="38"/>
      <c r="GM131" s="38"/>
    </row>
    <row r="132" spans="1:256" x14ac:dyDescent="0.2">
      <c r="A132" s="4"/>
      <c r="B132" s="2" t="s">
        <v>451</v>
      </c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21"/>
      <c r="FZ132" s="23"/>
      <c r="GA132" s="54"/>
      <c r="GB132" s="26"/>
      <c r="GC132" s="26"/>
      <c r="GD132" s="26"/>
      <c r="GE132" s="26"/>
      <c r="GF132" s="23"/>
      <c r="GG132" s="7"/>
      <c r="GH132" s="22"/>
      <c r="GI132" s="22"/>
      <c r="GJ132" s="22"/>
      <c r="GK132" s="7"/>
      <c r="GL132" s="7"/>
      <c r="GM132" s="7"/>
      <c r="GN132" s="139"/>
      <c r="GO132" s="139"/>
      <c r="GP132" s="139"/>
      <c r="GQ132" s="139"/>
      <c r="GR132" s="139"/>
      <c r="GS132" s="139"/>
      <c r="GT132" s="139"/>
      <c r="GU132" s="139"/>
      <c r="GV132" s="139"/>
      <c r="GW132" s="139"/>
      <c r="GX132" s="139"/>
      <c r="GY132" s="139"/>
      <c r="GZ132" s="139"/>
      <c r="HA132" s="139"/>
      <c r="HB132" s="139"/>
      <c r="HC132" s="139"/>
      <c r="HD132" s="139"/>
      <c r="HE132" s="139"/>
      <c r="HF132" s="139"/>
      <c r="HG132" s="139"/>
      <c r="HH132" s="139"/>
      <c r="HI132" s="139"/>
      <c r="HJ132" s="139"/>
      <c r="HK132" s="139"/>
      <c r="HL132" s="139"/>
      <c r="HM132" s="139"/>
      <c r="HN132" s="139"/>
      <c r="HO132" s="139"/>
      <c r="HP132" s="139"/>
      <c r="HQ132" s="139"/>
      <c r="HR132" s="139"/>
      <c r="HS132" s="139"/>
      <c r="HT132" s="139"/>
      <c r="HU132" s="139"/>
      <c r="HV132" s="139"/>
      <c r="HW132" s="139"/>
      <c r="HX132" s="139"/>
      <c r="HY132" s="139"/>
      <c r="HZ132" s="139"/>
      <c r="IA132" s="139"/>
      <c r="IB132" s="139"/>
      <c r="IC132" s="139"/>
      <c r="ID132" s="139"/>
      <c r="IE132" s="139"/>
      <c r="IF132" s="139"/>
      <c r="IG132" s="139"/>
      <c r="IH132" s="139"/>
      <c r="II132" s="139"/>
      <c r="IJ132" s="139"/>
      <c r="IK132" s="139"/>
      <c r="IL132" s="139"/>
      <c r="IM132" s="139"/>
      <c r="IN132" s="139"/>
      <c r="IO132" s="139"/>
      <c r="IP132" s="139"/>
      <c r="IQ132" s="139"/>
      <c r="IR132" s="139"/>
      <c r="IS132" s="139"/>
      <c r="IT132" s="139"/>
      <c r="IU132" s="139"/>
      <c r="IV132" s="139"/>
    </row>
    <row r="133" spans="1:256" x14ac:dyDescent="0.2">
      <c r="A133" s="4" t="s">
        <v>452</v>
      </c>
      <c r="B133" s="2" t="s">
        <v>453</v>
      </c>
      <c r="C133" s="39">
        <f t="shared" ref="C133:BN133" si="142">ROUND((C131/C14),4)</f>
        <v>0.51080000000000003</v>
      </c>
      <c r="D133" s="39">
        <f t="shared" si="142"/>
        <v>0.34489999999999998</v>
      </c>
      <c r="E133" s="39">
        <f t="shared" si="142"/>
        <v>0.74619999999999997</v>
      </c>
      <c r="F133" s="39">
        <f t="shared" si="142"/>
        <v>0.308</v>
      </c>
      <c r="G133" s="39">
        <f t="shared" si="142"/>
        <v>0.27239999999999998</v>
      </c>
      <c r="H133" s="39">
        <f t="shared" si="142"/>
        <v>0.1825</v>
      </c>
      <c r="I133" s="39">
        <f t="shared" si="142"/>
        <v>0.76629999999999998</v>
      </c>
      <c r="J133" s="39">
        <f t="shared" si="142"/>
        <v>0.46160000000000001</v>
      </c>
      <c r="K133" s="39">
        <f t="shared" si="142"/>
        <v>0.46529999999999999</v>
      </c>
      <c r="L133" s="39">
        <f t="shared" si="142"/>
        <v>0.58730000000000004</v>
      </c>
      <c r="M133" s="39">
        <f t="shared" si="142"/>
        <v>0.82899999999999996</v>
      </c>
      <c r="N133" s="39">
        <f t="shared" si="142"/>
        <v>0.24060000000000001</v>
      </c>
      <c r="O133" s="39">
        <f t="shared" si="142"/>
        <v>0.1535</v>
      </c>
      <c r="P133" s="39">
        <f t="shared" si="142"/>
        <v>0.53220000000000001</v>
      </c>
      <c r="Q133" s="39">
        <f t="shared" si="142"/>
        <v>0.62050000000000005</v>
      </c>
      <c r="R133" s="39">
        <f t="shared" si="142"/>
        <v>0.41260000000000002</v>
      </c>
      <c r="S133" s="39">
        <f t="shared" si="142"/>
        <v>0.41849999999999998</v>
      </c>
      <c r="T133" s="39">
        <f t="shared" si="142"/>
        <v>0.47239999999999999</v>
      </c>
      <c r="U133" s="39">
        <f t="shared" si="142"/>
        <v>0.73529999999999995</v>
      </c>
      <c r="V133" s="39">
        <f t="shared" si="142"/>
        <v>0.57310000000000005</v>
      </c>
      <c r="W133" s="38">
        <f t="shared" si="142"/>
        <v>0.71740000000000004</v>
      </c>
      <c r="X133" s="39">
        <f t="shared" si="142"/>
        <v>0.5</v>
      </c>
      <c r="Y133" s="39">
        <f t="shared" si="142"/>
        <v>0.83260000000000001</v>
      </c>
      <c r="Z133" s="39">
        <f t="shared" si="142"/>
        <v>0.45019999999999999</v>
      </c>
      <c r="AA133" s="39">
        <f t="shared" si="142"/>
        <v>0.2535</v>
      </c>
      <c r="AB133" s="39">
        <f t="shared" si="142"/>
        <v>0.16869999999999999</v>
      </c>
      <c r="AC133" s="39">
        <f t="shared" si="142"/>
        <v>0.26329999999999998</v>
      </c>
      <c r="AD133" s="39">
        <f t="shared" si="142"/>
        <v>0.3014</v>
      </c>
      <c r="AE133" s="39">
        <f t="shared" si="142"/>
        <v>0.43930000000000002</v>
      </c>
      <c r="AF133" s="39">
        <f t="shared" si="142"/>
        <v>0.44</v>
      </c>
      <c r="AG133" s="39">
        <f t="shared" si="142"/>
        <v>0.25040000000000001</v>
      </c>
      <c r="AH133" s="39">
        <f t="shared" si="142"/>
        <v>0.51100000000000001</v>
      </c>
      <c r="AI133" s="39">
        <f t="shared" si="142"/>
        <v>0.4375</v>
      </c>
      <c r="AJ133" s="39">
        <f t="shared" si="142"/>
        <v>0.60440000000000005</v>
      </c>
      <c r="AK133" s="39">
        <f t="shared" si="142"/>
        <v>0.82289999999999996</v>
      </c>
      <c r="AL133" s="39">
        <f t="shared" si="142"/>
        <v>0.84799999999999998</v>
      </c>
      <c r="AM133" s="39">
        <f t="shared" si="142"/>
        <v>0.54269999999999996</v>
      </c>
      <c r="AN133" s="39">
        <f t="shared" si="142"/>
        <v>0.41349999999999998</v>
      </c>
      <c r="AO133" s="39">
        <f t="shared" si="142"/>
        <v>0.48080000000000001</v>
      </c>
      <c r="AP133" s="39">
        <f t="shared" si="142"/>
        <v>0.57979999999999998</v>
      </c>
      <c r="AQ133" s="39">
        <f t="shared" si="142"/>
        <v>0.46400000000000002</v>
      </c>
      <c r="AR133" s="39">
        <f t="shared" si="142"/>
        <v>9.8100000000000007E-2</v>
      </c>
      <c r="AS133" s="39">
        <f t="shared" si="142"/>
        <v>0.28589999999999999</v>
      </c>
      <c r="AT133" s="39">
        <f t="shared" si="142"/>
        <v>0.14360000000000001</v>
      </c>
      <c r="AU133" s="39">
        <f t="shared" si="142"/>
        <v>0.32619999999999999</v>
      </c>
      <c r="AV133" s="39">
        <f t="shared" si="142"/>
        <v>0.4</v>
      </c>
      <c r="AW133" s="39">
        <f t="shared" si="142"/>
        <v>0.1981</v>
      </c>
      <c r="AX133" s="39">
        <f t="shared" si="142"/>
        <v>2.75</v>
      </c>
      <c r="AY133" s="39">
        <f t="shared" si="142"/>
        <v>0.4017</v>
      </c>
      <c r="AZ133" s="39">
        <f t="shared" si="142"/>
        <v>0.64380000000000004</v>
      </c>
      <c r="BA133" s="39">
        <f t="shared" si="142"/>
        <v>0.3679</v>
      </c>
      <c r="BB133" s="39">
        <f t="shared" si="142"/>
        <v>0.35759999999999997</v>
      </c>
      <c r="BC133" s="39">
        <f t="shared" si="142"/>
        <v>0.50009999999999999</v>
      </c>
      <c r="BD133" s="39">
        <f t="shared" si="142"/>
        <v>0.1338</v>
      </c>
      <c r="BE133" s="39">
        <f t="shared" si="142"/>
        <v>0.25159999999999999</v>
      </c>
      <c r="BF133" s="39">
        <f t="shared" si="142"/>
        <v>0.1031</v>
      </c>
      <c r="BG133" s="39">
        <f t="shared" si="142"/>
        <v>0.50590000000000002</v>
      </c>
      <c r="BH133" s="39">
        <f t="shared" si="142"/>
        <v>0.21099999999999999</v>
      </c>
      <c r="BI133" s="39">
        <f t="shared" si="142"/>
        <v>0.58919999999999995</v>
      </c>
      <c r="BJ133" s="39">
        <f t="shared" si="142"/>
        <v>6.6699999999999995E-2</v>
      </c>
      <c r="BK133" s="39">
        <f t="shared" si="142"/>
        <v>0.2727</v>
      </c>
      <c r="BL133" s="39">
        <f t="shared" si="142"/>
        <v>0.48680000000000001</v>
      </c>
      <c r="BM133" s="39">
        <f t="shared" si="142"/>
        <v>0.43659999999999999</v>
      </c>
      <c r="BN133" s="39">
        <f t="shared" si="142"/>
        <v>0.49990000000000001</v>
      </c>
      <c r="BO133" s="39">
        <f t="shared" ref="BO133:DZ133" si="143">ROUND((BO131/BO14),4)</f>
        <v>0.49080000000000001</v>
      </c>
      <c r="BP133" s="39">
        <f t="shared" si="143"/>
        <v>0.46489999999999998</v>
      </c>
      <c r="BQ133" s="39">
        <f t="shared" si="143"/>
        <v>0.32779999999999998</v>
      </c>
      <c r="BR133" s="39">
        <f t="shared" si="143"/>
        <v>0.3861</v>
      </c>
      <c r="BS133" s="39">
        <f t="shared" si="143"/>
        <v>0.51170000000000004</v>
      </c>
      <c r="BT133" s="39">
        <f t="shared" si="143"/>
        <v>0.28599999999999998</v>
      </c>
      <c r="BU133" s="39">
        <f t="shared" si="143"/>
        <v>0.35820000000000002</v>
      </c>
      <c r="BV133" s="39">
        <f t="shared" si="143"/>
        <v>0.2114</v>
      </c>
      <c r="BW133" s="39">
        <f t="shared" si="143"/>
        <v>0.19950000000000001</v>
      </c>
      <c r="BX133" s="39">
        <f t="shared" si="143"/>
        <v>0.17169999999999999</v>
      </c>
      <c r="BY133" s="39">
        <f t="shared" si="143"/>
        <v>0.77980000000000005</v>
      </c>
      <c r="BZ133" s="39">
        <f t="shared" si="143"/>
        <v>0.51739999999999997</v>
      </c>
      <c r="CA133" s="39">
        <f t="shared" si="143"/>
        <v>0.34379999999999999</v>
      </c>
      <c r="CB133" s="39">
        <f t="shared" si="143"/>
        <v>0.25950000000000001</v>
      </c>
      <c r="CC133" s="39">
        <f t="shared" si="143"/>
        <v>0.41720000000000002</v>
      </c>
      <c r="CD133" s="39">
        <f t="shared" si="143"/>
        <v>0.50939999999999996</v>
      </c>
      <c r="CE133" s="39">
        <f t="shared" si="143"/>
        <v>0.3987</v>
      </c>
      <c r="CF133" s="39">
        <f t="shared" si="143"/>
        <v>0.40820000000000001</v>
      </c>
      <c r="CG133" s="39">
        <f t="shared" si="143"/>
        <v>0.375</v>
      </c>
      <c r="CH133" s="39">
        <f t="shared" si="143"/>
        <v>0.59409999999999996</v>
      </c>
      <c r="CI133" s="39">
        <f t="shared" si="143"/>
        <v>0.55400000000000005</v>
      </c>
      <c r="CJ133" s="39">
        <f t="shared" si="143"/>
        <v>0.42949999999999999</v>
      </c>
      <c r="CK133" s="39">
        <f t="shared" si="143"/>
        <v>0.25340000000000001</v>
      </c>
      <c r="CL133" s="39">
        <f t="shared" si="143"/>
        <v>0.2361</v>
      </c>
      <c r="CM133" s="39">
        <f t="shared" si="143"/>
        <v>0.59</v>
      </c>
      <c r="CN133" s="39">
        <f t="shared" si="143"/>
        <v>0.245</v>
      </c>
      <c r="CO133" s="39">
        <f t="shared" si="143"/>
        <v>0.31340000000000001</v>
      </c>
      <c r="CP133" s="39">
        <f t="shared" si="143"/>
        <v>0.33889999999999998</v>
      </c>
      <c r="CQ133" s="39">
        <f t="shared" si="143"/>
        <v>0.69669999999999999</v>
      </c>
      <c r="CR133" s="39">
        <f t="shared" si="143"/>
        <v>0.51929999999999998</v>
      </c>
      <c r="CS133" s="39">
        <f t="shared" si="143"/>
        <v>0.27810000000000001</v>
      </c>
      <c r="CT133" s="39">
        <f t="shared" si="143"/>
        <v>0.61</v>
      </c>
      <c r="CU133" s="39">
        <f t="shared" si="143"/>
        <v>0.1656</v>
      </c>
      <c r="CV133" s="39">
        <f t="shared" si="143"/>
        <v>0.29549999999999998</v>
      </c>
      <c r="CW133" s="39">
        <f t="shared" si="143"/>
        <v>0.29520000000000002</v>
      </c>
      <c r="CX133" s="39">
        <f t="shared" si="143"/>
        <v>0.43380000000000002</v>
      </c>
      <c r="CY133" s="39">
        <f t="shared" si="143"/>
        <v>0.58819999999999995</v>
      </c>
      <c r="CZ133" s="39">
        <f t="shared" si="143"/>
        <v>0.42880000000000001</v>
      </c>
      <c r="DA133" s="39">
        <f t="shared" si="143"/>
        <v>0.28239999999999998</v>
      </c>
      <c r="DB133" s="39">
        <f t="shared" si="143"/>
        <v>0.31830000000000003</v>
      </c>
      <c r="DC133" s="39">
        <f t="shared" si="143"/>
        <v>0.24479999999999999</v>
      </c>
      <c r="DD133" s="39">
        <f t="shared" si="143"/>
        <v>0.29409999999999997</v>
      </c>
      <c r="DE133" s="39">
        <f t="shared" si="143"/>
        <v>0.38269999999999998</v>
      </c>
      <c r="DF133" s="39">
        <f t="shared" si="143"/>
        <v>0.39050000000000001</v>
      </c>
      <c r="DG133" s="39">
        <f t="shared" si="143"/>
        <v>0.27850000000000003</v>
      </c>
      <c r="DH133" s="39">
        <f t="shared" si="143"/>
        <v>0.33450000000000002</v>
      </c>
      <c r="DI133" s="39">
        <f t="shared" si="143"/>
        <v>0.57350000000000001</v>
      </c>
      <c r="DJ133" s="39">
        <f t="shared" si="143"/>
        <v>0.3473</v>
      </c>
      <c r="DK133" s="39">
        <f t="shared" si="143"/>
        <v>0.48139999999999999</v>
      </c>
      <c r="DL133" s="39">
        <f t="shared" si="143"/>
        <v>0.44280000000000003</v>
      </c>
      <c r="DM133" s="39">
        <f t="shared" si="143"/>
        <v>0.54090000000000005</v>
      </c>
      <c r="DN133" s="39">
        <f t="shared" si="143"/>
        <v>0.50539999999999996</v>
      </c>
      <c r="DO133" s="39">
        <f t="shared" si="143"/>
        <v>0.61680000000000001</v>
      </c>
      <c r="DP133" s="39">
        <f t="shared" si="143"/>
        <v>0.27600000000000002</v>
      </c>
      <c r="DQ133" s="39">
        <f t="shared" si="143"/>
        <v>0.29509999999999997</v>
      </c>
      <c r="DR133" s="39">
        <f t="shared" si="143"/>
        <v>0.70230000000000004</v>
      </c>
      <c r="DS133" s="39">
        <f t="shared" si="143"/>
        <v>0.7167</v>
      </c>
      <c r="DT133" s="39">
        <f t="shared" si="143"/>
        <v>0.61539999999999995</v>
      </c>
      <c r="DU133" s="39">
        <f t="shared" si="143"/>
        <v>0.50270000000000004</v>
      </c>
      <c r="DV133" s="39">
        <f t="shared" si="143"/>
        <v>0.39040000000000002</v>
      </c>
      <c r="DW133" s="39">
        <f t="shared" si="143"/>
        <v>0.3296</v>
      </c>
      <c r="DX133" s="39">
        <f t="shared" si="143"/>
        <v>0.27950000000000003</v>
      </c>
      <c r="DY133" s="39">
        <f t="shared" si="143"/>
        <v>0.24329999999999999</v>
      </c>
      <c r="DZ133" s="39">
        <f t="shared" si="143"/>
        <v>0.2412</v>
      </c>
      <c r="EA133" s="39">
        <f t="shared" ref="EA133:FX133" si="144">ROUND((EA131/EA14),4)</f>
        <v>0.36880000000000002</v>
      </c>
      <c r="EB133" s="39">
        <f t="shared" si="144"/>
        <v>0.3886</v>
      </c>
      <c r="EC133" s="39">
        <f t="shared" si="144"/>
        <v>0.23549999999999999</v>
      </c>
      <c r="ED133" s="39">
        <f t="shared" si="144"/>
        <v>3.6299999999999999E-2</v>
      </c>
      <c r="EE133" s="39">
        <f t="shared" si="144"/>
        <v>0.55100000000000005</v>
      </c>
      <c r="EF133" s="39">
        <f t="shared" si="144"/>
        <v>0.58399999999999996</v>
      </c>
      <c r="EG133" s="39">
        <f t="shared" si="144"/>
        <v>0.57140000000000002</v>
      </c>
      <c r="EH133" s="39">
        <f t="shared" si="144"/>
        <v>0.36919999999999997</v>
      </c>
      <c r="EI133" s="39">
        <f t="shared" si="144"/>
        <v>0.78420000000000001</v>
      </c>
      <c r="EJ133" s="39">
        <f t="shared" si="144"/>
        <v>0.40739999999999998</v>
      </c>
      <c r="EK133" s="39">
        <f t="shared" si="144"/>
        <v>0.32150000000000001</v>
      </c>
      <c r="EL133" s="39">
        <f t="shared" si="144"/>
        <v>0.31040000000000001</v>
      </c>
      <c r="EM133" s="39">
        <f t="shared" si="144"/>
        <v>0.55530000000000002</v>
      </c>
      <c r="EN133" s="39">
        <f t="shared" si="144"/>
        <v>0.58399999999999996</v>
      </c>
      <c r="EO133" s="39">
        <f t="shared" si="144"/>
        <v>0.31690000000000002</v>
      </c>
      <c r="EP133" s="39">
        <f t="shared" si="144"/>
        <v>0.25619999999999998</v>
      </c>
      <c r="EQ133" s="39">
        <f t="shared" si="144"/>
        <v>0.13089999999999999</v>
      </c>
      <c r="ER133" s="39">
        <f t="shared" si="144"/>
        <v>0.4259</v>
      </c>
      <c r="ES133" s="39">
        <f t="shared" si="144"/>
        <v>0.73870000000000002</v>
      </c>
      <c r="ET133" s="39">
        <f t="shared" si="144"/>
        <v>0.71789999999999998</v>
      </c>
      <c r="EU133" s="39">
        <f t="shared" si="144"/>
        <v>0.96760000000000002</v>
      </c>
      <c r="EV133" s="39">
        <f t="shared" si="144"/>
        <v>0.48330000000000001</v>
      </c>
      <c r="EW133" s="39">
        <f t="shared" si="144"/>
        <v>0.16969999999999999</v>
      </c>
      <c r="EX133" s="39">
        <f t="shared" si="144"/>
        <v>0.35239999999999999</v>
      </c>
      <c r="EY133" s="39">
        <f t="shared" si="144"/>
        <v>0.61019999999999996</v>
      </c>
      <c r="EZ133" s="39">
        <f t="shared" si="144"/>
        <v>0.40739999999999998</v>
      </c>
      <c r="FA133" s="39">
        <f t="shared" si="144"/>
        <v>0.23350000000000001</v>
      </c>
      <c r="FB133" s="39">
        <f t="shared" si="144"/>
        <v>0.57320000000000004</v>
      </c>
      <c r="FC133" s="39">
        <f t="shared" si="144"/>
        <v>0.2387</v>
      </c>
      <c r="FD133" s="39">
        <f t="shared" si="144"/>
        <v>0.48659999999999998</v>
      </c>
      <c r="FE133" s="39">
        <f t="shared" si="144"/>
        <v>0.50560000000000005</v>
      </c>
      <c r="FF133" s="39">
        <f t="shared" si="144"/>
        <v>0.43869999999999998</v>
      </c>
      <c r="FG133" s="39">
        <f t="shared" si="144"/>
        <v>0.2477</v>
      </c>
      <c r="FH133" s="39">
        <f t="shared" si="144"/>
        <v>0.60709999999999997</v>
      </c>
      <c r="FI133" s="39">
        <f t="shared" si="144"/>
        <v>0.42430000000000001</v>
      </c>
      <c r="FJ133" s="39">
        <f t="shared" si="144"/>
        <v>0.27379999999999999</v>
      </c>
      <c r="FK133" s="39">
        <f t="shared" si="144"/>
        <v>0.3024</v>
      </c>
      <c r="FL133" s="39">
        <f t="shared" si="144"/>
        <v>0.10780000000000001</v>
      </c>
      <c r="FM133" s="39">
        <f t="shared" si="144"/>
        <v>0.2082</v>
      </c>
      <c r="FN133" s="39">
        <f t="shared" si="144"/>
        <v>0.57089999999999996</v>
      </c>
      <c r="FO133" s="39">
        <f t="shared" si="144"/>
        <v>0.30030000000000001</v>
      </c>
      <c r="FP133" s="39">
        <f t="shared" si="144"/>
        <v>0.59699999999999998</v>
      </c>
      <c r="FQ133" s="39">
        <f t="shared" si="144"/>
        <v>0.33939999999999998</v>
      </c>
      <c r="FR133" s="39">
        <f t="shared" si="144"/>
        <v>0.36480000000000001</v>
      </c>
      <c r="FS133" s="39">
        <f t="shared" si="144"/>
        <v>0.1658</v>
      </c>
      <c r="FT133" s="38">
        <f t="shared" si="144"/>
        <v>0.39510000000000001</v>
      </c>
      <c r="FU133" s="39">
        <f t="shared" si="144"/>
        <v>0.55010000000000003</v>
      </c>
      <c r="FV133" s="39">
        <f t="shared" si="144"/>
        <v>0.44140000000000001</v>
      </c>
      <c r="FW133" s="39">
        <f t="shared" si="144"/>
        <v>0.41449999999999998</v>
      </c>
      <c r="FX133" s="39">
        <f t="shared" si="144"/>
        <v>0.20369999999999999</v>
      </c>
      <c r="FY133" s="25"/>
      <c r="FZ133" s="39">
        <f>ROUND((FZ131/FZ14),4)</f>
        <v>0.35870000000000002</v>
      </c>
      <c r="GA133" s="54"/>
      <c r="GB133" s="26"/>
      <c r="GC133" s="26"/>
      <c r="GD133" s="26"/>
      <c r="GE133" s="26"/>
      <c r="GF133" s="23"/>
      <c r="GG133" s="7"/>
      <c r="GH133" s="53"/>
      <c r="GI133" s="53"/>
      <c r="GJ133" s="53"/>
      <c r="GK133" s="7"/>
      <c r="GL133" s="7"/>
      <c r="GM133" s="7"/>
    </row>
    <row r="134" spans="1:256" x14ac:dyDescent="0.2">
      <c r="A134" s="72"/>
      <c r="B134" s="2" t="s">
        <v>454</v>
      </c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3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54"/>
      <c r="CO134" s="54"/>
      <c r="CP134" s="54"/>
      <c r="CQ134" s="54"/>
      <c r="CR134" s="54"/>
      <c r="CS134" s="54"/>
      <c r="CT134" s="54"/>
      <c r="CU134" s="54"/>
      <c r="CV134" s="54"/>
      <c r="CW134" s="54"/>
      <c r="CX134" s="54"/>
      <c r="CY134" s="54"/>
      <c r="CZ134" s="54"/>
      <c r="DA134" s="54"/>
      <c r="DB134" s="54"/>
      <c r="DC134" s="54"/>
      <c r="DD134" s="54"/>
      <c r="DE134" s="54"/>
      <c r="DF134" s="54"/>
      <c r="DG134" s="54"/>
      <c r="DH134" s="54"/>
      <c r="DI134" s="54"/>
      <c r="DJ134" s="54"/>
      <c r="DK134" s="54"/>
      <c r="DL134" s="54"/>
      <c r="DM134" s="54"/>
      <c r="DN134" s="54"/>
      <c r="DO134" s="54"/>
      <c r="DP134" s="54"/>
      <c r="DQ134" s="54"/>
      <c r="DR134" s="54"/>
      <c r="DS134" s="54"/>
      <c r="DT134" s="54"/>
      <c r="DU134" s="54"/>
      <c r="DV134" s="54"/>
      <c r="DW134" s="54"/>
      <c r="DX134" s="54"/>
      <c r="DY134" s="54"/>
      <c r="DZ134" s="54"/>
      <c r="EA134" s="54"/>
      <c r="EB134" s="54"/>
      <c r="EC134" s="54"/>
      <c r="ED134" s="54"/>
      <c r="EE134" s="54"/>
      <c r="EF134" s="54"/>
      <c r="EG134" s="54"/>
      <c r="EH134" s="54"/>
      <c r="EI134" s="54"/>
      <c r="EJ134" s="54"/>
      <c r="EK134" s="54"/>
      <c r="EL134" s="54"/>
      <c r="EM134" s="54"/>
      <c r="EN134" s="54"/>
      <c r="EO134" s="54"/>
      <c r="EP134" s="54"/>
      <c r="EQ134" s="54"/>
      <c r="ER134" s="54"/>
      <c r="ES134" s="54"/>
      <c r="ET134" s="54"/>
      <c r="EU134" s="54"/>
      <c r="EV134" s="54"/>
      <c r="EW134" s="54"/>
      <c r="EX134" s="54"/>
      <c r="EY134" s="54"/>
      <c r="EZ134" s="54"/>
      <c r="FA134" s="54"/>
      <c r="FB134" s="54"/>
      <c r="FC134" s="54"/>
      <c r="FD134" s="54"/>
      <c r="FE134" s="54"/>
      <c r="FF134" s="54"/>
      <c r="FG134" s="54"/>
      <c r="FH134" s="54"/>
      <c r="FI134" s="54"/>
      <c r="FJ134" s="54"/>
      <c r="FK134" s="54"/>
      <c r="FL134" s="54"/>
      <c r="FM134" s="54"/>
      <c r="FN134" s="54"/>
      <c r="FO134" s="54"/>
      <c r="FP134" s="54"/>
      <c r="FQ134" s="54"/>
      <c r="FR134" s="54"/>
      <c r="FS134" s="54"/>
      <c r="FT134" s="53"/>
      <c r="FU134" s="54"/>
      <c r="FV134" s="54"/>
      <c r="FW134" s="54"/>
      <c r="FX134" s="54"/>
      <c r="FY134" s="21"/>
      <c r="FZ134" s="54"/>
      <c r="GA134" s="54"/>
      <c r="GB134" s="26"/>
      <c r="GC134" s="26"/>
      <c r="GD134" s="26"/>
      <c r="GE134" s="26"/>
      <c r="GF134" s="23"/>
      <c r="GG134" s="7"/>
      <c r="GH134" s="22"/>
      <c r="GI134" s="22"/>
      <c r="GJ134" s="22"/>
      <c r="GK134" s="7"/>
      <c r="GL134" s="7"/>
      <c r="GM134" s="7"/>
    </row>
    <row r="135" spans="1:256" x14ac:dyDescent="0.2">
      <c r="A135" s="140" t="s">
        <v>455</v>
      </c>
      <c r="B135" s="57" t="s">
        <v>456</v>
      </c>
      <c r="C135" s="58">
        <f t="shared" ref="C135:BN135" si="145">C35</f>
        <v>0.12</v>
      </c>
      <c r="D135" s="58">
        <f t="shared" si="145"/>
        <v>0.12</v>
      </c>
      <c r="E135" s="58">
        <f t="shared" si="145"/>
        <v>0.12</v>
      </c>
      <c r="F135" s="58">
        <f t="shared" si="145"/>
        <v>0.12</v>
      </c>
      <c r="G135" s="58">
        <f t="shared" si="145"/>
        <v>0.12</v>
      </c>
      <c r="H135" s="58">
        <f t="shared" si="145"/>
        <v>0.12</v>
      </c>
      <c r="I135" s="58">
        <f t="shared" si="145"/>
        <v>0.12</v>
      </c>
      <c r="J135" s="58">
        <f t="shared" si="145"/>
        <v>0.12</v>
      </c>
      <c r="K135" s="58">
        <f t="shared" si="145"/>
        <v>0.12</v>
      </c>
      <c r="L135" s="58">
        <f t="shared" si="145"/>
        <v>0.12</v>
      </c>
      <c r="M135" s="58">
        <f t="shared" si="145"/>
        <v>0.12</v>
      </c>
      <c r="N135" s="58">
        <f t="shared" si="145"/>
        <v>0.12</v>
      </c>
      <c r="O135" s="58">
        <f t="shared" si="145"/>
        <v>0.12</v>
      </c>
      <c r="P135" s="58">
        <f t="shared" si="145"/>
        <v>0.12</v>
      </c>
      <c r="Q135" s="58">
        <f t="shared" si="145"/>
        <v>0.12</v>
      </c>
      <c r="R135" s="58">
        <f t="shared" si="145"/>
        <v>0.12</v>
      </c>
      <c r="S135" s="58">
        <f t="shared" si="145"/>
        <v>0.12</v>
      </c>
      <c r="T135" s="58">
        <f t="shared" si="145"/>
        <v>0.12</v>
      </c>
      <c r="U135" s="58">
        <f t="shared" si="145"/>
        <v>0.12</v>
      </c>
      <c r="V135" s="58">
        <f t="shared" si="145"/>
        <v>0.12</v>
      </c>
      <c r="W135" s="57">
        <f t="shared" si="145"/>
        <v>0.12</v>
      </c>
      <c r="X135" s="58">
        <f t="shared" si="145"/>
        <v>0.12</v>
      </c>
      <c r="Y135" s="58">
        <f t="shared" si="145"/>
        <v>0.12</v>
      </c>
      <c r="Z135" s="58">
        <f t="shared" si="145"/>
        <v>0.12</v>
      </c>
      <c r="AA135" s="58">
        <f t="shared" si="145"/>
        <v>0.12</v>
      </c>
      <c r="AB135" s="58">
        <f t="shared" si="145"/>
        <v>0.12</v>
      </c>
      <c r="AC135" s="58">
        <f t="shared" si="145"/>
        <v>0.12</v>
      </c>
      <c r="AD135" s="58">
        <f t="shared" si="145"/>
        <v>0.12</v>
      </c>
      <c r="AE135" s="58">
        <f t="shared" si="145"/>
        <v>0.12</v>
      </c>
      <c r="AF135" s="58">
        <f t="shared" si="145"/>
        <v>0.12</v>
      </c>
      <c r="AG135" s="58">
        <f t="shared" si="145"/>
        <v>0.12</v>
      </c>
      <c r="AH135" s="58">
        <f t="shared" si="145"/>
        <v>0.12</v>
      </c>
      <c r="AI135" s="58">
        <f t="shared" si="145"/>
        <v>0.12</v>
      </c>
      <c r="AJ135" s="58">
        <f t="shared" si="145"/>
        <v>0.12</v>
      </c>
      <c r="AK135" s="58">
        <f t="shared" si="145"/>
        <v>0.12</v>
      </c>
      <c r="AL135" s="58">
        <f t="shared" si="145"/>
        <v>0.12</v>
      </c>
      <c r="AM135" s="58">
        <f t="shared" si="145"/>
        <v>0.12</v>
      </c>
      <c r="AN135" s="58">
        <f t="shared" si="145"/>
        <v>0.12</v>
      </c>
      <c r="AO135" s="58">
        <f t="shared" si="145"/>
        <v>0.12</v>
      </c>
      <c r="AP135" s="58">
        <f t="shared" si="145"/>
        <v>0.12</v>
      </c>
      <c r="AQ135" s="58">
        <f t="shared" si="145"/>
        <v>0.12</v>
      </c>
      <c r="AR135" s="58">
        <f t="shared" si="145"/>
        <v>0.12</v>
      </c>
      <c r="AS135" s="58">
        <f t="shared" si="145"/>
        <v>0.12</v>
      </c>
      <c r="AT135" s="58">
        <f t="shared" si="145"/>
        <v>0.12</v>
      </c>
      <c r="AU135" s="58">
        <f t="shared" si="145"/>
        <v>0.12</v>
      </c>
      <c r="AV135" s="58">
        <f t="shared" si="145"/>
        <v>0.12</v>
      </c>
      <c r="AW135" s="58">
        <f t="shared" si="145"/>
        <v>0.12</v>
      </c>
      <c r="AX135" s="58">
        <f t="shared" si="145"/>
        <v>0.12</v>
      </c>
      <c r="AY135" s="58">
        <f t="shared" si="145"/>
        <v>0.12</v>
      </c>
      <c r="AZ135" s="58">
        <f t="shared" si="145"/>
        <v>0.12</v>
      </c>
      <c r="BA135" s="58">
        <f t="shared" si="145"/>
        <v>0.12</v>
      </c>
      <c r="BB135" s="58">
        <f t="shared" si="145"/>
        <v>0.12</v>
      </c>
      <c r="BC135" s="58">
        <f t="shared" si="145"/>
        <v>0.12</v>
      </c>
      <c r="BD135" s="58">
        <f t="shared" si="145"/>
        <v>0.12</v>
      </c>
      <c r="BE135" s="58">
        <f t="shared" si="145"/>
        <v>0.12</v>
      </c>
      <c r="BF135" s="58">
        <f t="shared" si="145"/>
        <v>0.12</v>
      </c>
      <c r="BG135" s="58">
        <f t="shared" si="145"/>
        <v>0.12</v>
      </c>
      <c r="BH135" s="58">
        <f t="shared" si="145"/>
        <v>0.12</v>
      </c>
      <c r="BI135" s="58">
        <f t="shared" si="145"/>
        <v>0.12</v>
      </c>
      <c r="BJ135" s="58">
        <f t="shared" si="145"/>
        <v>0.12</v>
      </c>
      <c r="BK135" s="58">
        <f t="shared" si="145"/>
        <v>0.12</v>
      </c>
      <c r="BL135" s="58">
        <f t="shared" si="145"/>
        <v>0.12</v>
      </c>
      <c r="BM135" s="58">
        <f t="shared" si="145"/>
        <v>0.12</v>
      </c>
      <c r="BN135" s="58">
        <f t="shared" si="145"/>
        <v>0.12</v>
      </c>
      <c r="BO135" s="58">
        <f t="shared" ref="BO135:DZ135" si="146">BO35</f>
        <v>0.12</v>
      </c>
      <c r="BP135" s="58">
        <f t="shared" si="146"/>
        <v>0.12</v>
      </c>
      <c r="BQ135" s="58">
        <f t="shared" si="146"/>
        <v>0.12</v>
      </c>
      <c r="BR135" s="58">
        <f t="shared" si="146"/>
        <v>0.12</v>
      </c>
      <c r="BS135" s="58">
        <f t="shared" si="146"/>
        <v>0.12</v>
      </c>
      <c r="BT135" s="58">
        <f t="shared" si="146"/>
        <v>0.12</v>
      </c>
      <c r="BU135" s="58">
        <f t="shared" si="146"/>
        <v>0.12</v>
      </c>
      <c r="BV135" s="58">
        <f t="shared" si="146"/>
        <v>0.12</v>
      </c>
      <c r="BW135" s="58">
        <f t="shared" si="146"/>
        <v>0.12</v>
      </c>
      <c r="BX135" s="58">
        <f t="shared" si="146"/>
        <v>0.12</v>
      </c>
      <c r="BY135" s="58">
        <f t="shared" si="146"/>
        <v>0.12</v>
      </c>
      <c r="BZ135" s="58">
        <f t="shared" si="146"/>
        <v>0.12</v>
      </c>
      <c r="CA135" s="58">
        <f t="shared" si="146"/>
        <v>0.12</v>
      </c>
      <c r="CB135" s="58">
        <f t="shared" si="146"/>
        <v>0.12</v>
      </c>
      <c r="CC135" s="58">
        <f t="shared" si="146"/>
        <v>0.12</v>
      </c>
      <c r="CD135" s="58">
        <f t="shared" si="146"/>
        <v>0.12</v>
      </c>
      <c r="CE135" s="58">
        <f t="shared" si="146"/>
        <v>0.12</v>
      </c>
      <c r="CF135" s="58">
        <f t="shared" si="146"/>
        <v>0.12</v>
      </c>
      <c r="CG135" s="58">
        <f t="shared" si="146"/>
        <v>0.12</v>
      </c>
      <c r="CH135" s="58">
        <f t="shared" si="146"/>
        <v>0.12</v>
      </c>
      <c r="CI135" s="58">
        <f t="shared" si="146"/>
        <v>0.12</v>
      </c>
      <c r="CJ135" s="58">
        <f t="shared" si="146"/>
        <v>0.12</v>
      </c>
      <c r="CK135" s="58">
        <f t="shared" si="146"/>
        <v>0.12</v>
      </c>
      <c r="CL135" s="58">
        <f t="shared" si="146"/>
        <v>0.12</v>
      </c>
      <c r="CM135" s="58">
        <f t="shared" si="146"/>
        <v>0.12</v>
      </c>
      <c r="CN135" s="58">
        <f t="shared" si="146"/>
        <v>0.12</v>
      </c>
      <c r="CO135" s="58">
        <f t="shared" si="146"/>
        <v>0.12</v>
      </c>
      <c r="CP135" s="58">
        <f t="shared" si="146"/>
        <v>0.12</v>
      </c>
      <c r="CQ135" s="58">
        <f t="shared" si="146"/>
        <v>0.12</v>
      </c>
      <c r="CR135" s="58">
        <f t="shared" si="146"/>
        <v>0.12</v>
      </c>
      <c r="CS135" s="58">
        <f t="shared" si="146"/>
        <v>0.12</v>
      </c>
      <c r="CT135" s="58">
        <f t="shared" si="146"/>
        <v>0.12</v>
      </c>
      <c r="CU135" s="58">
        <f t="shared" si="146"/>
        <v>0.12</v>
      </c>
      <c r="CV135" s="58">
        <f t="shared" si="146"/>
        <v>0.12</v>
      </c>
      <c r="CW135" s="58">
        <f t="shared" si="146"/>
        <v>0.12</v>
      </c>
      <c r="CX135" s="58">
        <f t="shared" si="146"/>
        <v>0.12</v>
      </c>
      <c r="CY135" s="58">
        <f t="shared" si="146"/>
        <v>0.12</v>
      </c>
      <c r="CZ135" s="58">
        <f t="shared" si="146"/>
        <v>0.12</v>
      </c>
      <c r="DA135" s="58">
        <f t="shared" si="146"/>
        <v>0.12</v>
      </c>
      <c r="DB135" s="58">
        <f t="shared" si="146"/>
        <v>0.12</v>
      </c>
      <c r="DC135" s="58">
        <f t="shared" si="146"/>
        <v>0.12</v>
      </c>
      <c r="DD135" s="58">
        <f t="shared" si="146"/>
        <v>0.12</v>
      </c>
      <c r="DE135" s="58">
        <f t="shared" si="146"/>
        <v>0.12</v>
      </c>
      <c r="DF135" s="58">
        <f t="shared" si="146"/>
        <v>0.12</v>
      </c>
      <c r="DG135" s="58">
        <f t="shared" si="146"/>
        <v>0.12</v>
      </c>
      <c r="DH135" s="58">
        <f t="shared" si="146"/>
        <v>0.12</v>
      </c>
      <c r="DI135" s="58">
        <f t="shared" si="146"/>
        <v>0.12</v>
      </c>
      <c r="DJ135" s="58">
        <f t="shared" si="146"/>
        <v>0.12</v>
      </c>
      <c r="DK135" s="58">
        <f t="shared" si="146"/>
        <v>0.12</v>
      </c>
      <c r="DL135" s="58">
        <f t="shared" si="146"/>
        <v>0.12</v>
      </c>
      <c r="DM135" s="58">
        <f t="shared" si="146"/>
        <v>0.12</v>
      </c>
      <c r="DN135" s="58">
        <f t="shared" si="146"/>
        <v>0.12</v>
      </c>
      <c r="DO135" s="58">
        <f t="shared" si="146"/>
        <v>0.12</v>
      </c>
      <c r="DP135" s="58">
        <f t="shared" si="146"/>
        <v>0.12</v>
      </c>
      <c r="DQ135" s="58">
        <f t="shared" si="146"/>
        <v>0.12</v>
      </c>
      <c r="DR135" s="58">
        <f t="shared" si="146"/>
        <v>0.12</v>
      </c>
      <c r="DS135" s="58">
        <f t="shared" si="146"/>
        <v>0.12</v>
      </c>
      <c r="DT135" s="58">
        <f t="shared" si="146"/>
        <v>0.12</v>
      </c>
      <c r="DU135" s="58">
        <f t="shared" si="146"/>
        <v>0.12</v>
      </c>
      <c r="DV135" s="58">
        <f t="shared" si="146"/>
        <v>0.12</v>
      </c>
      <c r="DW135" s="58">
        <f t="shared" si="146"/>
        <v>0.12</v>
      </c>
      <c r="DX135" s="58">
        <f t="shared" si="146"/>
        <v>0.12</v>
      </c>
      <c r="DY135" s="58">
        <f t="shared" si="146"/>
        <v>0.12</v>
      </c>
      <c r="DZ135" s="58">
        <f t="shared" si="146"/>
        <v>0.12</v>
      </c>
      <c r="EA135" s="58">
        <f t="shared" ref="EA135:FX135" si="147">EA35</f>
        <v>0.12</v>
      </c>
      <c r="EB135" s="58">
        <f t="shared" si="147"/>
        <v>0.12</v>
      </c>
      <c r="EC135" s="58">
        <f t="shared" si="147"/>
        <v>0.12</v>
      </c>
      <c r="ED135" s="58">
        <f t="shared" si="147"/>
        <v>0.12</v>
      </c>
      <c r="EE135" s="58">
        <f t="shared" si="147"/>
        <v>0.12</v>
      </c>
      <c r="EF135" s="58">
        <f t="shared" si="147"/>
        <v>0.12</v>
      </c>
      <c r="EG135" s="58">
        <f t="shared" si="147"/>
        <v>0.12</v>
      </c>
      <c r="EH135" s="58">
        <f t="shared" si="147"/>
        <v>0.12</v>
      </c>
      <c r="EI135" s="58">
        <f t="shared" si="147"/>
        <v>0.12</v>
      </c>
      <c r="EJ135" s="58">
        <f t="shared" si="147"/>
        <v>0.12</v>
      </c>
      <c r="EK135" s="58">
        <f t="shared" si="147"/>
        <v>0.12</v>
      </c>
      <c r="EL135" s="58">
        <f t="shared" si="147"/>
        <v>0.12</v>
      </c>
      <c r="EM135" s="58">
        <f t="shared" si="147"/>
        <v>0.12</v>
      </c>
      <c r="EN135" s="58">
        <f t="shared" si="147"/>
        <v>0.12</v>
      </c>
      <c r="EO135" s="58">
        <f t="shared" si="147"/>
        <v>0.12</v>
      </c>
      <c r="EP135" s="58">
        <f t="shared" si="147"/>
        <v>0.12</v>
      </c>
      <c r="EQ135" s="58">
        <f t="shared" si="147"/>
        <v>0.12</v>
      </c>
      <c r="ER135" s="58">
        <f t="shared" si="147"/>
        <v>0.12</v>
      </c>
      <c r="ES135" s="58">
        <f t="shared" si="147"/>
        <v>0.12</v>
      </c>
      <c r="ET135" s="58">
        <f t="shared" si="147"/>
        <v>0.12</v>
      </c>
      <c r="EU135" s="58">
        <f t="shared" si="147"/>
        <v>0.12</v>
      </c>
      <c r="EV135" s="58">
        <f t="shared" si="147"/>
        <v>0.12</v>
      </c>
      <c r="EW135" s="58">
        <f t="shared" si="147"/>
        <v>0.12</v>
      </c>
      <c r="EX135" s="58">
        <f t="shared" si="147"/>
        <v>0.12</v>
      </c>
      <c r="EY135" s="58">
        <f t="shared" si="147"/>
        <v>0.12</v>
      </c>
      <c r="EZ135" s="58">
        <f t="shared" si="147"/>
        <v>0.12</v>
      </c>
      <c r="FA135" s="58">
        <f t="shared" si="147"/>
        <v>0.12</v>
      </c>
      <c r="FB135" s="58">
        <f t="shared" si="147"/>
        <v>0.12</v>
      </c>
      <c r="FC135" s="58">
        <f t="shared" si="147"/>
        <v>0.12</v>
      </c>
      <c r="FD135" s="58">
        <f t="shared" si="147"/>
        <v>0.12</v>
      </c>
      <c r="FE135" s="58">
        <f t="shared" si="147"/>
        <v>0.12</v>
      </c>
      <c r="FF135" s="58">
        <f t="shared" si="147"/>
        <v>0.12</v>
      </c>
      <c r="FG135" s="58">
        <f t="shared" si="147"/>
        <v>0.12</v>
      </c>
      <c r="FH135" s="58">
        <f t="shared" si="147"/>
        <v>0.12</v>
      </c>
      <c r="FI135" s="58">
        <f t="shared" si="147"/>
        <v>0.12</v>
      </c>
      <c r="FJ135" s="58">
        <f t="shared" si="147"/>
        <v>0.12</v>
      </c>
      <c r="FK135" s="58">
        <f t="shared" si="147"/>
        <v>0.12</v>
      </c>
      <c r="FL135" s="58">
        <f t="shared" si="147"/>
        <v>0.12</v>
      </c>
      <c r="FM135" s="58">
        <f t="shared" si="147"/>
        <v>0.12</v>
      </c>
      <c r="FN135" s="58">
        <f t="shared" si="147"/>
        <v>0.12</v>
      </c>
      <c r="FO135" s="58">
        <f t="shared" si="147"/>
        <v>0.12</v>
      </c>
      <c r="FP135" s="58">
        <f t="shared" si="147"/>
        <v>0.12</v>
      </c>
      <c r="FQ135" s="58">
        <f t="shared" si="147"/>
        <v>0.12</v>
      </c>
      <c r="FR135" s="58">
        <f t="shared" si="147"/>
        <v>0.12</v>
      </c>
      <c r="FS135" s="58">
        <f t="shared" si="147"/>
        <v>0.12</v>
      </c>
      <c r="FT135" s="57">
        <f t="shared" si="147"/>
        <v>0.12</v>
      </c>
      <c r="FU135" s="58">
        <f t="shared" si="147"/>
        <v>0.12</v>
      </c>
      <c r="FV135" s="58">
        <f t="shared" si="147"/>
        <v>0.12</v>
      </c>
      <c r="FW135" s="58">
        <f t="shared" si="147"/>
        <v>0.12</v>
      </c>
      <c r="FX135" s="58">
        <f t="shared" si="147"/>
        <v>0.12</v>
      </c>
      <c r="FY135" s="39"/>
      <c r="FZ135" s="58"/>
      <c r="GA135" s="39"/>
      <c r="GB135" s="23"/>
      <c r="GC135" s="23"/>
      <c r="GD135" s="23"/>
      <c r="GE135" s="23"/>
      <c r="GF135" s="23"/>
      <c r="GG135" s="7"/>
      <c r="GH135" s="22"/>
      <c r="GI135" s="22"/>
      <c r="GJ135" s="22"/>
      <c r="GK135" s="7"/>
      <c r="GL135" s="7"/>
      <c r="GM135" s="7"/>
    </row>
    <row r="136" spans="1:256" x14ac:dyDescent="0.2">
      <c r="A136" s="3" t="s">
        <v>457</v>
      </c>
      <c r="B136" s="2" t="s">
        <v>458</v>
      </c>
      <c r="C136" s="39">
        <f t="shared" ref="C136:BN136" si="148">ROUND(IF((C133-C12)*0.3&lt;0=TRUE(),0,IF((C96&lt;=50000),ROUND((C133-C12)*0.3,6),0)),4)</f>
        <v>4.5600000000000002E-2</v>
      </c>
      <c r="D136" s="39">
        <f t="shared" si="148"/>
        <v>0</v>
      </c>
      <c r="E136" s="39">
        <f t="shared" si="148"/>
        <v>0.1163</v>
      </c>
      <c r="F136" s="39">
        <f t="shared" si="148"/>
        <v>0</v>
      </c>
      <c r="G136" s="39">
        <f t="shared" si="148"/>
        <v>0</v>
      </c>
      <c r="H136" s="39">
        <f t="shared" si="148"/>
        <v>0</v>
      </c>
      <c r="I136" s="39">
        <f t="shared" si="148"/>
        <v>0.12230000000000001</v>
      </c>
      <c r="J136" s="39">
        <f t="shared" si="148"/>
        <v>3.09E-2</v>
      </c>
      <c r="K136" s="39">
        <f t="shared" si="148"/>
        <v>3.2000000000000001E-2</v>
      </c>
      <c r="L136" s="39">
        <f t="shared" si="148"/>
        <v>6.8599999999999994E-2</v>
      </c>
      <c r="M136" s="39">
        <f t="shared" si="148"/>
        <v>0.1411</v>
      </c>
      <c r="N136" s="39">
        <f t="shared" si="148"/>
        <v>0</v>
      </c>
      <c r="O136" s="39">
        <f t="shared" si="148"/>
        <v>0</v>
      </c>
      <c r="P136" s="39">
        <f t="shared" si="148"/>
        <v>5.21E-2</v>
      </c>
      <c r="Q136" s="39">
        <f t="shared" si="148"/>
        <v>7.85E-2</v>
      </c>
      <c r="R136" s="39">
        <f t="shared" si="148"/>
        <v>1.6199999999999999E-2</v>
      </c>
      <c r="S136" s="39">
        <f t="shared" si="148"/>
        <v>1.7899999999999999E-2</v>
      </c>
      <c r="T136" s="39">
        <f t="shared" si="148"/>
        <v>3.4099999999999998E-2</v>
      </c>
      <c r="U136" s="39">
        <f t="shared" si="148"/>
        <v>0.113</v>
      </c>
      <c r="V136" s="39">
        <f t="shared" si="148"/>
        <v>6.4299999999999996E-2</v>
      </c>
      <c r="W136" s="39">
        <f t="shared" si="148"/>
        <v>0.1076</v>
      </c>
      <c r="X136" s="39">
        <f t="shared" si="148"/>
        <v>4.24E-2</v>
      </c>
      <c r="Y136" s="39">
        <f t="shared" si="148"/>
        <v>0.14219999999999999</v>
      </c>
      <c r="Z136" s="39">
        <f t="shared" si="148"/>
        <v>2.75E-2</v>
      </c>
      <c r="AA136" s="39">
        <f t="shared" si="148"/>
        <v>0</v>
      </c>
      <c r="AB136" s="39">
        <f t="shared" si="148"/>
        <v>0</v>
      </c>
      <c r="AC136" s="39">
        <f t="shared" si="148"/>
        <v>0</v>
      </c>
      <c r="AD136" s="39">
        <f t="shared" si="148"/>
        <v>0</v>
      </c>
      <c r="AE136" s="39">
        <f t="shared" si="148"/>
        <v>2.4199999999999999E-2</v>
      </c>
      <c r="AF136" s="39">
        <f t="shared" si="148"/>
        <v>2.4400000000000002E-2</v>
      </c>
      <c r="AG136" s="39">
        <f t="shared" si="148"/>
        <v>0</v>
      </c>
      <c r="AH136" s="39">
        <f t="shared" si="148"/>
        <v>4.5699999999999998E-2</v>
      </c>
      <c r="AI136" s="39">
        <f t="shared" si="148"/>
        <v>2.3599999999999999E-2</v>
      </c>
      <c r="AJ136" s="39">
        <f t="shared" si="148"/>
        <v>7.3700000000000002E-2</v>
      </c>
      <c r="AK136" s="39">
        <f t="shared" si="148"/>
        <v>0.13930000000000001</v>
      </c>
      <c r="AL136" s="39">
        <f t="shared" si="148"/>
        <v>0.14680000000000001</v>
      </c>
      <c r="AM136" s="39">
        <f t="shared" si="148"/>
        <v>5.5199999999999999E-2</v>
      </c>
      <c r="AN136" s="39">
        <f t="shared" si="148"/>
        <v>1.6400000000000001E-2</v>
      </c>
      <c r="AO136" s="39">
        <f t="shared" si="148"/>
        <v>3.6600000000000001E-2</v>
      </c>
      <c r="AP136" s="39">
        <f t="shared" si="148"/>
        <v>0</v>
      </c>
      <c r="AQ136" s="39">
        <f t="shared" si="148"/>
        <v>3.1600000000000003E-2</v>
      </c>
      <c r="AR136" s="39">
        <f t="shared" si="148"/>
        <v>0</v>
      </c>
      <c r="AS136" s="39">
        <f t="shared" si="148"/>
        <v>0</v>
      </c>
      <c r="AT136" s="39">
        <f t="shared" si="148"/>
        <v>0</v>
      </c>
      <c r="AU136" s="39">
        <f t="shared" si="148"/>
        <v>0</v>
      </c>
      <c r="AV136" s="39">
        <f t="shared" si="148"/>
        <v>1.24E-2</v>
      </c>
      <c r="AW136" s="39">
        <f t="shared" si="148"/>
        <v>0</v>
      </c>
      <c r="AX136" s="39">
        <f t="shared" si="148"/>
        <v>0.71740000000000004</v>
      </c>
      <c r="AY136" s="39">
        <f t="shared" si="148"/>
        <v>1.29E-2</v>
      </c>
      <c r="AZ136" s="39">
        <f t="shared" si="148"/>
        <v>8.5500000000000007E-2</v>
      </c>
      <c r="BA136" s="39">
        <f t="shared" si="148"/>
        <v>2.8E-3</v>
      </c>
      <c r="BB136" s="39">
        <f t="shared" si="148"/>
        <v>0</v>
      </c>
      <c r="BC136" s="39">
        <f t="shared" si="148"/>
        <v>4.24E-2</v>
      </c>
      <c r="BD136" s="39">
        <f t="shared" si="148"/>
        <v>0</v>
      </c>
      <c r="BE136" s="39">
        <f t="shared" si="148"/>
        <v>0</v>
      </c>
      <c r="BF136" s="39">
        <f t="shared" si="148"/>
        <v>0</v>
      </c>
      <c r="BG136" s="39">
        <f t="shared" si="148"/>
        <v>4.4200000000000003E-2</v>
      </c>
      <c r="BH136" s="39">
        <f t="shared" si="148"/>
        <v>0</v>
      </c>
      <c r="BI136" s="39">
        <f t="shared" si="148"/>
        <v>6.9199999999999998E-2</v>
      </c>
      <c r="BJ136" s="39">
        <f t="shared" si="148"/>
        <v>0</v>
      </c>
      <c r="BK136" s="39">
        <f t="shared" si="148"/>
        <v>0</v>
      </c>
      <c r="BL136" s="39">
        <f t="shared" si="148"/>
        <v>3.8399999999999997E-2</v>
      </c>
      <c r="BM136" s="39">
        <f t="shared" si="148"/>
        <v>2.3400000000000001E-2</v>
      </c>
      <c r="BN136" s="39">
        <f t="shared" si="148"/>
        <v>4.24E-2</v>
      </c>
      <c r="BO136" s="39">
        <f t="shared" ref="BO136:DZ136" si="149">ROUND(IF((BO133-BO12)*0.3&lt;0=TRUE(),0,IF((BO96&lt;=50000),ROUND((BO133-BO12)*0.3,6),0)),4)</f>
        <v>3.9600000000000003E-2</v>
      </c>
      <c r="BP136" s="39">
        <f t="shared" si="149"/>
        <v>3.1899999999999998E-2</v>
      </c>
      <c r="BQ136" s="39">
        <f t="shared" si="149"/>
        <v>0</v>
      </c>
      <c r="BR136" s="39">
        <f t="shared" si="149"/>
        <v>8.2000000000000007E-3</v>
      </c>
      <c r="BS136" s="39">
        <f t="shared" si="149"/>
        <v>4.5900000000000003E-2</v>
      </c>
      <c r="BT136" s="39">
        <f t="shared" si="149"/>
        <v>0</v>
      </c>
      <c r="BU136" s="39">
        <f t="shared" si="149"/>
        <v>0</v>
      </c>
      <c r="BV136" s="39">
        <f t="shared" si="149"/>
        <v>0</v>
      </c>
      <c r="BW136" s="39">
        <f t="shared" si="149"/>
        <v>0</v>
      </c>
      <c r="BX136" s="39">
        <f t="shared" si="149"/>
        <v>0</v>
      </c>
      <c r="BY136" s="39">
        <f t="shared" si="149"/>
        <v>0.1263</v>
      </c>
      <c r="BZ136" s="39">
        <f t="shared" si="149"/>
        <v>4.7600000000000003E-2</v>
      </c>
      <c r="CA136" s="39">
        <f t="shared" si="149"/>
        <v>0</v>
      </c>
      <c r="CB136" s="39">
        <f t="shared" si="149"/>
        <v>0</v>
      </c>
      <c r="CC136" s="39">
        <f t="shared" si="149"/>
        <v>1.7600000000000001E-2</v>
      </c>
      <c r="CD136" s="39">
        <f t="shared" si="149"/>
        <v>4.5199999999999997E-2</v>
      </c>
      <c r="CE136" s="39">
        <f t="shared" si="149"/>
        <v>1.2E-2</v>
      </c>
      <c r="CF136" s="39">
        <f t="shared" si="149"/>
        <v>1.49E-2</v>
      </c>
      <c r="CG136" s="39">
        <f t="shared" si="149"/>
        <v>4.8999999999999998E-3</v>
      </c>
      <c r="CH136" s="39">
        <f t="shared" si="149"/>
        <v>7.0599999999999996E-2</v>
      </c>
      <c r="CI136" s="39">
        <f t="shared" si="149"/>
        <v>5.8599999999999999E-2</v>
      </c>
      <c r="CJ136" s="39">
        <f t="shared" si="149"/>
        <v>2.12E-2</v>
      </c>
      <c r="CK136" s="39">
        <f t="shared" si="149"/>
        <v>0</v>
      </c>
      <c r="CL136" s="39">
        <f t="shared" si="149"/>
        <v>0</v>
      </c>
      <c r="CM136" s="39">
        <f t="shared" si="149"/>
        <v>6.9400000000000003E-2</v>
      </c>
      <c r="CN136" s="39">
        <f t="shared" si="149"/>
        <v>0</v>
      </c>
      <c r="CO136" s="39">
        <f t="shared" si="149"/>
        <v>0</v>
      </c>
      <c r="CP136" s="39">
        <f t="shared" si="149"/>
        <v>0</v>
      </c>
      <c r="CQ136" s="39">
        <f t="shared" si="149"/>
        <v>0.1014</v>
      </c>
      <c r="CR136" s="39">
        <f t="shared" si="149"/>
        <v>4.82E-2</v>
      </c>
      <c r="CS136" s="39">
        <f t="shared" si="149"/>
        <v>0</v>
      </c>
      <c r="CT136" s="39">
        <f t="shared" si="149"/>
        <v>7.5399999999999995E-2</v>
      </c>
      <c r="CU136" s="39">
        <f t="shared" si="149"/>
        <v>0</v>
      </c>
      <c r="CV136" s="39">
        <f t="shared" si="149"/>
        <v>0</v>
      </c>
      <c r="CW136" s="39">
        <f t="shared" si="149"/>
        <v>0</v>
      </c>
      <c r="CX136" s="39">
        <f t="shared" si="149"/>
        <v>2.2499999999999999E-2</v>
      </c>
      <c r="CY136" s="39">
        <f t="shared" si="149"/>
        <v>6.8900000000000003E-2</v>
      </c>
      <c r="CZ136" s="39">
        <f t="shared" si="149"/>
        <v>2.1000000000000001E-2</v>
      </c>
      <c r="DA136" s="39">
        <f t="shared" si="149"/>
        <v>0</v>
      </c>
      <c r="DB136" s="39">
        <f t="shared" si="149"/>
        <v>0</v>
      </c>
      <c r="DC136" s="39">
        <f t="shared" si="149"/>
        <v>0</v>
      </c>
      <c r="DD136" s="39">
        <f t="shared" si="149"/>
        <v>0</v>
      </c>
      <c r="DE136" s="39">
        <f t="shared" si="149"/>
        <v>7.1999999999999998E-3</v>
      </c>
      <c r="DF136" s="39">
        <f t="shared" si="149"/>
        <v>9.4999999999999998E-3</v>
      </c>
      <c r="DG136" s="39">
        <f t="shared" si="149"/>
        <v>0</v>
      </c>
      <c r="DH136" s="39">
        <f t="shared" si="149"/>
        <v>0</v>
      </c>
      <c r="DI136" s="39">
        <f t="shared" si="149"/>
        <v>6.4399999999999999E-2</v>
      </c>
      <c r="DJ136" s="39">
        <f t="shared" si="149"/>
        <v>0</v>
      </c>
      <c r="DK136" s="39">
        <f t="shared" si="149"/>
        <v>3.6799999999999999E-2</v>
      </c>
      <c r="DL136" s="39">
        <f t="shared" si="149"/>
        <v>2.52E-2</v>
      </c>
      <c r="DM136" s="39">
        <f t="shared" si="149"/>
        <v>5.4699999999999999E-2</v>
      </c>
      <c r="DN136" s="39">
        <f t="shared" si="149"/>
        <v>4.3999999999999997E-2</v>
      </c>
      <c r="DO136" s="39">
        <f t="shared" si="149"/>
        <v>7.7399999999999997E-2</v>
      </c>
      <c r="DP136" s="39">
        <f t="shared" si="149"/>
        <v>0</v>
      </c>
      <c r="DQ136" s="39">
        <f t="shared" si="149"/>
        <v>0</v>
      </c>
      <c r="DR136" s="39">
        <f t="shared" si="149"/>
        <v>0.1031</v>
      </c>
      <c r="DS136" s="39">
        <f t="shared" si="149"/>
        <v>0.1074</v>
      </c>
      <c r="DT136" s="39">
        <f t="shared" si="149"/>
        <v>7.6999999999999999E-2</v>
      </c>
      <c r="DU136" s="39">
        <f t="shared" si="149"/>
        <v>4.3200000000000002E-2</v>
      </c>
      <c r="DV136" s="39">
        <f t="shared" si="149"/>
        <v>9.4999999999999998E-3</v>
      </c>
      <c r="DW136" s="39">
        <f t="shared" si="149"/>
        <v>0</v>
      </c>
      <c r="DX136" s="39">
        <f t="shared" si="149"/>
        <v>0</v>
      </c>
      <c r="DY136" s="39">
        <f t="shared" si="149"/>
        <v>0</v>
      </c>
      <c r="DZ136" s="39">
        <f t="shared" si="149"/>
        <v>0</v>
      </c>
      <c r="EA136" s="39">
        <f t="shared" ref="EA136:FX136" si="150">ROUND(IF((EA133-EA12)*0.3&lt;0=TRUE(),0,IF((EA96&lt;=50000),ROUND((EA133-EA12)*0.3,6),0)),4)</f>
        <v>3.0000000000000001E-3</v>
      </c>
      <c r="EB136" s="39">
        <f t="shared" si="150"/>
        <v>8.9999999999999993E-3</v>
      </c>
      <c r="EC136" s="39">
        <f t="shared" si="150"/>
        <v>0</v>
      </c>
      <c r="ED136" s="39">
        <f t="shared" si="150"/>
        <v>0</v>
      </c>
      <c r="EE136" s="39">
        <f t="shared" si="150"/>
        <v>5.7700000000000001E-2</v>
      </c>
      <c r="EF136" s="39">
        <f t="shared" si="150"/>
        <v>6.7599999999999993E-2</v>
      </c>
      <c r="EG136" s="39">
        <f t="shared" si="150"/>
        <v>6.3799999999999996E-2</v>
      </c>
      <c r="EH136" s="39">
        <f t="shared" si="150"/>
        <v>3.2000000000000002E-3</v>
      </c>
      <c r="EI136" s="39">
        <f t="shared" si="150"/>
        <v>0.12770000000000001</v>
      </c>
      <c r="EJ136" s="39">
        <f t="shared" si="150"/>
        <v>1.46E-2</v>
      </c>
      <c r="EK136" s="39">
        <f t="shared" si="150"/>
        <v>0</v>
      </c>
      <c r="EL136" s="39">
        <f t="shared" si="150"/>
        <v>0</v>
      </c>
      <c r="EM136" s="39">
        <f t="shared" si="150"/>
        <v>5.8999999999999997E-2</v>
      </c>
      <c r="EN136" s="39">
        <f t="shared" si="150"/>
        <v>6.7599999999999993E-2</v>
      </c>
      <c r="EO136" s="39">
        <f t="shared" si="150"/>
        <v>0</v>
      </c>
      <c r="EP136" s="39">
        <f t="shared" si="150"/>
        <v>0</v>
      </c>
      <c r="EQ136" s="39">
        <f t="shared" si="150"/>
        <v>0</v>
      </c>
      <c r="ER136" s="39">
        <f t="shared" si="150"/>
        <v>2.0199999999999999E-2</v>
      </c>
      <c r="ES136" s="39">
        <f t="shared" si="150"/>
        <v>0.114</v>
      </c>
      <c r="ET136" s="39">
        <f t="shared" si="150"/>
        <v>0.10780000000000001</v>
      </c>
      <c r="EU136" s="39">
        <f t="shared" si="150"/>
        <v>0.1827</v>
      </c>
      <c r="EV136" s="39">
        <f t="shared" si="150"/>
        <v>3.7400000000000003E-2</v>
      </c>
      <c r="EW136" s="39">
        <f t="shared" si="150"/>
        <v>0</v>
      </c>
      <c r="EX136" s="39">
        <f t="shared" si="150"/>
        <v>0</v>
      </c>
      <c r="EY136" s="39">
        <f t="shared" si="150"/>
        <v>7.5499999999999998E-2</v>
      </c>
      <c r="EZ136" s="39">
        <f t="shared" si="150"/>
        <v>1.46E-2</v>
      </c>
      <c r="FA136" s="39">
        <f t="shared" si="150"/>
        <v>0</v>
      </c>
      <c r="FB136" s="39">
        <f t="shared" si="150"/>
        <v>6.4399999999999999E-2</v>
      </c>
      <c r="FC136" s="39">
        <f t="shared" si="150"/>
        <v>0</v>
      </c>
      <c r="FD136" s="39">
        <f t="shared" si="150"/>
        <v>3.8399999999999997E-2</v>
      </c>
      <c r="FE136" s="39">
        <f t="shared" si="150"/>
        <v>4.41E-2</v>
      </c>
      <c r="FF136" s="39">
        <f t="shared" si="150"/>
        <v>2.4E-2</v>
      </c>
      <c r="FG136" s="39">
        <f t="shared" si="150"/>
        <v>0</v>
      </c>
      <c r="FH136" s="39">
        <f t="shared" si="150"/>
        <v>7.4499999999999997E-2</v>
      </c>
      <c r="FI136" s="39">
        <f t="shared" si="150"/>
        <v>1.9699999999999999E-2</v>
      </c>
      <c r="FJ136" s="39">
        <f t="shared" si="150"/>
        <v>0</v>
      </c>
      <c r="FK136" s="39">
        <f t="shared" si="150"/>
        <v>0</v>
      </c>
      <c r="FL136" s="39">
        <f t="shared" si="150"/>
        <v>0</v>
      </c>
      <c r="FM136" s="39">
        <f t="shared" si="150"/>
        <v>0</v>
      </c>
      <c r="FN136" s="39">
        <f t="shared" si="150"/>
        <v>6.3700000000000007E-2</v>
      </c>
      <c r="FO136" s="39">
        <f t="shared" si="150"/>
        <v>0</v>
      </c>
      <c r="FP136" s="39">
        <f t="shared" si="150"/>
        <v>7.1499999999999994E-2</v>
      </c>
      <c r="FQ136" s="39">
        <f t="shared" si="150"/>
        <v>0</v>
      </c>
      <c r="FR136" s="39">
        <f t="shared" si="150"/>
        <v>1.8E-3</v>
      </c>
      <c r="FS136" s="39">
        <f t="shared" si="150"/>
        <v>0</v>
      </c>
      <c r="FT136" s="39">
        <f t="shared" si="150"/>
        <v>1.09E-2</v>
      </c>
      <c r="FU136" s="39">
        <f t="shared" si="150"/>
        <v>5.74E-2</v>
      </c>
      <c r="FV136" s="39">
        <f t="shared" si="150"/>
        <v>2.4799999999999999E-2</v>
      </c>
      <c r="FW136" s="39">
        <f t="shared" si="150"/>
        <v>1.67E-2</v>
      </c>
      <c r="FX136" s="39">
        <f t="shared" si="150"/>
        <v>0</v>
      </c>
      <c r="FY136" s="54"/>
      <c r="FZ136" s="39"/>
      <c r="GA136" s="54"/>
      <c r="GB136" s="26"/>
      <c r="GC136" s="26"/>
      <c r="GD136" s="26"/>
      <c r="GE136" s="26"/>
      <c r="GF136" s="23"/>
      <c r="GG136" s="7"/>
      <c r="GH136" s="22"/>
      <c r="GI136" s="22"/>
      <c r="GJ136" s="22"/>
      <c r="GK136" s="7"/>
      <c r="GL136" s="7"/>
      <c r="GM136" s="7"/>
    </row>
    <row r="137" spans="1:256" x14ac:dyDescent="0.2">
      <c r="A137" s="72"/>
      <c r="B137" s="2" t="s">
        <v>459</v>
      </c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3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54"/>
      <c r="CT137" s="54"/>
      <c r="CU137" s="54"/>
      <c r="CV137" s="54"/>
      <c r="CW137" s="54"/>
      <c r="CX137" s="54"/>
      <c r="CY137" s="54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J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3"/>
      <c r="FU137" s="54"/>
      <c r="FV137" s="54"/>
      <c r="FW137" s="54"/>
      <c r="FX137" s="54"/>
      <c r="FY137" s="58"/>
      <c r="FZ137" s="54"/>
      <c r="GA137" s="54"/>
      <c r="GB137" s="39"/>
      <c r="GC137" s="39"/>
      <c r="GD137" s="39"/>
      <c r="GE137" s="125"/>
      <c r="GF137" s="126"/>
      <c r="GG137" s="7"/>
      <c r="GH137" s="7"/>
      <c r="GI137" s="7"/>
      <c r="GJ137" s="7"/>
      <c r="GK137" s="7"/>
      <c r="GL137" s="7"/>
      <c r="GM137" s="7"/>
    </row>
    <row r="138" spans="1:256" x14ac:dyDescent="0.2">
      <c r="A138" s="3" t="s">
        <v>460</v>
      </c>
      <c r="B138" s="2" t="s">
        <v>461</v>
      </c>
      <c r="C138" s="39">
        <f t="shared" ref="C138:BN138" si="151">ROUND(IF((C133-C12)*0.36&lt;0=TRUE(),0,IF((C96&gt;50000),(C133-C12)*0.36,0)),4)</f>
        <v>0</v>
      </c>
      <c r="D138" s="39">
        <f t="shared" si="151"/>
        <v>0</v>
      </c>
      <c r="E138" s="39">
        <f t="shared" si="151"/>
        <v>0</v>
      </c>
      <c r="F138" s="39">
        <f t="shared" si="151"/>
        <v>0</v>
      </c>
      <c r="G138" s="39">
        <f t="shared" si="151"/>
        <v>0</v>
      </c>
      <c r="H138" s="39">
        <f t="shared" si="151"/>
        <v>0</v>
      </c>
      <c r="I138" s="39">
        <f t="shared" si="151"/>
        <v>0</v>
      </c>
      <c r="J138" s="39">
        <f t="shared" si="151"/>
        <v>0</v>
      </c>
      <c r="K138" s="39">
        <f t="shared" si="151"/>
        <v>0</v>
      </c>
      <c r="L138" s="39">
        <f t="shared" si="151"/>
        <v>0</v>
      </c>
      <c r="M138" s="39">
        <f t="shared" si="151"/>
        <v>0</v>
      </c>
      <c r="N138" s="39">
        <f t="shared" si="151"/>
        <v>0</v>
      </c>
      <c r="O138" s="39">
        <f t="shared" si="151"/>
        <v>0</v>
      </c>
      <c r="P138" s="39">
        <f t="shared" si="151"/>
        <v>0</v>
      </c>
      <c r="Q138" s="39">
        <f t="shared" si="151"/>
        <v>0</v>
      </c>
      <c r="R138" s="39">
        <f t="shared" si="151"/>
        <v>0</v>
      </c>
      <c r="S138" s="39">
        <f t="shared" si="151"/>
        <v>0</v>
      </c>
      <c r="T138" s="39">
        <f t="shared" si="151"/>
        <v>0</v>
      </c>
      <c r="U138" s="39">
        <f t="shared" si="151"/>
        <v>0</v>
      </c>
      <c r="V138" s="39">
        <f t="shared" si="151"/>
        <v>0</v>
      </c>
      <c r="W138" s="38">
        <f t="shared" si="151"/>
        <v>0</v>
      </c>
      <c r="X138" s="39">
        <f t="shared" si="151"/>
        <v>0</v>
      </c>
      <c r="Y138" s="39">
        <f t="shared" si="151"/>
        <v>0</v>
      </c>
      <c r="Z138" s="39">
        <f t="shared" si="151"/>
        <v>0</v>
      </c>
      <c r="AA138" s="39">
        <f t="shared" si="151"/>
        <v>0</v>
      </c>
      <c r="AB138" s="39">
        <f t="shared" si="151"/>
        <v>0</v>
      </c>
      <c r="AC138" s="39">
        <f t="shared" si="151"/>
        <v>0</v>
      </c>
      <c r="AD138" s="39">
        <f t="shared" si="151"/>
        <v>0</v>
      </c>
      <c r="AE138" s="39">
        <f t="shared" si="151"/>
        <v>0</v>
      </c>
      <c r="AF138" s="39">
        <f t="shared" si="151"/>
        <v>0</v>
      </c>
      <c r="AG138" s="39">
        <f t="shared" si="151"/>
        <v>0</v>
      </c>
      <c r="AH138" s="39">
        <f t="shared" si="151"/>
        <v>0</v>
      </c>
      <c r="AI138" s="39">
        <f t="shared" si="151"/>
        <v>0</v>
      </c>
      <c r="AJ138" s="39">
        <f t="shared" si="151"/>
        <v>0</v>
      </c>
      <c r="AK138" s="39">
        <f t="shared" si="151"/>
        <v>0</v>
      </c>
      <c r="AL138" s="39">
        <f t="shared" si="151"/>
        <v>0</v>
      </c>
      <c r="AM138" s="39">
        <f t="shared" si="151"/>
        <v>0</v>
      </c>
      <c r="AN138" s="39">
        <f t="shared" si="151"/>
        <v>0</v>
      </c>
      <c r="AO138" s="39">
        <f t="shared" si="151"/>
        <v>0</v>
      </c>
      <c r="AP138" s="39">
        <f t="shared" si="151"/>
        <v>7.9600000000000004E-2</v>
      </c>
      <c r="AQ138" s="39">
        <f t="shared" si="151"/>
        <v>0</v>
      </c>
      <c r="AR138" s="39">
        <f t="shared" si="151"/>
        <v>0</v>
      </c>
      <c r="AS138" s="39">
        <f t="shared" si="151"/>
        <v>0</v>
      </c>
      <c r="AT138" s="39">
        <f t="shared" si="151"/>
        <v>0</v>
      </c>
      <c r="AU138" s="39">
        <f t="shared" si="151"/>
        <v>0</v>
      </c>
      <c r="AV138" s="39">
        <f t="shared" si="151"/>
        <v>0</v>
      </c>
      <c r="AW138" s="39">
        <f t="shared" si="151"/>
        <v>0</v>
      </c>
      <c r="AX138" s="39">
        <f t="shared" si="151"/>
        <v>0</v>
      </c>
      <c r="AY138" s="39">
        <f t="shared" si="151"/>
        <v>0</v>
      </c>
      <c r="AZ138" s="39">
        <f t="shared" si="151"/>
        <v>0</v>
      </c>
      <c r="BA138" s="39">
        <f t="shared" si="151"/>
        <v>0</v>
      </c>
      <c r="BB138" s="39">
        <f t="shared" si="151"/>
        <v>0</v>
      </c>
      <c r="BC138" s="39">
        <f t="shared" si="151"/>
        <v>0</v>
      </c>
      <c r="BD138" s="39">
        <f t="shared" si="151"/>
        <v>0</v>
      </c>
      <c r="BE138" s="39">
        <f t="shared" si="151"/>
        <v>0</v>
      </c>
      <c r="BF138" s="39">
        <f t="shared" si="151"/>
        <v>0</v>
      </c>
      <c r="BG138" s="39">
        <f t="shared" si="151"/>
        <v>0</v>
      </c>
      <c r="BH138" s="39">
        <f t="shared" si="151"/>
        <v>0</v>
      </c>
      <c r="BI138" s="39">
        <f t="shared" si="151"/>
        <v>0</v>
      </c>
      <c r="BJ138" s="39">
        <f t="shared" si="151"/>
        <v>0</v>
      </c>
      <c r="BK138" s="39">
        <f t="shared" si="151"/>
        <v>0</v>
      </c>
      <c r="BL138" s="39">
        <f t="shared" si="151"/>
        <v>0</v>
      </c>
      <c r="BM138" s="39">
        <f t="shared" si="151"/>
        <v>0</v>
      </c>
      <c r="BN138" s="39">
        <f t="shared" si="151"/>
        <v>0</v>
      </c>
      <c r="BO138" s="39">
        <f t="shared" ref="BO138:DZ138" si="152">ROUND(IF((BO133-BO12)*0.36&lt;0=TRUE(),0,IF((BO96&gt;50000),(BO133-BO12)*0.36,0)),4)</f>
        <v>0</v>
      </c>
      <c r="BP138" s="39">
        <f t="shared" si="152"/>
        <v>0</v>
      </c>
      <c r="BQ138" s="39">
        <f t="shared" si="152"/>
        <v>0</v>
      </c>
      <c r="BR138" s="39">
        <f t="shared" si="152"/>
        <v>0</v>
      </c>
      <c r="BS138" s="39">
        <f t="shared" si="152"/>
        <v>0</v>
      </c>
      <c r="BT138" s="39">
        <f t="shared" si="152"/>
        <v>0</v>
      </c>
      <c r="BU138" s="39">
        <f t="shared" si="152"/>
        <v>0</v>
      </c>
      <c r="BV138" s="39">
        <f t="shared" si="152"/>
        <v>0</v>
      </c>
      <c r="BW138" s="39">
        <f t="shared" si="152"/>
        <v>0</v>
      </c>
      <c r="BX138" s="39">
        <f t="shared" si="152"/>
        <v>0</v>
      </c>
      <c r="BY138" s="39">
        <f t="shared" si="152"/>
        <v>0</v>
      </c>
      <c r="BZ138" s="39">
        <f t="shared" si="152"/>
        <v>0</v>
      </c>
      <c r="CA138" s="39">
        <f t="shared" si="152"/>
        <v>0</v>
      </c>
      <c r="CB138" s="39">
        <f t="shared" si="152"/>
        <v>0</v>
      </c>
      <c r="CC138" s="39">
        <f t="shared" si="152"/>
        <v>0</v>
      </c>
      <c r="CD138" s="39">
        <f t="shared" si="152"/>
        <v>0</v>
      </c>
      <c r="CE138" s="39">
        <f t="shared" si="152"/>
        <v>0</v>
      </c>
      <c r="CF138" s="39">
        <f t="shared" si="152"/>
        <v>0</v>
      </c>
      <c r="CG138" s="39">
        <f t="shared" si="152"/>
        <v>0</v>
      </c>
      <c r="CH138" s="39">
        <f t="shared" si="152"/>
        <v>0</v>
      </c>
      <c r="CI138" s="39">
        <f t="shared" si="152"/>
        <v>0</v>
      </c>
      <c r="CJ138" s="39">
        <f t="shared" si="152"/>
        <v>0</v>
      </c>
      <c r="CK138" s="39">
        <f t="shared" si="152"/>
        <v>0</v>
      </c>
      <c r="CL138" s="39">
        <f t="shared" si="152"/>
        <v>0</v>
      </c>
      <c r="CM138" s="39">
        <f t="shared" si="152"/>
        <v>0</v>
      </c>
      <c r="CN138" s="39">
        <f t="shared" si="152"/>
        <v>0</v>
      </c>
      <c r="CO138" s="39">
        <f t="shared" si="152"/>
        <v>0</v>
      </c>
      <c r="CP138" s="39">
        <f t="shared" si="152"/>
        <v>0</v>
      </c>
      <c r="CQ138" s="39">
        <f t="shared" si="152"/>
        <v>0</v>
      </c>
      <c r="CR138" s="39">
        <f t="shared" si="152"/>
        <v>0</v>
      </c>
      <c r="CS138" s="39">
        <f t="shared" si="152"/>
        <v>0</v>
      </c>
      <c r="CT138" s="39">
        <f t="shared" si="152"/>
        <v>0</v>
      </c>
      <c r="CU138" s="39">
        <f t="shared" si="152"/>
        <v>0</v>
      </c>
      <c r="CV138" s="39">
        <f t="shared" si="152"/>
        <v>0</v>
      </c>
      <c r="CW138" s="39">
        <f t="shared" si="152"/>
        <v>0</v>
      </c>
      <c r="CX138" s="39">
        <f t="shared" si="152"/>
        <v>0</v>
      </c>
      <c r="CY138" s="39">
        <f t="shared" si="152"/>
        <v>0</v>
      </c>
      <c r="CZ138" s="39">
        <f t="shared" si="152"/>
        <v>0</v>
      </c>
      <c r="DA138" s="39">
        <f t="shared" si="152"/>
        <v>0</v>
      </c>
      <c r="DB138" s="39">
        <f t="shared" si="152"/>
        <v>0</v>
      </c>
      <c r="DC138" s="39">
        <f t="shared" si="152"/>
        <v>0</v>
      </c>
      <c r="DD138" s="39">
        <f t="shared" si="152"/>
        <v>0</v>
      </c>
      <c r="DE138" s="39">
        <f t="shared" si="152"/>
        <v>0</v>
      </c>
      <c r="DF138" s="39">
        <f t="shared" si="152"/>
        <v>0</v>
      </c>
      <c r="DG138" s="39">
        <f t="shared" si="152"/>
        <v>0</v>
      </c>
      <c r="DH138" s="39">
        <f t="shared" si="152"/>
        <v>0</v>
      </c>
      <c r="DI138" s="39">
        <f t="shared" si="152"/>
        <v>0</v>
      </c>
      <c r="DJ138" s="39">
        <f t="shared" si="152"/>
        <v>0</v>
      </c>
      <c r="DK138" s="39">
        <f t="shared" si="152"/>
        <v>0</v>
      </c>
      <c r="DL138" s="39">
        <f t="shared" si="152"/>
        <v>0</v>
      </c>
      <c r="DM138" s="39">
        <f t="shared" si="152"/>
        <v>0</v>
      </c>
      <c r="DN138" s="39">
        <f t="shared" si="152"/>
        <v>0</v>
      </c>
      <c r="DO138" s="39">
        <f t="shared" si="152"/>
        <v>0</v>
      </c>
      <c r="DP138" s="39">
        <f t="shared" si="152"/>
        <v>0</v>
      </c>
      <c r="DQ138" s="39">
        <f t="shared" si="152"/>
        <v>0</v>
      </c>
      <c r="DR138" s="39">
        <f t="shared" si="152"/>
        <v>0</v>
      </c>
      <c r="DS138" s="39">
        <f t="shared" si="152"/>
        <v>0</v>
      </c>
      <c r="DT138" s="39">
        <f t="shared" si="152"/>
        <v>0</v>
      </c>
      <c r="DU138" s="39">
        <f t="shared" si="152"/>
        <v>0</v>
      </c>
      <c r="DV138" s="39">
        <f t="shared" si="152"/>
        <v>0</v>
      </c>
      <c r="DW138" s="39">
        <f t="shared" si="152"/>
        <v>0</v>
      </c>
      <c r="DX138" s="39">
        <f t="shared" si="152"/>
        <v>0</v>
      </c>
      <c r="DY138" s="39">
        <f t="shared" si="152"/>
        <v>0</v>
      </c>
      <c r="DZ138" s="39">
        <f t="shared" si="152"/>
        <v>0</v>
      </c>
      <c r="EA138" s="39">
        <f t="shared" ref="EA138:FX138" si="153">ROUND(IF((EA133-EA12)*0.36&lt;0=TRUE(),0,IF((EA96&gt;50000),(EA133-EA12)*0.36,0)),4)</f>
        <v>0</v>
      </c>
      <c r="EB138" s="39">
        <f t="shared" si="153"/>
        <v>0</v>
      </c>
      <c r="EC138" s="39">
        <f t="shared" si="153"/>
        <v>0</v>
      </c>
      <c r="ED138" s="39">
        <f t="shared" si="153"/>
        <v>0</v>
      </c>
      <c r="EE138" s="39">
        <f t="shared" si="153"/>
        <v>0</v>
      </c>
      <c r="EF138" s="39">
        <f t="shared" si="153"/>
        <v>0</v>
      </c>
      <c r="EG138" s="39">
        <f t="shared" si="153"/>
        <v>0</v>
      </c>
      <c r="EH138" s="39">
        <f t="shared" si="153"/>
        <v>0</v>
      </c>
      <c r="EI138" s="39">
        <f t="shared" si="153"/>
        <v>0</v>
      </c>
      <c r="EJ138" s="39">
        <f t="shared" si="153"/>
        <v>0</v>
      </c>
      <c r="EK138" s="39">
        <f t="shared" si="153"/>
        <v>0</v>
      </c>
      <c r="EL138" s="39">
        <f t="shared" si="153"/>
        <v>0</v>
      </c>
      <c r="EM138" s="39">
        <f t="shared" si="153"/>
        <v>0</v>
      </c>
      <c r="EN138" s="39">
        <f t="shared" si="153"/>
        <v>0</v>
      </c>
      <c r="EO138" s="39">
        <f t="shared" si="153"/>
        <v>0</v>
      </c>
      <c r="EP138" s="39">
        <f t="shared" si="153"/>
        <v>0</v>
      </c>
      <c r="EQ138" s="39">
        <f t="shared" si="153"/>
        <v>0</v>
      </c>
      <c r="ER138" s="39">
        <f t="shared" si="153"/>
        <v>0</v>
      </c>
      <c r="ES138" s="39">
        <f t="shared" si="153"/>
        <v>0</v>
      </c>
      <c r="ET138" s="39">
        <f t="shared" si="153"/>
        <v>0</v>
      </c>
      <c r="EU138" s="39">
        <f t="shared" si="153"/>
        <v>0</v>
      </c>
      <c r="EV138" s="39">
        <f t="shared" si="153"/>
        <v>0</v>
      </c>
      <c r="EW138" s="39">
        <f t="shared" si="153"/>
        <v>0</v>
      </c>
      <c r="EX138" s="39">
        <f t="shared" si="153"/>
        <v>0</v>
      </c>
      <c r="EY138" s="39">
        <f t="shared" si="153"/>
        <v>0</v>
      </c>
      <c r="EZ138" s="39">
        <f t="shared" si="153"/>
        <v>0</v>
      </c>
      <c r="FA138" s="39">
        <f t="shared" si="153"/>
        <v>0</v>
      </c>
      <c r="FB138" s="39">
        <f t="shared" si="153"/>
        <v>0</v>
      </c>
      <c r="FC138" s="39">
        <f t="shared" si="153"/>
        <v>0</v>
      </c>
      <c r="FD138" s="39">
        <f t="shared" si="153"/>
        <v>0</v>
      </c>
      <c r="FE138" s="39">
        <f t="shared" si="153"/>
        <v>0</v>
      </c>
      <c r="FF138" s="39">
        <f t="shared" si="153"/>
        <v>0</v>
      </c>
      <c r="FG138" s="39">
        <f t="shared" si="153"/>
        <v>0</v>
      </c>
      <c r="FH138" s="39">
        <f t="shared" si="153"/>
        <v>0</v>
      </c>
      <c r="FI138" s="39">
        <f t="shared" si="153"/>
        <v>0</v>
      </c>
      <c r="FJ138" s="39">
        <f t="shared" si="153"/>
        <v>0</v>
      </c>
      <c r="FK138" s="39">
        <f t="shared" si="153"/>
        <v>0</v>
      </c>
      <c r="FL138" s="39">
        <f t="shared" si="153"/>
        <v>0</v>
      </c>
      <c r="FM138" s="39">
        <f t="shared" si="153"/>
        <v>0</v>
      </c>
      <c r="FN138" s="39">
        <f t="shared" si="153"/>
        <v>0</v>
      </c>
      <c r="FO138" s="39">
        <f t="shared" si="153"/>
        <v>0</v>
      </c>
      <c r="FP138" s="39">
        <f t="shared" si="153"/>
        <v>0</v>
      </c>
      <c r="FQ138" s="39">
        <f t="shared" si="153"/>
        <v>0</v>
      </c>
      <c r="FR138" s="39">
        <f t="shared" si="153"/>
        <v>0</v>
      </c>
      <c r="FS138" s="39">
        <f t="shared" si="153"/>
        <v>0</v>
      </c>
      <c r="FT138" s="38">
        <f t="shared" si="153"/>
        <v>0</v>
      </c>
      <c r="FU138" s="39">
        <f t="shared" si="153"/>
        <v>0</v>
      </c>
      <c r="FV138" s="39">
        <f t="shared" si="153"/>
        <v>0</v>
      </c>
      <c r="FW138" s="39">
        <f t="shared" si="153"/>
        <v>0</v>
      </c>
      <c r="FX138" s="39">
        <f t="shared" si="153"/>
        <v>0</v>
      </c>
      <c r="FY138" s="39"/>
      <c r="FZ138" s="54"/>
      <c r="GA138" s="54"/>
      <c r="GB138" s="54"/>
      <c r="GC138" s="54"/>
      <c r="GD138" s="54"/>
      <c r="GE138" s="6"/>
      <c r="GF138" s="7"/>
      <c r="GG138" s="7"/>
      <c r="GH138" s="7"/>
      <c r="GI138" s="7"/>
      <c r="GJ138" s="7"/>
      <c r="GK138" s="7"/>
      <c r="GL138" s="7"/>
      <c r="GM138" s="7"/>
    </row>
    <row r="139" spans="1:256" x14ac:dyDescent="0.2">
      <c r="A139" s="72"/>
      <c r="B139" s="2" t="s">
        <v>462</v>
      </c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3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54"/>
      <c r="CO139" s="54"/>
      <c r="CP139" s="54"/>
      <c r="CQ139" s="54"/>
      <c r="CR139" s="54"/>
      <c r="CS139" s="54"/>
      <c r="CT139" s="54"/>
      <c r="CU139" s="54"/>
      <c r="CV139" s="54"/>
      <c r="CW139" s="54"/>
      <c r="CX139" s="54"/>
      <c r="CY139" s="54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J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3"/>
      <c r="FU139" s="54"/>
      <c r="FV139" s="54"/>
      <c r="FW139" s="54"/>
      <c r="FX139" s="54"/>
      <c r="FY139" s="54"/>
      <c r="FZ139" s="54"/>
      <c r="GA139" s="54"/>
      <c r="GB139" s="58"/>
      <c r="GC139" s="58"/>
      <c r="GD139" s="58"/>
      <c r="GE139" s="58"/>
      <c r="GF139" s="57"/>
      <c r="GG139" s="7"/>
      <c r="GH139" s="57"/>
      <c r="GI139" s="57"/>
      <c r="GJ139" s="57"/>
      <c r="GK139" s="57"/>
      <c r="GL139" s="57"/>
      <c r="GM139" s="57"/>
    </row>
    <row r="140" spans="1:256" x14ac:dyDescent="0.2">
      <c r="A140" s="3" t="s">
        <v>463</v>
      </c>
      <c r="B140" s="2" t="s">
        <v>464</v>
      </c>
      <c r="C140" s="141">
        <f t="shared" ref="C140:BN140" si="154">MAX(C136,C138)</f>
        <v>4.5600000000000002E-2</v>
      </c>
      <c r="D140" s="141">
        <f t="shared" si="154"/>
        <v>0</v>
      </c>
      <c r="E140" s="141">
        <f t="shared" si="154"/>
        <v>0.1163</v>
      </c>
      <c r="F140" s="141">
        <f t="shared" si="154"/>
        <v>0</v>
      </c>
      <c r="G140" s="141">
        <f t="shared" si="154"/>
        <v>0</v>
      </c>
      <c r="H140" s="141">
        <f t="shared" si="154"/>
        <v>0</v>
      </c>
      <c r="I140" s="141">
        <f t="shared" si="154"/>
        <v>0.12230000000000001</v>
      </c>
      <c r="J140" s="141">
        <f t="shared" si="154"/>
        <v>3.09E-2</v>
      </c>
      <c r="K140" s="141">
        <f t="shared" si="154"/>
        <v>3.2000000000000001E-2</v>
      </c>
      <c r="L140" s="141">
        <f t="shared" si="154"/>
        <v>6.8599999999999994E-2</v>
      </c>
      <c r="M140" s="141">
        <f t="shared" si="154"/>
        <v>0.1411</v>
      </c>
      <c r="N140" s="141">
        <f t="shared" si="154"/>
        <v>0</v>
      </c>
      <c r="O140" s="141">
        <f t="shared" si="154"/>
        <v>0</v>
      </c>
      <c r="P140" s="141">
        <f t="shared" si="154"/>
        <v>5.21E-2</v>
      </c>
      <c r="Q140" s="141">
        <f t="shared" si="154"/>
        <v>7.85E-2</v>
      </c>
      <c r="R140" s="141">
        <f t="shared" si="154"/>
        <v>1.6199999999999999E-2</v>
      </c>
      <c r="S140" s="141">
        <f t="shared" si="154"/>
        <v>1.7899999999999999E-2</v>
      </c>
      <c r="T140" s="141">
        <f t="shared" si="154"/>
        <v>3.4099999999999998E-2</v>
      </c>
      <c r="U140" s="141">
        <f t="shared" si="154"/>
        <v>0.113</v>
      </c>
      <c r="V140" s="141">
        <f t="shared" si="154"/>
        <v>6.4299999999999996E-2</v>
      </c>
      <c r="W140" s="142">
        <f t="shared" si="154"/>
        <v>0.1076</v>
      </c>
      <c r="X140" s="141">
        <f t="shared" si="154"/>
        <v>4.24E-2</v>
      </c>
      <c r="Y140" s="141">
        <f t="shared" si="154"/>
        <v>0.14219999999999999</v>
      </c>
      <c r="Z140" s="141">
        <f t="shared" si="154"/>
        <v>2.75E-2</v>
      </c>
      <c r="AA140" s="141">
        <f t="shared" si="154"/>
        <v>0</v>
      </c>
      <c r="AB140" s="141">
        <f t="shared" si="154"/>
        <v>0</v>
      </c>
      <c r="AC140" s="141">
        <f t="shared" si="154"/>
        <v>0</v>
      </c>
      <c r="AD140" s="141">
        <f t="shared" si="154"/>
        <v>0</v>
      </c>
      <c r="AE140" s="141">
        <f t="shared" si="154"/>
        <v>2.4199999999999999E-2</v>
      </c>
      <c r="AF140" s="141">
        <f t="shared" si="154"/>
        <v>2.4400000000000002E-2</v>
      </c>
      <c r="AG140" s="141">
        <f t="shared" si="154"/>
        <v>0</v>
      </c>
      <c r="AH140" s="141">
        <f t="shared" si="154"/>
        <v>4.5699999999999998E-2</v>
      </c>
      <c r="AI140" s="141">
        <f t="shared" si="154"/>
        <v>2.3599999999999999E-2</v>
      </c>
      <c r="AJ140" s="141">
        <f t="shared" si="154"/>
        <v>7.3700000000000002E-2</v>
      </c>
      <c r="AK140" s="141">
        <f t="shared" si="154"/>
        <v>0.13930000000000001</v>
      </c>
      <c r="AL140" s="141">
        <f t="shared" si="154"/>
        <v>0.14680000000000001</v>
      </c>
      <c r="AM140" s="141">
        <f t="shared" si="154"/>
        <v>5.5199999999999999E-2</v>
      </c>
      <c r="AN140" s="141">
        <f t="shared" si="154"/>
        <v>1.6400000000000001E-2</v>
      </c>
      <c r="AO140" s="141">
        <f t="shared" si="154"/>
        <v>3.6600000000000001E-2</v>
      </c>
      <c r="AP140" s="141">
        <f t="shared" si="154"/>
        <v>7.9600000000000004E-2</v>
      </c>
      <c r="AQ140" s="141">
        <f t="shared" si="154"/>
        <v>3.1600000000000003E-2</v>
      </c>
      <c r="AR140" s="141">
        <f t="shared" si="154"/>
        <v>0</v>
      </c>
      <c r="AS140" s="141">
        <f t="shared" si="154"/>
        <v>0</v>
      </c>
      <c r="AT140" s="141">
        <f t="shared" si="154"/>
        <v>0</v>
      </c>
      <c r="AU140" s="141">
        <f t="shared" si="154"/>
        <v>0</v>
      </c>
      <c r="AV140" s="141">
        <f t="shared" si="154"/>
        <v>1.24E-2</v>
      </c>
      <c r="AW140" s="141">
        <f t="shared" si="154"/>
        <v>0</v>
      </c>
      <c r="AX140" s="141">
        <f t="shared" si="154"/>
        <v>0.71740000000000004</v>
      </c>
      <c r="AY140" s="141">
        <f t="shared" si="154"/>
        <v>1.29E-2</v>
      </c>
      <c r="AZ140" s="141">
        <f t="shared" si="154"/>
        <v>8.5500000000000007E-2</v>
      </c>
      <c r="BA140" s="141">
        <f t="shared" si="154"/>
        <v>2.8E-3</v>
      </c>
      <c r="BB140" s="141">
        <f t="shared" si="154"/>
        <v>0</v>
      </c>
      <c r="BC140" s="141">
        <f t="shared" si="154"/>
        <v>4.24E-2</v>
      </c>
      <c r="BD140" s="141">
        <f t="shared" si="154"/>
        <v>0</v>
      </c>
      <c r="BE140" s="141">
        <f t="shared" si="154"/>
        <v>0</v>
      </c>
      <c r="BF140" s="141">
        <f t="shared" si="154"/>
        <v>0</v>
      </c>
      <c r="BG140" s="141">
        <f t="shared" si="154"/>
        <v>4.4200000000000003E-2</v>
      </c>
      <c r="BH140" s="141">
        <f t="shared" si="154"/>
        <v>0</v>
      </c>
      <c r="BI140" s="141">
        <f t="shared" si="154"/>
        <v>6.9199999999999998E-2</v>
      </c>
      <c r="BJ140" s="141">
        <f t="shared" si="154"/>
        <v>0</v>
      </c>
      <c r="BK140" s="141">
        <f t="shared" si="154"/>
        <v>0</v>
      </c>
      <c r="BL140" s="141">
        <f t="shared" si="154"/>
        <v>3.8399999999999997E-2</v>
      </c>
      <c r="BM140" s="141">
        <f t="shared" si="154"/>
        <v>2.3400000000000001E-2</v>
      </c>
      <c r="BN140" s="141">
        <f t="shared" si="154"/>
        <v>4.24E-2</v>
      </c>
      <c r="BO140" s="141">
        <f t="shared" ref="BO140:DZ140" si="155">MAX(BO136,BO138)</f>
        <v>3.9600000000000003E-2</v>
      </c>
      <c r="BP140" s="141">
        <f t="shared" si="155"/>
        <v>3.1899999999999998E-2</v>
      </c>
      <c r="BQ140" s="141">
        <f t="shared" si="155"/>
        <v>0</v>
      </c>
      <c r="BR140" s="141">
        <f t="shared" si="155"/>
        <v>8.2000000000000007E-3</v>
      </c>
      <c r="BS140" s="141">
        <f t="shared" si="155"/>
        <v>4.5900000000000003E-2</v>
      </c>
      <c r="BT140" s="141">
        <f t="shared" si="155"/>
        <v>0</v>
      </c>
      <c r="BU140" s="141">
        <f t="shared" si="155"/>
        <v>0</v>
      </c>
      <c r="BV140" s="141">
        <f t="shared" si="155"/>
        <v>0</v>
      </c>
      <c r="BW140" s="141">
        <f t="shared" si="155"/>
        <v>0</v>
      </c>
      <c r="BX140" s="141">
        <f t="shared" si="155"/>
        <v>0</v>
      </c>
      <c r="BY140" s="141">
        <f t="shared" si="155"/>
        <v>0.1263</v>
      </c>
      <c r="BZ140" s="141">
        <f t="shared" si="155"/>
        <v>4.7600000000000003E-2</v>
      </c>
      <c r="CA140" s="141">
        <f t="shared" si="155"/>
        <v>0</v>
      </c>
      <c r="CB140" s="141">
        <f t="shared" si="155"/>
        <v>0</v>
      </c>
      <c r="CC140" s="141">
        <f t="shared" si="155"/>
        <v>1.7600000000000001E-2</v>
      </c>
      <c r="CD140" s="141">
        <f t="shared" si="155"/>
        <v>4.5199999999999997E-2</v>
      </c>
      <c r="CE140" s="141">
        <f t="shared" si="155"/>
        <v>1.2E-2</v>
      </c>
      <c r="CF140" s="141">
        <f t="shared" si="155"/>
        <v>1.49E-2</v>
      </c>
      <c r="CG140" s="141">
        <f t="shared" si="155"/>
        <v>4.8999999999999998E-3</v>
      </c>
      <c r="CH140" s="141">
        <f t="shared" si="155"/>
        <v>7.0599999999999996E-2</v>
      </c>
      <c r="CI140" s="141">
        <f t="shared" si="155"/>
        <v>5.8599999999999999E-2</v>
      </c>
      <c r="CJ140" s="141">
        <f t="shared" si="155"/>
        <v>2.12E-2</v>
      </c>
      <c r="CK140" s="141">
        <f t="shared" si="155"/>
        <v>0</v>
      </c>
      <c r="CL140" s="141">
        <f t="shared" si="155"/>
        <v>0</v>
      </c>
      <c r="CM140" s="141">
        <f t="shared" si="155"/>
        <v>6.9400000000000003E-2</v>
      </c>
      <c r="CN140" s="141">
        <f t="shared" si="155"/>
        <v>0</v>
      </c>
      <c r="CO140" s="141">
        <f t="shared" si="155"/>
        <v>0</v>
      </c>
      <c r="CP140" s="141">
        <f t="shared" si="155"/>
        <v>0</v>
      </c>
      <c r="CQ140" s="141">
        <f t="shared" si="155"/>
        <v>0.1014</v>
      </c>
      <c r="CR140" s="141">
        <f t="shared" si="155"/>
        <v>4.82E-2</v>
      </c>
      <c r="CS140" s="141">
        <f t="shared" si="155"/>
        <v>0</v>
      </c>
      <c r="CT140" s="141">
        <f t="shared" si="155"/>
        <v>7.5399999999999995E-2</v>
      </c>
      <c r="CU140" s="141">
        <f t="shared" si="155"/>
        <v>0</v>
      </c>
      <c r="CV140" s="141">
        <f t="shared" si="155"/>
        <v>0</v>
      </c>
      <c r="CW140" s="141">
        <f t="shared" si="155"/>
        <v>0</v>
      </c>
      <c r="CX140" s="141">
        <f t="shared" si="155"/>
        <v>2.2499999999999999E-2</v>
      </c>
      <c r="CY140" s="141">
        <f t="shared" si="155"/>
        <v>6.8900000000000003E-2</v>
      </c>
      <c r="CZ140" s="141">
        <f t="shared" si="155"/>
        <v>2.1000000000000001E-2</v>
      </c>
      <c r="DA140" s="141">
        <f t="shared" si="155"/>
        <v>0</v>
      </c>
      <c r="DB140" s="141">
        <f t="shared" si="155"/>
        <v>0</v>
      </c>
      <c r="DC140" s="141">
        <f t="shared" si="155"/>
        <v>0</v>
      </c>
      <c r="DD140" s="141">
        <f t="shared" si="155"/>
        <v>0</v>
      </c>
      <c r="DE140" s="141">
        <f t="shared" si="155"/>
        <v>7.1999999999999998E-3</v>
      </c>
      <c r="DF140" s="141">
        <f t="shared" si="155"/>
        <v>9.4999999999999998E-3</v>
      </c>
      <c r="DG140" s="141">
        <f t="shared" si="155"/>
        <v>0</v>
      </c>
      <c r="DH140" s="141">
        <f t="shared" si="155"/>
        <v>0</v>
      </c>
      <c r="DI140" s="141">
        <f t="shared" si="155"/>
        <v>6.4399999999999999E-2</v>
      </c>
      <c r="DJ140" s="141">
        <f t="shared" si="155"/>
        <v>0</v>
      </c>
      <c r="DK140" s="141">
        <f t="shared" si="155"/>
        <v>3.6799999999999999E-2</v>
      </c>
      <c r="DL140" s="141">
        <f t="shared" si="155"/>
        <v>2.52E-2</v>
      </c>
      <c r="DM140" s="141">
        <f t="shared" si="155"/>
        <v>5.4699999999999999E-2</v>
      </c>
      <c r="DN140" s="141">
        <f t="shared" si="155"/>
        <v>4.3999999999999997E-2</v>
      </c>
      <c r="DO140" s="141">
        <f t="shared" si="155"/>
        <v>7.7399999999999997E-2</v>
      </c>
      <c r="DP140" s="141">
        <f t="shared" si="155"/>
        <v>0</v>
      </c>
      <c r="DQ140" s="141">
        <f t="shared" si="155"/>
        <v>0</v>
      </c>
      <c r="DR140" s="141">
        <f t="shared" si="155"/>
        <v>0.1031</v>
      </c>
      <c r="DS140" s="141">
        <f t="shared" si="155"/>
        <v>0.1074</v>
      </c>
      <c r="DT140" s="141">
        <f t="shared" si="155"/>
        <v>7.6999999999999999E-2</v>
      </c>
      <c r="DU140" s="141">
        <f t="shared" si="155"/>
        <v>4.3200000000000002E-2</v>
      </c>
      <c r="DV140" s="141">
        <f t="shared" si="155"/>
        <v>9.4999999999999998E-3</v>
      </c>
      <c r="DW140" s="141">
        <f t="shared" si="155"/>
        <v>0</v>
      </c>
      <c r="DX140" s="141">
        <f t="shared" si="155"/>
        <v>0</v>
      </c>
      <c r="DY140" s="141">
        <f t="shared" si="155"/>
        <v>0</v>
      </c>
      <c r="DZ140" s="141">
        <f t="shared" si="155"/>
        <v>0</v>
      </c>
      <c r="EA140" s="141">
        <f t="shared" ref="EA140:FX140" si="156">MAX(EA136,EA138)</f>
        <v>3.0000000000000001E-3</v>
      </c>
      <c r="EB140" s="141">
        <f t="shared" si="156"/>
        <v>8.9999999999999993E-3</v>
      </c>
      <c r="EC140" s="141">
        <f t="shared" si="156"/>
        <v>0</v>
      </c>
      <c r="ED140" s="141">
        <f t="shared" si="156"/>
        <v>0</v>
      </c>
      <c r="EE140" s="141">
        <f t="shared" si="156"/>
        <v>5.7700000000000001E-2</v>
      </c>
      <c r="EF140" s="141">
        <f t="shared" si="156"/>
        <v>6.7599999999999993E-2</v>
      </c>
      <c r="EG140" s="141">
        <f t="shared" si="156"/>
        <v>6.3799999999999996E-2</v>
      </c>
      <c r="EH140" s="141">
        <f t="shared" si="156"/>
        <v>3.2000000000000002E-3</v>
      </c>
      <c r="EI140" s="141">
        <f t="shared" si="156"/>
        <v>0.12770000000000001</v>
      </c>
      <c r="EJ140" s="141">
        <f t="shared" si="156"/>
        <v>1.46E-2</v>
      </c>
      <c r="EK140" s="141">
        <f t="shared" si="156"/>
        <v>0</v>
      </c>
      <c r="EL140" s="141">
        <f t="shared" si="156"/>
        <v>0</v>
      </c>
      <c r="EM140" s="141">
        <f t="shared" si="156"/>
        <v>5.8999999999999997E-2</v>
      </c>
      <c r="EN140" s="141">
        <f t="shared" si="156"/>
        <v>6.7599999999999993E-2</v>
      </c>
      <c r="EO140" s="141">
        <f t="shared" si="156"/>
        <v>0</v>
      </c>
      <c r="EP140" s="141">
        <f t="shared" si="156"/>
        <v>0</v>
      </c>
      <c r="EQ140" s="141">
        <f t="shared" si="156"/>
        <v>0</v>
      </c>
      <c r="ER140" s="141">
        <f t="shared" si="156"/>
        <v>2.0199999999999999E-2</v>
      </c>
      <c r="ES140" s="141">
        <f t="shared" si="156"/>
        <v>0.114</v>
      </c>
      <c r="ET140" s="141">
        <f t="shared" si="156"/>
        <v>0.10780000000000001</v>
      </c>
      <c r="EU140" s="141">
        <f t="shared" si="156"/>
        <v>0.1827</v>
      </c>
      <c r="EV140" s="141">
        <f t="shared" si="156"/>
        <v>3.7400000000000003E-2</v>
      </c>
      <c r="EW140" s="141">
        <f t="shared" si="156"/>
        <v>0</v>
      </c>
      <c r="EX140" s="141">
        <f t="shared" si="156"/>
        <v>0</v>
      </c>
      <c r="EY140" s="141">
        <f t="shared" si="156"/>
        <v>7.5499999999999998E-2</v>
      </c>
      <c r="EZ140" s="141">
        <f t="shared" si="156"/>
        <v>1.46E-2</v>
      </c>
      <c r="FA140" s="141">
        <f t="shared" si="156"/>
        <v>0</v>
      </c>
      <c r="FB140" s="141">
        <f t="shared" si="156"/>
        <v>6.4399999999999999E-2</v>
      </c>
      <c r="FC140" s="141">
        <f t="shared" si="156"/>
        <v>0</v>
      </c>
      <c r="FD140" s="141">
        <f t="shared" si="156"/>
        <v>3.8399999999999997E-2</v>
      </c>
      <c r="FE140" s="141">
        <f t="shared" si="156"/>
        <v>4.41E-2</v>
      </c>
      <c r="FF140" s="141">
        <f t="shared" si="156"/>
        <v>2.4E-2</v>
      </c>
      <c r="FG140" s="141">
        <f t="shared" si="156"/>
        <v>0</v>
      </c>
      <c r="FH140" s="141">
        <f t="shared" si="156"/>
        <v>7.4499999999999997E-2</v>
      </c>
      <c r="FI140" s="141">
        <f t="shared" si="156"/>
        <v>1.9699999999999999E-2</v>
      </c>
      <c r="FJ140" s="141">
        <f t="shared" si="156"/>
        <v>0</v>
      </c>
      <c r="FK140" s="141">
        <f t="shared" si="156"/>
        <v>0</v>
      </c>
      <c r="FL140" s="141">
        <f t="shared" si="156"/>
        <v>0</v>
      </c>
      <c r="FM140" s="141">
        <f t="shared" si="156"/>
        <v>0</v>
      </c>
      <c r="FN140" s="141">
        <f t="shared" si="156"/>
        <v>6.3700000000000007E-2</v>
      </c>
      <c r="FO140" s="141">
        <f t="shared" si="156"/>
        <v>0</v>
      </c>
      <c r="FP140" s="141">
        <f t="shared" si="156"/>
        <v>7.1499999999999994E-2</v>
      </c>
      <c r="FQ140" s="141">
        <f t="shared" si="156"/>
        <v>0</v>
      </c>
      <c r="FR140" s="141">
        <f t="shared" si="156"/>
        <v>1.8E-3</v>
      </c>
      <c r="FS140" s="141">
        <f t="shared" si="156"/>
        <v>0</v>
      </c>
      <c r="FT140" s="142">
        <f t="shared" si="156"/>
        <v>1.09E-2</v>
      </c>
      <c r="FU140" s="141">
        <f t="shared" si="156"/>
        <v>5.74E-2</v>
      </c>
      <c r="FV140" s="141">
        <f t="shared" si="156"/>
        <v>2.4799999999999999E-2</v>
      </c>
      <c r="FW140" s="141">
        <f t="shared" si="156"/>
        <v>1.67E-2</v>
      </c>
      <c r="FX140" s="141">
        <f t="shared" si="156"/>
        <v>0</v>
      </c>
      <c r="FY140" s="39"/>
      <c r="FZ140" s="54"/>
      <c r="GA140" s="54"/>
      <c r="GB140" s="39"/>
      <c r="GC140" s="39"/>
      <c r="GD140" s="39"/>
      <c r="GE140" s="125"/>
      <c r="GF140" s="126"/>
      <c r="GG140" s="7"/>
      <c r="GH140" s="7"/>
      <c r="GI140" s="7"/>
      <c r="GJ140" s="7"/>
      <c r="GK140" s="7"/>
      <c r="GL140" s="7"/>
      <c r="GM140" s="7"/>
    </row>
    <row r="141" spans="1:256" x14ac:dyDescent="0.2">
      <c r="A141" s="72"/>
      <c r="B141" s="2" t="s">
        <v>465</v>
      </c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3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54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J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3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6"/>
      <c r="GF141" s="7"/>
      <c r="GG141" s="7"/>
      <c r="GH141" s="7"/>
      <c r="GI141" s="7"/>
      <c r="GJ141" s="7"/>
      <c r="GK141" s="7"/>
      <c r="GL141" s="7"/>
      <c r="GM141" s="7"/>
    </row>
    <row r="142" spans="1:256" x14ac:dyDescent="0.2">
      <c r="A142" s="3" t="s">
        <v>466</v>
      </c>
      <c r="B142" s="2" t="s">
        <v>467</v>
      </c>
      <c r="C142" s="39">
        <f t="shared" ref="C142:BN142" si="157">MIN(0.3,(C135+C140))</f>
        <v>0.1656</v>
      </c>
      <c r="D142" s="39">
        <f t="shared" si="157"/>
        <v>0.12</v>
      </c>
      <c r="E142" s="39">
        <f t="shared" si="157"/>
        <v>0.23630000000000001</v>
      </c>
      <c r="F142" s="39">
        <f t="shared" si="157"/>
        <v>0.12</v>
      </c>
      <c r="G142" s="39">
        <f t="shared" si="157"/>
        <v>0.12</v>
      </c>
      <c r="H142" s="39">
        <f t="shared" si="157"/>
        <v>0.12</v>
      </c>
      <c r="I142" s="39">
        <f t="shared" si="157"/>
        <v>0.24230000000000002</v>
      </c>
      <c r="J142" s="39">
        <f t="shared" si="157"/>
        <v>0.15090000000000001</v>
      </c>
      <c r="K142" s="39">
        <f t="shared" si="157"/>
        <v>0.152</v>
      </c>
      <c r="L142" s="39">
        <f t="shared" si="157"/>
        <v>0.18859999999999999</v>
      </c>
      <c r="M142" s="39">
        <f t="shared" si="157"/>
        <v>0.2611</v>
      </c>
      <c r="N142" s="39">
        <f t="shared" si="157"/>
        <v>0.12</v>
      </c>
      <c r="O142" s="39">
        <f t="shared" si="157"/>
        <v>0.12</v>
      </c>
      <c r="P142" s="39">
        <f t="shared" si="157"/>
        <v>0.1721</v>
      </c>
      <c r="Q142" s="39">
        <f t="shared" si="157"/>
        <v>0.19850000000000001</v>
      </c>
      <c r="R142" s="39">
        <f t="shared" si="157"/>
        <v>0.13619999999999999</v>
      </c>
      <c r="S142" s="39">
        <f t="shared" si="157"/>
        <v>0.13789999999999999</v>
      </c>
      <c r="T142" s="39">
        <f t="shared" si="157"/>
        <v>0.15409999999999999</v>
      </c>
      <c r="U142" s="39">
        <f t="shared" si="157"/>
        <v>0.23299999999999998</v>
      </c>
      <c r="V142" s="39">
        <f t="shared" si="157"/>
        <v>0.18429999999999999</v>
      </c>
      <c r="W142" s="39">
        <f t="shared" si="157"/>
        <v>0.2276</v>
      </c>
      <c r="X142" s="39">
        <f t="shared" si="157"/>
        <v>0.16239999999999999</v>
      </c>
      <c r="Y142" s="39">
        <f t="shared" si="157"/>
        <v>0.26219999999999999</v>
      </c>
      <c r="Z142" s="39">
        <f t="shared" si="157"/>
        <v>0.14749999999999999</v>
      </c>
      <c r="AA142" s="39">
        <f t="shared" si="157"/>
        <v>0.12</v>
      </c>
      <c r="AB142" s="39">
        <f t="shared" si="157"/>
        <v>0.12</v>
      </c>
      <c r="AC142" s="39">
        <f t="shared" si="157"/>
        <v>0.12</v>
      </c>
      <c r="AD142" s="39">
        <f t="shared" si="157"/>
        <v>0.12</v>
      </c>
      <c r="AE142" s="39">
        <f t="shared" si="157"/>
        <v>0.14419999999999999</v>
      </c>
      <c r="AF142" s="39">
        <f t="shared" si="157"/>
        <v>0.1444</v>
      </c>
      <c r="AG142" s="39">
        <f t="shared" si="157"/>
        <v>0.12</v>
      </c>
      <c r="AH142" s="39">
        <f t="shared" si="157"/>
        <v>0.16569999999999999</v>
      </c>
      <c r="AI142" s="39">
        <f t="shared" si="157"/>
        <v>0.14360000000000001</v>
      </c>
      <c r="AJ142" s="39">
        <f t="shared" si="157"/>
        <v>0.19369999999999998</v>
      </c>
      <c r="AK142" s="39">
        <f t="shared" si="157"/>
        <v>0.25929999999999997</v>
      </c>
      <c r="AL142" s="39">
        <f t="shared" si="157"/>
        <v>0.26680000000000004</v>
      </c>
      <c r="AM142" s="39">
        <f t="shared" si="157"/>
        <v>0.17519999999999999</v>
      </c>
      <c r="AN142" s="39">
        <f t="shared" si="157"/>
        <v>0.13639999999999999</v>
      </c>
      <c r="AO142" s="39">
        <f t="shared" si="157"/>
        <v>0.15659999999999999</v>
      </c>
      <c r="AP142" s="39">
        <f t="shared" si="157"/>
        <v>0.1996</v>
      </c>
      <c r="AQ142" s="39">
        <f t="shared" si="157"/>
        <v>0.15160000000000001</v>
      </c>
      <c r="AR142" s="39">
        <f t="shared" si="157"/>
        <v>0.12</v>
      </c>
      <c r="AS142" s="39">
        <f t="shared" si="157"/>
        <v>0.12</v>
      </c>
      <c r="AT142" s="39">
        <f t="shared" si="157"/>
        <v>0.12</v>
      </c>
      <c r="AU142" s="39">
        <f t="shared" si="157"/>
        <v>0.12</v>
      </c>
      <c r="AV142" s="39">
        <f t="shared" si="157"/>
        <v>0.13239999999999999</v>
      </c>
      <c r="AW142" s="39">
        <f t="shared" si="157"/>
        <v>0.12</v>
      </c>
      <c r="AX142" s="39">
        <f t="shared" si="157"/>
        <v>0.3</v>
      </c>
      <c r="AY142" s="39">
        <f t="shared" si="157"/>
        <v>0.13289999999999999</v>
      </c>
      <c r="AZ142" s="39">
        <f t="shared" si="157"/>
        <v>0.20550000000000002</v>
      </c>
      <c r="BA142" s="39">
        <f t="shared" si="157"/>
        <v>0.12279999999999999</v>
      </c>
      <c r="BB142" s="39">
        <f t="shared" si="157"/>
        <v>0.12</v>
      </c>
      <c r="BC142" s="39">
        <f t="shared" si="157"/>
        <v>0.16239999999999999</v>
      </c>
      <c r="BD142" s="39">
        <f t="shared" si="157"/>
        <v>0.12</v>
      </c>
      <c r="BE142" s="39">
        <f t="shared" si="157"/>
        <v>0.12</v>
      </c>
      <c r="BF142" s="39">
        <f t="shared" si="157"/>
        <v>0.12</v>
      </c>
      <c r="BG142" s="39">
        <f t="shared" si="157"/>
        <v>0.16420000000000001</v>
      </c>
      <c r="BH142" s="39">
        <f t="shared" si="157"/>
        <v>0.12</v>
      </c>
      <c r="BI142" s="39">
        <f t="shared" si="157"/>
        <v>0.18919999999999998</v>
      </c>
      <c r="BJ142" s="39">
        <f t="shared" si="157"/>
        <v>0.12</v>
      </c>
      <c r="BK142" s="39">
        <f t="shared" si="157"/>
        <v>0.12</v>
      </c>
      <c r="BL142" s="39">
        <f t="shared" si="157"/>
        <v>0.15839999999999999</v>
      </c>
      <c r="BM142" s="39">
        <f t="shared" si="157"/>
        <v>0.1434</v>
      </c>
      <c r="BN142" s="39">
        <f t="shared" si="157"/>
        <v>0.16239999999999999</v>
      </c>
      <c r="BO142" s="39">
        <f t="shared" ref="BO142:DZ142" si="158">MIN(0.3,(BO135+BO140))</f>
        <v>0.15959999999999999</v>
      </c>
      <c r="BP142" s="39">
        <f t="shared" si="158"/>
        <v>0.15189999999999998</v>
      </c>
      <c r="BQ142" s="39">
        <f t="shared" si="158"/>
        <v>0.12</v>
      </c>
      <c r="BR142" s="39">
        <f t="shared" si="158"/>
        <v>0.12820000000000001</v>
      </c>
      <c r="BS142" s="39">
        <f t="shared" si="158"/>
        <v>0.16589999999999999</v>
      </c>
      <c r="BT142" s="39">
        <f t="shared" si="158"/>
        <v>0.12</v>
      </c>
      <c r="BU142" s="39">
        <f t="shared" si="158"/>
        <v>0.12</v>
      </c>
      <c r="BV142" s="39">
        <f t="shared" si="158"/>
        <v>0.12</v>
      </c>
      <c r="BW142" s="39">
        <f t="shared" si="158"/>
        <v>0.12</v>
      </c>
      <c r="BX142" s="39">
        <f t="shared" si="158"/>
        <v>0.12</v>
      </c>
      <c r="BY142" s="39">
        <f t="shared" si="158"/>
        <v>0.24629999999999999</v>
      </c>
      <c r="BZ142" s="39">
        <f t="shared" si="158"/>
        <v>0.1676</v>
      </c>
      <c r="CA142" s="39">
        <f t="shared" si="158"/>
        <v>0.12</v>
      </c>
      <c r="CB142" s="39">
        <f t="shared" si="158"/>
        <v>0.12</v>
      </c>
      <c r="CC142" s="39">
        <f t="shared" si="158"/>
        <v>0.1376</v>
      </c>
      <c r="CD142" s="39">
        <f t="shared" si="158"/>
        <v>0.16519999999999999</v>
      </c>
      <c r="CE142" s="39">
        <f t="shared" si="158"/>
        <v>0.13200000000000001</v>
      </c>
      <c r="CF142" s="39">
        <f t="shared" si="158"/>
        <v>0.13489999999999999</v>
      </c>
      <c r="CG142" s="39">
        <f t="shared" si="158"/>
        <v>0.1249</v>
      </c>
      <c r="CH142" s="39">
        <f t="shared" si="158"/>
        <v>0.19059999999999999</v>
      </c>
      <c r="CI142" s="39">
        <f t="shared" si="158"/>
        <v>0.17859999999999998</v>
      </c>
      <c r="CJ142" s="39">
        <f t="shared" si="158"/>
        <v>0.14119999999999999</v>
      </c>
      <c r="CK142" s="39">
        <f t="shared" si="158"/>
        <v>0.12</v>
      </c>
      <c r="CL142" s="39">
        <f t="shared" si="158"/>
        <v>0.12</v>
      </c>
      <c r="CM142" s="39">
        <f t="shared" si="158"/>
        <v>0.18940000000000001</v>
      </c>
      <c r="CN142" s="39">
        <f t="shared" si="158"/>
        <v>0.12</v>
      </c>
      <c r="CO142" s="39">
        <f t="shared" si="158"/>
        <v>0.12</v>
      </c>
      <c r="CP142" s="39">
        <f t="shared" si="158"/>
        <v>0.12</v>
      </c>
      <c r="CQ142" s="39">
        <f t="shared" si="158"/>
        <v>0.22139999999999999</v>
      </c>
      <c r="CR142" s="39">
        <f t="shared" si="158"/>
        <v>0.16819999999999999</v>
      </c>
      <c r="CS142" s="39">
        <f t="shared" si="158"/>
        <v>0.12</v>
      </c>
      <c r="CT142" s="39">
        <f t="shared" si="158"/>
        <v>0.19539999999999999</v>
      </c>
      <c r="CU142" s="39">
        <f t="shared" si="158"/>
        <v>0.12</v>
      </c>
      <c r="CV142" s="39">
        <f t="shared" si="158"/>
        <v>0.12</v>
      </c>
      <c r="CW142" s="39">
        <f t="shared" si="158"/>
        <v>0.12</v>
      </c>
      <c r="CX142" s="39">
        <f t="shared" si="158"/>
        <v>0.14249999999999999</v>
      </c>
      <c r="CY142" s="39">
        <f t="shared" si="158"/>
        <v>0.18890000000000001</v>
      </c>
      <c r="CZ142" s="39">
        <f t="shared" si="158"/>
        <v>0.14099999999999999</v>
      </c>
      <c r="DA142" s="39">
        <f t="shared" si="158"/>
        <v>0.12</v>
      </c>
      <c r="DB142" s="39">
        <f t="shared" si="158"/>
        <v>0.12</v>
      </c>
      <c r="DC142" s="39">
        <f t="shared" si="158"/>
        <v>0.12</v>
      </c>
      <c r="DD142" s="39">
        <f t="shared" si="158"/>
        <v>0.12</v>
      </c>
      <c r="DE142" s="39">
        <f t="shared" si="158"/>
        <v>0.12720000000000001</v>
      </c>
      <c r="DF142" s="39">
        <f t="shared" si="158"/>
        <v>0.1295</v>
      </c>
      <c r="DG142" s="39">
        <f t="shared" si="158"/>
        <v>0.12</v>
      </c>
      <c r="DH142" s="39">
        <f t="shared" si="158"/>
        <v>0.12</v>
      </c>
      <c r="DI142" s="39">
        <f t="shared" si="158"/>
        <v>0.18440000000000001</v>
      </c>
      <c r="DJ142" s="39">
        <f t="shared" si="158"/>
        <v>0.12</v>
      </c>
      <c r="DK142" s="39">
        <f t="shared" si="158"/>
        <v>0.15679999999999999</v>
      </c>
      <c r="DL142" s="39">
        <f t="shared" si="158"/>
        <v>0.1452</v>
      </c>
      <c r="DM142" s="39">
        <f t="shared" si="158"/>
        <v>0.17469999999999999</v>
      </c>
      <c r="DN142" s="39">
        <f t="shared" si="158"/>
        <v>0.16399999999999998</v>
      </c>
      <c r="DO142" s="39">
        <f t="shared" si="158"/>
        <v>0.19739999999999999</v>
      </c>
      <c r="DP142" s="39">
        <f t="shared" si="158"/>
        <v>0.12</v>
      </c>
      <c r="DQ142" s="39">
        <f t="shared" si="158"/>
        <v>0.12</v>
      </c>
      <c r="DR142" s="39">
        <f t="shared" si="158"/>
        <v>0.22309999999999999</v>
      </c>
      <c r="DS142" s="39">
        <f t="shared" si="158"/>
        <v>0.22739999999999999</v>
      </c>
      <c r="DT142" s="39">
        <f t="shared" si="158"/>
        <v>0.19700000000000001</v>
      </c>
      <c r="DU142" s="39">
        <f t="shared" si="158"/>
        <v>0.16320000000000001</v>
      </c>
      <c r="DV142" s="39">
        <f t="shared" si="158"/>
        <v>0.1295</v>
      </c>
      <c r="DW142" s="39">
        <f t="shared" si="158"/>
        <v>0.12</v>
      </c>
      <c r="DX142" s="39">
        <f t="shared" si="158"/>
        <v>0.12</v>
      </c>
      <c r="DY142" s="39">
        <f t="shared" si="158"/>
        <v>0.12</v>
      </c>
      <c r="DZ142" s="39">
        <f t="shared" si="158"/>
        <v>0.12</v>
      </c>
      <c r="EA142" s="39">
        <f t="shared" ref="EA142:FX142" si="159">MIN(0.3,(EA135+EA140))</f>
        <v>0.123</v>
      </c>
      <c r="EB142" s="39">
        <f t="shared" si="159"/>
        <v>0.129</v>
      </c>
      <c r="EC142" s="39">
        <f t="shared" si="159"/>
        <v>0.12</v>
      </c>
      <c r="ED142" s="39">
        <f t="shared" si="159"/>
        <v>0.12</v>
      </c>
      <c r="EE142" s="39">
        <f t="shared" si="159"/>
        <v>0.1777</v>
      </c>
      <c r="EF142" s="39">
        <f t="shared" si="159"/>
        <v>0.18759999999999999</v>
      </c>
      <c r="EG142" s="39">
        <f t="shared" si="159"/>
        <v>0.18379999999999999</v>
      </c>
      <c r="EH142" s="39">
        <f t="shared" si="159"/>
        <v>0.12319999999999999</v>
      </c>
      <c r="EI142" s="39">
        <f t="shared" si="159"/>
        <v>0.2477</v>
      </c>
      <c r="EJ142" s="39">
        <f t="shared" si="159"/>
        <v>0.1346</v>
      </c>
      <c r="EK142" s="39">
        <f t="shared" si="159"/>
        <v>0.12</v>
      </c>
      <c r="EL142" s="39">
        <f t="shared" si="159"/>
        <v>0.12</v>
      </c>
      <c r="EM142" s="39">
        <f t="shared" si="159"/>
        <v>0.17899999999999999</v>
      </c>
      <c r="EN142" s="39">
        <f t="shared" si="159"/>
        <v>0.18759999999999999</v>
      </c>
      <c r="EO142" s="39">
        <f t="shared" si="159"/>
        <v>0.12</v>
      </c>
      <c r="EP142" s="39">
        <f t="shared" si="159"/>
        <v>0.12</v>
      </c>
      <c r="EQ142" s="39">
        <f t="shared" si="159"/>
        <v>0.12</v>
      </c>
      <c r="ER142" s="39">
        <f t="shared" si="159"/>
        <v>0.14019999999999999</v>
      </c>
      <c r="ES142" s="39">
        <f t="shared" si="159"/>
        <v>0.23399999999999999</v>
      </c>
      <c r="ET142" s="39">
        <f t="shared" si="159"/>
        <v>0.2278</v>
      </c>
      <c r="EU142" s="39">
        <f t="shared" si="159"/>
        <v>0.3</v>
      </c>
      <c r="EV142" s="39">
        <f t="shared" si="159"/>
        <v>0.15739999999999998</v>
      </c>
      <c r="EW142" s="39">
        <f t="shared" si="159"/>
        <v>0.12</v>
      </c>
      <c r="EX142" s="39">
        <f t="shared" si="159"/>
        <v>0.12</v>
      </c>
      <c r="EY142" s="39">
        <f t="shared" si="159"/>
        <v>0.19550000000000001</v>
      </c>
      <c r="EZ142" s="39">
        <f t="shared" si="159"/>
        <v>0.1346</v>
      </c>
      <c r="FA142" s="39">
        <f t="shared" si="159"/>
        <v>0.12</v>
      </c>
      <c r="FB142" s="39">
        <f t="shared" si="159"/>
        <v>0.18440000000000001</v>
      </c>
      <c r="FC142" s="39">
        <f t="shared" si="159"/>
        <v>0.12</v>
      </c>
      <c r="FD142" s="39">
        <f t="shared" si="159"/>
        <v>0.15839999999999999</v>
      </c>
      <c r="FE142" s="39">
        <f t="shared" si="159"/>
        <v>0.1641</v>
      </c>
      <c r="FF142" s="39">
        <f t="shared" si="159"/>
        <v>0.14399999999999999</v>
      </c>
      <c r="FG142" s="39">
        <f t="shared" si="159"/>
        <v>0.12</v>
      </c>
      <c r="FH142" s="39">
        <f t="shared" si="159"/>
        <v>0.19450000000000001</v>
      </c>
      <c r="FI142" s="39">
        <f t="shared" si="159"/>
        <v>0.13969999999999999</v>
      </c>
      <c r="FJ142" s="39">
        <f t="shared" si="159"/>
        <v>0.12</v>
      </c>
      <c r="FK142" s="39">
        <f t="shared" si="159"/>
        <v>0.12</v>
      </c>
      <c r="FL142" s="39">
        <f t="shared" si="159"/>
        <v>0.12</v>
      </c>
      <c r="FM142" s="39">
        <f t="shared" si="159"/>
        <v>0.12</v>
      </c>
      <c r="FN142" s="39">
        <f t="shared" si="159"/>
        <v>0.1837</v>
      </c>
      <c r="FO142" s="39">
        <f t="shared" si="159"/>
        <v>0.12</v>
      </c>
      <c r="FP142" s="39">
        <f t="shared" si="159"/>
        <v>0.1915</v>
      </c>
      <c r="FQ142" s="39">
        <f t="shared" si="159"/>
        <v>0.12</v>
      </c>
      <c r="FR142" s="39">
        <f t="shared" si="159"/>
        <v>0.12179999999999999</v>
      </c>
      <c r="FS142" s="39">
        <f t="shared" si="159"/>
        <v>0.12</v>
      </c>
      <c r="FT142" s="39">
        <f t="shared" si="159"/>
        <v>0.13089999999999999</v>
      </c>
      <c r="FU142" s="39">
        <f t="shared" si="159"/>
        <v>0.1774</v>
      </c>
      <c r="FV142" s="39">
        <f t="shared" si="159"/>
        <v>0.14479999999999998</v>
      </c>
      <c r="FW142" s="39">
        <f t="shared" si="159"/>
        <v>0.13669999999999999</v>
      </c>
      <c r="FX142" s="39">
        <f t="shared" si="159"/>
        <v>0.12</v>
      </c>
      <c r="FY142" s="141">
        <f>SUM(C142:FX142)</f>
        <v>27.008600000000012</v>
      </c>
      <c r="FZ142" s="39"/>
      <c r="GA142" s="54"/>
      <c r="GB142" s="54"/>
      <c r="GC142" s="54"/>
      <c r="GD142" s="54"/>
      <c r="GE142" s="6"/>
      <c r="GF142" s="7"/>
      <c r="GG142" s="7"/>
      <c r="GH142" s="7"/>
      <c r="GI142" s="7"/>
      <c r="GJ142" s="7"/>
      <c r="GK142" s="7"/>
      <c r="GL142" s="7"/>
      <c r="GM142" s="7"/>
    </row>
    <row r="143" spans="1:256" x14ac:dyDescent="0.2">
      <c r="A143" s="72"/>
      <c r="B143" s="2" t="s">
        <v>468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3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54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J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3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6"/>
      <c r="GF143" s="7"/>
      <c r="GG143" s="7"/>
      <c r="GH143" s="7"/>
      <c r="GI143" s="7"/>
      <c r="GJ143" s="7"/>
      <c r="GK143" s="7"/>
      <c r="GL143" s="7"/>
      <c r="GM143" s="7"/>
    </row>
    <row r="144" spans="1:256" x14ac:dyDescent="0.2">
      <c r="A144" s="3" t="s">
        <v>469</v>
      </c>
      <c r="B144" s="2" t="s">
        <v>470</v>
      </c>
      <c r="C144" s="54">
        <f t="shared" ref="C144:BN144" si="160">ROUND(IF(C96&lt;=459,C117*C135*C131,0),2)</f>
        <v>0</v>
      </c>
      <c r="D144" s="54">
        <f t="shared" si="160"/>
        <v>0</v>
      </c>
      <c r="E144" s="54">
        <f t="shared" si="160"/>
        <v>0</v>
      </c>
      <c r="F144" s="54">
        <f t="shared" si="160"/>
        <v>0</v>
      </c>
      <c r="G144" s="54">
        <f t="shared" si="160"/>
        <v>0</v>
      </c>
      <c r="H144" s="54">
        <f t="shared" si="160"/>
        <v>0</v>
      </c>
      <c r="I144" s="54">
        <f t="shared" si="160"/>
        <v>0</v>
      </c>
      <c r="J144" s="54">
        <f t="shared" si="160"/>
        <v>0</v>
      </c>
      <c r="K144" s="54">
        <f t="shared" si="160"/>
        <v>179632.76</v>
      </c>
      <c r="L144" s="54">
        <f t="shared" si="160"/>
        <v>0</v>
      </c>
      <c r="M144" s="54">
        <f t="shared" si="160"/>
        <v>0</v>
      </c>
      <c r="N144" s="54">
        <f t="shared" si="160"/>
        <v>0</v>
      </c>
      <c r="O144" s="54">
        <f t="shared" si="160"/>
        <v>0</v>
      </c>
      <c r="P144" s="54">
        <f t="shared" si="160"/>
        <v>165296.38</v>
      </c>
      <c r="Q144" s="54">
        <f t="shared" si="160"/>
        <v>0</v>
      </c>
      <c r="R144" s="54">
        <f t="shared" si="160"/>
        <v>0</v>
      </c>
      <c r="S144" s="54">
        <f t="shared" si="160"/>
        <v>0</v>
      </c>
      <c r="T144" s="54">
        <f t="shared" si="160"/>
        <v>106609.16</v>
      </c>
      <c r="U144" s="54">
        <f t="shared" si="160"/>
        <v>51488.17</v>
      </c>
      <c r="V144" s="54">
        <f t="shared" si="160"/>
        <v>196187.32</v>
      </c>
      <c r="W144" s="53">
        <f t="shared" si="160"/>
        <v>67964.38</v>
      </c>
      <c r="X144" s="54">
        <f t="shared" si="160"/>
        <v>28833.37</v>
      </c>
      <c r="Y144" s="54">
        <f t="shared" si="160"/>
        <v>0</v>
      </c>
      <c r="Z144" s="54">
        <f t="shared" si="160"/>
        <v>147121.81</v>
      </c>
      <c r="AA144" s="54">
        <f t="shared" si="160"/>
        <v>0</v>
      </c>
      <c r="AB144" s="54">
        <f t="shared" si="160"/>
        <v>0</v>
      </c>
      <c r="AC144" s="54">
        <f t="shared" si="160"/>
        <v>0</v>
      </c>
      <c r="AD144" s="54">
        <f t="shared" si="160"/>
        <v>0</v>
      </c>
      <c r="AE144" s="54">
        <f t="shared" si="160"/>
        <v>87132.11</v>
      </c>
      <c r="AF144" s="54">
        <f t="shared" si="160"/>
        <v>115190.28</v>
      </c>
      <c r="AG144" s="54">
        <f t="shared" si="160"/>
        <v>0</v>
      </c>
      <c r="AH144" s="54">
        <f t="shared" si="160"/>
        <v>0</v>
      </c>
      <c r="AI144" s="54">
        <f t="shared" si="160"/>
        <v>172912.19</v>
      </c>
      <c r="AJ144" s="54">
        <f t="shared" si="160"/>
        <v>178884.74</v>
      </c>
      <c r="AK144" s="54">
        <f t="shared" si="160"/>
        <v>243751.29</v>
      </c>
      <c r="AL144" s="54">
        <f t="shared" si="160"/>
        <v>288070.26</v>
      </c>
      <c r="AM144" s="54">
        <f t="shared" si="160"/>
        <v>255433.33</v>
      </c>
      <c r="AN144" s="54">
        <f t="shared" si="160"/>
        <v>181471.53</v>
      </c>
      <c r="AO144" s="54">
        <f t="shared" si="160"/>
        <v>0</v>
      </c>
      <c r="AP144" s="54">
        <f t="shared" si="160"/>
        <v>0</v>
      </c>
      <c r="AQ144" s="54">
        <f t="shared" si="160"/>
        <v>146444.39000000001</v>
      </c>
      <c r="AR144" s="54">
        <f t="shared" si="160"/>
        <v>0</v>
      </c>
      <c r="AS144" s="54">
        <f t="shared" si="160"/>
        <v>0</v>
      </c>
      <c r="AT144" s="54">
        <f t="shared" si="160"/>
        <v>0</v>
      </c>
      <c r="AU144" s="54">
        <f t="shared" si="160"/>
        <v>118918.21</v>
      </c>
      <c r="AV144" s="54">
        <f t="shared" si="160"/>
        <v>161960.63</v>
      </c>
      <c r="AW144" s="54">
        <f t="shared" si="160"/>
        <v>69140.679999999993</v>
      </c>
      <c r="AX144" s="54">
        <f t="shared" si="160"/>
        <v>24331.34</v>
      </c>
      <c r="AY144" s="54">
        <f t="shared" si="160"/>
        <v>0</v>
      </c>
      <c r="AZ144" s="54">
        <f t="shared" si="160"/>
        <v>0</v>
      </c>
      <c r="BA144" s="54">
        <f t="shared" si="160"/>
        <v>0</v>
      </c>
      <c r="BB144" s="54">
        <f t="shared" si="160"/>
        <v>0</v>
      </c>
      <c r="BC144" s="54">
        <f t="shared" si="160"/>
        <v>0</v>
      </c>
      <c r="BD144" s="54">
        <f t="shared" si="160"/>
        <v>0</v>
      </c>
      <c r="BE144" s="54">
        <f t="shared" si="160"/>
        <v>0</v>
      </c>
      <c r="BF144" s="54">
        <f t="shared" si="160"/>
        <v>0</v>
      </c>
      <c r="BG144" s="54">
        <f t="shared" si="160"/>
        <v>0</v>
      </c>
      <c r="BH144" s="54">
        <f t="shared" si="160"/>
        <v>0</v>
      </c>
      <c r="BI144" s="54">
        <f t="shared" si="160"/>
        <v>214638.83</v>
      </c>
      <c r="BJ144" s="54">
        <f t="shared" si="160"/>
        <v>0</v>
      </c>
      <c r="BK144" s="54">
        <f t="shared" si="160"/>
        <v>0</v>
      </c>
      <c r="BL144" s="54">
        <f t="shared" si="160"/>
        <v>184408.86</v>
      </c>
      <c r="BM144" s="54">
        <f t="shared" si="160"/>
        <v>165684.73000000001</v>
      </c>
      <c r="BN144" s="54">
        <f t="shared" si="160"/>
        <v>0</v>
      </c>
      <c r="BO144" s="54">
        <f t="shared" ref="BO144:DZ144" si="161">ROUND(IF(BO96&lt;=459,BO117*BO135*BO131,0),2)</f>
        <v>0</v>
      </c>
      <c r="BP144" s="54">
        <f t="shared" si="161"/>
        <v>141914.32999999999</v>
      </c>
      <c r="BQ144" s="54">
        <f t="shared" si="161"/>
        <v>0</v>
      </c>
      <c r="BR144" s="54">
        <f t="shared" si="161"/>
        <v>0</v>
      </c>
      <c r="BS144" s="54">
        <f t="shared" si="161"/>
        <v>0</v>
      </c>
      <c r="BT144" s="54">
        <f t="shared" si="161"/>
        <v>151445.41</v>
      </c>
      <c r="BU144" s="54">
        <f t="shared" si="161"/>
        <v>175871.18</v>
      </c>
      <c r="BV144" s="54">
        <f t="shared" si="161"/>
        <v>0</v>
      </c>
      <c r="BW144" s="54">
        <f t="shared" si="161"/>
        <v>0</v>
      </c>
      <c r="BX144" s="54">
        <f t="shared" si="161"/>
        <v>35647.96</v>
      </c>
      <c r="BY144" s="54">
        <f t="shared" si="161"/>
        <v>0</v>
      </c>
      <c r="BZ144" s="54">
        <f t="shared" si="161"/>
        <v>158266.17000000001</v>
      </c>
      <c r="CA144" s="54">
        <f t="shared" si="161"/>
        <v>98227.21</v>
      </c>
      <c r="CB144" s="54">
        <f t="shared" si="161"/>
        <v>0</v>
      </c>
      <c r="CC144" s="54">
        <f t="shared" si="161"/>
        <v>105383.01</v>
      </c>
      <c r="CD144" s="54">
        <f t="shared" si="161"/>
        <v>53682.31</v>
      </c>
      <c r="CE144" s="54">
        <f t="shared" si="161"/>
        <v>103098.09</v>
      </c>
      <c r="CF144" s="54">
        <f t="shared" si="161"/>
        <v>73426.47</v>
      </c>
      <c r="CG144" s="54">
        <f t="shared" si="161"/>
        <v>112889.45</v>
      </c>
      <c r="CH144" s="54">
        <f t="shared" si="161"/>
        <v>112733.28</v>
      </c>
      <c r="CI144" s="54">
        <f t="shared" si="161"/>
        <v>0</v>
      </c>
      <c r="CJ144" s="54">
        <f t="shared" si="161"/>
        <v>0</v>
      </c>
      <c r="CK144" s="54">
        <f t="shared" si="161"/>
        <v>0</v>
      </c>
      <c r="CL144" s="54">
        <f t="shared" si="161"/>
        <v>0</v>
      </c>
      <c r="CM144" s="54">
        <f t="shared" si="161"/>
        <v>0</v>
      </c>
      <c r="CN144" s="54">
        <f t="shared" si="161"/>
        <v>0</v>
      </c>
      <c r="CO144" s="54">
        <f t="shared" si="161"/>
        <v>0</v>
      </c>
      <c r="CP144" s="54">
        <f t="shared" si="161"/>
        <v>0</v>
      </c>
      <c r="CQ144" s="54">
        <f t="shared" si="161"/>
        <v>0</v>
      </c>
      <c r="CR144" s="54">
        <f t="shared" si="161"/>
        <v>157908.74</v>
      </c>
      <c r="CS144" s="54">
        <f t="shared" si="161"/>
        <v>119336.94</v>
      </c>
      <c r="CT144" s="54">
        <f t="shared" si="161"/>
        <v>113648.13</v>
      </c>
      <c r="CU144" s="54">
        <f t="shared" si="161"/>
        <v>77736.759999999995</v>
      </c>
      <c r="CV144" s="54">
        <f t="shared" si="161"/>
        <v>25560.76</v>
      </c>
      <c r="CW144" s="54">
        <f t="shared" si="161"/>
        <v>83842.100000000006</v>
      </c>
      <c r="CX144" s="54">
        <f t="shared" si="161"/>
        <v>0</v>
      </c>
      <c r="CY144" s="54">
        <f t="shared" si="161"/>
        <v>62252.37</v>
      </c>
      <c r="CZ144" s="54">
        <f t="shared" si="161"/>
        <v>0</v>
      </c>
      <c r="DA144" s="54">
        <f t="shared" si="161"/>
        <v>81367.59</v>
      </c>
      <c r="DB144" s="54">
        <f t="shared" si="161"/>
        <v>126075.01</v>
      </c>
      <c r="DC144" s="54">
        <f t="shared" si="161"/>
        <v>63028.79</v>
      </c>
      <c r="DD144" s="54">
        <f t="shared" si="161"/>
        <v>79427.149999999994</v>
      </c>
      <c r="DE144" s="54">
        <f t="shared" si="161"/>
        <v>180132.73</v>
      </c>
      <c r="DF144" s="54">
        <f t="shared" si="161"/>
        <v>0</v>
      </c>
      <c r="DG144" s="54">
        <f t="shared" si="161"/>
        <v>45668.75</v>
      </c>
      <c r="DH144" s="54">
        <f t="shared" si="161"/>
        <v>0</v>
      </c>
      <c r="DI144" s="54">
        <f t="shared" si="161"/>
        <v>0</v>
      </c>
      <c r="DJ144" s="54">
        <f t="shared" si="161"/>
        <v>0</v>
      </c>
      <c r="DK144" s="54">
        <f t="shared" si="161"/>
        <v>0</v>
      </c>
      <c r="DL144" s="54">
        <f t="shared" si="161"/>
        <v>0</v>
      </c>
      <c r="DM144" s="54">
        <f t="shared" si="161"/>
        <v>227334.94</v>
      </c>
      <c r="DN144" s="54">
        <f t="shared" si="161"/>
        <v>0</v>
      </c>
      <c r="DO144" s="54">
        <f t="shared" si="161"/>
        <v>0</v>
      </c>
      <c r="DP144" s="54">
        <f t="shared" si="161"/>
        <v>87648.42</v>
      </c>
      <c r="DQ144" s="54">
        <f t="shared" si="161"/>
        <v>0</v>
      </c>
      <c r="DR144" s="54">
        <f t="shared" si="161"/>
        <v>0</v>
      </c>
      <c r="DS144" s="54">
        <f t="shared" si="161"/>
        <v>0</v>
      </c>
      <c r="DT144" s="54">
        <f t="shared" si="161"/>
        <v>149769.44</v>
      </c>
      <c r="DU144" s="54">
        <f t="shared" si="161"/>
        <v>225795.19</v>
      </c>
      <c r="DV144" s="54">
        <f t="shared" si="161"/>
        <v>120425.95</v>
      </c>
      <c r="DW144" s="54">
        <f t="shared" si="161"/>
        <v>147946.39000000001</v>
      </c>
      <c r="DX144" s="54">
        <f t="shared" si="161"/>
        <v>89023.13</v>
      </c>
      <c r="DY144" s="54">
        <f t="shared" si="161"/>
        <v>107309.41</v>
      </c>
      <c r="DZ144" s="54">
        <f t="shared" si="161"/>
        <v>0</v>
      </c>
      <c r="EA144" s="54">
        <f t="shared" ref="EA144:FX144" si="162">ROUND(IF(EA96&lt;=459,EA117*EA135*EA131,0),2)</f>
        <v>0</v>
      </c>
      <c r="EB144" s="54">
        <f t="shared" si="162"/>
        <v>0</v>
      </c>
      <c r="EC144" s="54">
        <f t="shared" si="162"/>
        <v>84146.14</v>
      </c>
      <c r="ED144" s="54">
        <f t="shared" si="162"/>
        <v>0</v>
      </c>
      <c r="EE144" s="54">
        <f t="shared" si="162"/>
        <v>169946.82</v>
      </c>
      <c r="EF144" s="54">
        <f t="shared" si="162"/>
        <v>0</v>
      </c>
      <c r="EG144" s="54">
        <f t="shared" si="162"/>
        <v>200184.31</v>
      </c>
      <c r="EH144" s="54">
        <f t="shared" si="162"/>
        <v>115631.8</v>
      </c>
      <c r="EI144" s="54">
        <f t="shared" si="162"/>
        <v>0</v>
      </c>
      <c r="EJ144" s="54">
        <f t="shared" si="162"/>
        <v>0</v>
      </c>
      <c r="EK144" s="54">
        <f t="shared" si="162"/>
        <v>0</v>
      </c>
      <c r="EL144" s="54">
        <f t="shared" si="162"/>
        <v>0</v>
      </c>
      <c r="EM144" s="54">
        <f t="shared" si="162"/>
        <v>252978.39</v>
      </c>
      <c r="EN144" s="54">
        <f t="shared" si="162"/>
        <v>0</v>
      </c>
      <c r="EO144" s="54">
        <f t="shared" si="162"/>
        <v>138755.09</v>
      </c>
      <c r="EP144" s="54">
        <f t="shared" si="162"/>
        <v>133015.67999999999</v>
      </c>
      <c r="EQ144" s="54">
        <f t="shared" si="162"/>
        <v>0</v>
      </c>
      <c r="ER144" s="54">
        <f t="shared" si="162"/>
        <v>190875.79</v>
      </c>
      <c r="ES144" s="54">
        <f t="shared" si="162"/>
        <v>150693.26</v>
      </c>
      <c r="ET144" s="54">
        <f t="shared" si="162"/>
        <v>270469.82</v>
      </c>
      <c r="EU144" s="54">
        <f t="shared" si="162"/>
        <v>0</v>
      </c>
      <c r="EV144" s="54">
        <f t="shared" si="162"/>
        <v>62827</v>
      </c>
      <c r="EW144" s="54">
        <f t="shared" si="162"/>
        <v>0</v>
      </c>
      <c r="EX144" s="54">
        <f t="shared" si="162"/>
        <v>120465.25</v>
      </c>
      <c r="EY144" s="54">
        <f t="shared" si="162"/>
        <v>0</v>
      </c>
      <c r="EZ144" s="54">
        <f t="shared" si="162"/>
        <v>81782.03</v>
      </c>
      <c r="FA144" s="54">
        <f t="shared" si="162"/>
        <v>0</v>
      </c>
      <c r="FB144" s="54">
        <f t="shared" si="162"/>
        <v>243403.61</v>
      </c>
      <c r="FC144" s="54">
        <f t="shared" si="162"/>
        <v>0</v>
      </c>
      <c r="FD144" s="54">
        <f t="shared" si="162"/>
        <v>210059.24</v>
      </c>
      <c r="FE144" s="54">
        <f t="shared" si="162"/>
        <v>88573.9</v>
      </c>
      <c r="FF144" s="54">
        <f t="shared" si="162"/>
        <v>144236.65</v>
      </c>
      <c r="FG144" s="54">
        <f t="shared" si="162"/>
        <v>52702.080000000002</v>
      </c>
      <c r="FH144" s="54">
        <f t="shared" si="162"/>
        <v>100428.42</v>
      </c>
      <c r="FI144" s="54">
        <f t="shared" si="162"/>
        <v>0</v>
      </c>
      <c r="FJ144" s="54">
        <f t="shared" si="162"/>
        <v>0</v>
      </c>
      <c r="FK144" s="54">
        <f t="shared" si="162"/>
        <v>0</v>
      </c>
      <c r="FL144" s="54">
        <f t="shared" si="162"/>
        <v>0</v>
      </c>
      <c r="FM144" s="54">
        <f t="shared" si="162"/>
        <v>0</v>
      </c>
      <c r="FN144" s="54">
        <f t="shared" si="162"/>
        <v>0</v>
      </c>
      <c r="FO144" s="54">
        <f t="shared" si="162"/>
        <v>0</v>
      </c>
      <c r="FP144" s="54">
        <f t="shared" si="162"/>
        <v>0</v>
      </c>
      <c r="FQ144" s="54">
        <f t="shared" si="162"/>
        <v>0</v>
      </c>
      <c r="FR144" s="54">
        <f t="shared" si="162"/>
        <v>102980.97</v>
      </c>
      <c r="FS144" s="54">
        <f t="shared" si="162"/>
        <v>53281.65</v>
      </c>
      <c r="FT144" s="53">
        <f t="shared" si="162"/>
        <v>65706.570000000007</v>
      </c>
      <c r="FU144" s="54">
        <f t="shared" si="162"/>
        <v>0</v>
      </c>
      <c r="FV144" s="54">
        <f t="shared" si="162"/>
        <v>0</v>
      </c>
      <c r="FW144" s="54">
        <f t="shared" si="162"/>
        <v>132187.72</v>
      </c>
      <c r="FX144" s="54">
        <f t="shared" si="162"/>
        <v>24219.7</v>
      </c>
      <c r="FY144" s="39"/>
      <c r="FZ144" s="54"/>
      <c r="GA144" s="54"/>
      <c r="GB144" s="54"/>
      <c r="GC144" s="54"/>
      <c r="GD144" s="54"/>
      <c r="GE144" s="6"/>
      <c r="GF144" s="7"/>
      <c r="GG144" s="7"/>
      <c r="GH144" s="7"/>
      <c r="GI144" s="7"/>
      <c r="GJ144" s="7"/>
      <c r="GK144" s="7"/>
      <c r="GL144" s="7"/>
      <c r="GM144" s="7"/>
    </row>
    <row r="145" spans="1:195" x14ac:dyDescent="0.2">
      <c r="A145" s="72"/>
      <c r="B145" s="2" t="s">
        <v>471</v>
      </c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3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54"/>
      <c r="CO145" s="54"/>
      <c r="CP145" s="54"/>
      <c r="CQ145" s="54"/>
      <c r="CR145" s="54"/>
      <c r="CS145" s="54"/>
      <c r="CT145" s="54"/>
      <c r="CU145" s="54"/>
      <c r="CV145" s="54"/>
      <c r="CW145" s="54"/>
      <c r="CX145" s="54"/>
      <c r="CY145" s="54"/>
      <c r="CZ145" s="54"/>
      <c r="DA145" s="54"/>
      <c r="DB145" s="54"/>
      <c r="DC145" s="54"/>
      <c r="DD145" s="54"/>
      <c r="DE145" s="54"/>
      <c r="DF145" s="54"/>
      <c r="DG145" s="54"/>
      <c r="DH145" s="54"/>
      <c r="DI145" s="54"/>
      <c r="DJ145" s="54"/>
      <c r="DK145" s="54"/>
      <c r="DL145" s="54"/>
      <c r="DM145" s="54"/>
      <c r="DN145" s="54"/>
      <c r="DO145" s="54"/>
      <c r="DP145" s="54"/>
      <c r="DQ145" s="54"/>
      <c r="DR145" s="54"/>
      <c r="DS145" s="54"/>
      <c r="DT145" s="54"/>
      <c r="DU145" s="54"/>
      <c r="DV145" s="54"/>
      <c r="DW145" s="54"/>
      <c r="DX145" s="54"/>
      <c r="DY145" s="54"/>
      <c r="DZ145" s="54"/>
      <c r="EA145" s="54"/>
      <c r="EB145" s="54"/>
      <c r="EC145" s="54"/>
      <c r="ED145" s="54"/>
      <c r="EE145" s="54"/>
      <c r="EF145" s="54"/>
      <c r="EG145" s="54"/>
      <c r="EH145" s="54"/>
      <c r="EI145" s="54"/>
      <c r="EJ145" s="54"/>
      <c r="EK145" s="54"/>
      <c r="EL145" s="54"/>
      <c r="EM145" s="54"/>
      <c r="EN145" s="54"/>
      <c r="EO145" s="54"/>
      <c r="EP145" s="54"/>
      <c r="EQ145" s="54"/>
      <c r="ER145" s="54"/>
      <c r="ES145" s="54"/>
      <c r="ET145" s="54"/>
      <c r="EU145" s="54"/>
      <c r="EV145" s="54"/>
      <c r="EW145" s="54"/>
      <c r="EX145" s="54"/>
      <c r="EY145" s="54"/>
      <c r="EZ145" s="54"/>
      <c r="FA145" s="54"/>
      <c r="FB145" s="54"/>
      <c r="FC145" s="54"/>
      <c r="FD145" s="54"/>
      <c r="FE145" s="54"/>
      <c r="FF145" s="54"/>
      <c r="FG145" s="54"/>
      <c r="FH145" s="54"/>
      <c r="FI145" s="54"/>
      <c r="FJ145" s="54"/>
      <c r="FK145" s="54"/>
      <c r="FL145" s="54"/>
      <c r="FM145" s="54"/>
      <c r="FN145" s="54"/>
      <c r="FO145" s="54"/>
      <c r="FP145" s="54"/>
      <c r="FQ145" s="54"/>
      <c r="FR145" s="54"/>
      <c r="FS145" s="54"/>
      <c r="FT145" s="53"/>
      <c r="FU145" s="54"/>
      <c r="FV145" s="54"/>
      <c r="FW145" s="54"/>
      <c r="FX145" s="54"/>
      <c r="FY145" s="54"/>
      <c r="FZ145" s="54"/>
      <c r="GA145" s="54"/>
      <c r="GB145" s="54"/>
      <c r="GC145" s="54"/>
      <c r="GD145" s="54"/>
      <c r="GE145" s="6"/>
      <c r="GF145" s="7"/>
      <c r="GG145" s="7"/>
      <c r="GH145" s="7"/>
      <c r="GI145" s="7"/>
      <c r="GJ145" s="7"/>
      <c r="GK145" s="7"/>
      <c r="GL145" s="7"/>
      <c r="GM145" s="7"/>
    </row>
    <row r="146" spans="1:195" x14ac:dyDescent="0.2">
      <c r="A146" s="3" t="s">
        <v>472</v>
      </c>
      <c r="B146" s="2" t="s">
        <v>473</v>
      </c>
      <c r="C146" s="54">
        <f t="shared" ref="C146:BN146" si="163">ROUND(IF(C96&lt;=459,0,IF(C133&lt;=C12,C117*C135*C131,0)),2)</f>
        <v>0</v>
      </c>
      <c r="D146" s="54">
        <f t="shared" si="163"/>
        <v>14268061.460000001</v>
      </c>
      <c r="E146" s="54">
        <f t="shared" si="163"/>
        <v>0</v>
      </c>
      <c r="F146" s="54">
        <f t="shared" si="163"/>
        <v>5432797.8200000003</v>
      </c>
      <c r="G146" s="54">
        <f t="shared" si="163"/>
        <v>301206.90000000002</v>
      </c>
      <c r="H146" s="54">
        <f t="shared" si="163"/>
        <v>181120.4</v>
      </c>
      <c r="I146" s="54">
        <f t="shared" si="163"/>
        <v>0</v>
      </c>
      <c r="J146" s="54">
        <f t="shared" si="163"/>
        <v>0</v>
      </c>
      <c r="K146" s="54">
        <f t="shared" si="163"/>
        <v>0</v>
      </c>
      <c r="L146" s="54">
        <f t="shared" si="163"/>
        <v>0</v>
      </c>
      <c r="M146" s="54">
        <f t="shared" si="163"/>
        <v>0</v>
      </c>
      <c r="N146" s="54">
        <f t="shared" si="163"/>
        <v>13006242.24</v>
      </c>
      <c r="O146" s="54">
        <f t="shared" si="163"/>
        <v>2212629.9900000002</v>
      </c>
      <c r="P146" s="54">
        <f t="shared" si="163"/>
        <v>0</v>
      </c>
      <c r="Q146" s="54">
        <f t="shared" si="163"/>
        <v>0</v>
      </c>
      <c r="R146" s="54">
        <f t="shared" si="163"/>
        <v>0</v>
      </c>
      <c r="S146" s="54">
        <f t="shared" si="163"/>
        <v>0</v>
      </c>
      <c r="T146" s="54">
        <f t="shared" si="163"/>
        <v>0</v>
      </c>
      <c r="U146" s="54">
        <f t="shared" si="163"/>
        <v>0</v>
      </c>
      <c r="V146" s="54">
        <f t="shared" si="163"/>
        <v>0</v>
      </c>
      <c r="W146" s="53">
        <f t="shared" si="163"/>
        <v>0</v>
      </c>
      <c r="X146" s="54">
        <f t="shared" si="163"/>
        <v>0</v>
      </c>
      <c r="Y146" s="54">
        <f t="shared" si="163"/>
        <v>0</v>
      </c>
      <c r="Z146" s="54">
        <f t="shared" si="163"/>
        <v>0</v>
      </c>
      <c r="AA146" s="54">
        <f t="shared" si="163"/>
        <v>7722519.4900000002</v>
      </c>
      <c r="AB146" s="54">
        <f t="shared" si="163"/>
        <v>5202429.53</v>
      </c>
      <c r="AC146" s="54">
        <f t="shared" si="163"/>
        <v>261112.33</v>
      </c>
      <c r="AD146" s="54">
        <f t="shared" si="163"/>
        <v>387971.84000000003</v>
      </c>
      <c r="AE146" s="54">
        <f t="shared" si="163"/>
        <v>0</v>
      </c>
      <c r="AF146" s="54">
        <f t="shared" si="163"/>
        <v>0</v>
      </c>
      <c r="AG146" s="54">
        <f t="shared" si="163"/>
        <v>195455.96</v>
      </c>
      <c r="AH146" s="54">
        <f t="shared" si="163"/>
        <v>0</v>
      </c>
      <c r="AI146" s="54">
        <f t="shared" si="163"/>
        <v>0</v>
      </c>
      <c r="AJ146" s="54">
        <f t="shared" si="163"/>
        <v>0</v>
      </c>
      <c r="AK146" s="54">
        <f t="shared" si="163"/>
        <v>0</v>
      </c>
      <c r="AL146" s="54">
        <f t="shared" si="163"/>
        <v>0</v>
      </c>
      <c r="AM146" s="54">
        <f t="shared" si="163"/>
        <v>0</v>
      </c>
      <c r="AN146" s="54">
        <f t="shared" si="163"/>
        <v>0</v>
      </c>
      <c r="AO146" s="54">
        <f t="shared" si="163"/>
        <v>0</v>
      </c>
      <c r="AP146" s="54">
        <f t="shared" si="163"/>
        <v>0</v>
      </c>
      <c r="AQ146" s="54">
        <f t="shared" si="163"/>
        <v>0</v>
      </c>
      <c r="AR146" s="54">
        <f t="shared" si="163"/>
        <v>6486825.3700000001</v>
      </c>
      <c r="AS146" s="54">
        <f t="shared" si="163"/>
        <v>2060930.67</v>
      </c>
      <c r="AT146" s="54">
        <f t="shared" si="163"/>
        <v>357359.66</v>
      </c>
      <c r="AU146" s="54">
        <f t="shared" si="163"/>
        <v>0</v>
      </c>
      <c r="AV146" s="54">
        <f t="shared" si="163"/>
        <v>0</v>
      </c>
      <c r="AW146" s="54">
        <f t="shared" si="163"/>
        <v>0</v>
      </c>
      <c r="AX146" s="54">
        <f t="shared" si="163"/>
        <v>0</v>
      </c>
      <c r="AY146" s="54">
        <f t="shared" si="163"/>
        <v>0</v>
      </c>
      <c r="AZ146" s="54">
        <f t="shared" si="163"/>
        <v>0</v>
      </c>
      <c r="BA146" s="54">
        <f t="shared" si="163"/>
        <v>0</v>
      </c>
      <c r="BB146" s="54">
        <f t="shared" si="163"/>
        <v>2629015.08</v>
      </c>
      <c r="BC146" s="54">
        <f t="shared" si="163"/>
        <v>0</v>
      </c>
      <c r="BD146" s="54">
        <f t="shared" si="163"/>
        <v>650275.96</v>
      </c>
      <c r="BE146" s="54">
        <f t="shared" si="163"/>
        <v>364248.56</v>
      </c>
      <c r="BF146" s="54">
        <f t="shared" si="163"/>
        <v>2563397.86</v>
      </c>
      <c r="BG146" s="54">
        <f t="shared" si="163"/>
        <v>0</v>
      </c>
      <c r="BH146" s="54">
        <f t="shared" si="163"/>
        <v>140685.99</v>
      </c>
      <c r="BI146" s="54">
        <f t="shared" si="163"/>
        <v>0</v>
      </c>
      <c r="BJ146" s="54">
        <f t="shared" si="163"/>
        <v>434146.47</v>
      </c>
      <c r="BK146" s="54">
        <f t="shared" si="163"/>
        <v>5706991.8600000003</v>
      </c>
      <c r="BL146" s="54">
        <f t="shared" si="163"/>
        <v>0</v>
      </c>
      <c r="BM146" s="54">
        <f t="shared" si="163"/>
        <v>0</v>
      </c>
      <c r="BN146" s="54">
        <f t="shared" si="163"/>
        <v>0</v>
      </c>
      <c r="BO146" s="54">
        <f t="shared" ref="BO146:DZ146" si="164">ROUND(IF(BO96&lt;=459,0,IF(BO133&lt;=BO12,BO117*BO135*BO131,0)),2)</f>
        <v>0</v>
      </c>
      <c r="BP146" s="54">
        <f t="shared" si="164"/>
        <v>0</v>
      </c>
      <c r="BQ146" s="54">
        <f t="shared" si="164"/>
        <v>2047802.6</v>
      </c>
      <c r="BR146" s="54">
        <f t="shared" si="164"/>
        <v>0</v>
      </c>
      <c r="BS146" s="54">
        <f t="shared" si="164"/>
        <v>0</v>
      </c>
      <c r="BT146" s="54">
        <f t="shared" si="164"/>
        <v>0</v>
      </c>
      <c r="BU146" s="54">
        <f t="shared" si="164"/>
        <v>0</v>
      </c>
      <c r="BV146" s="54">
        <f t="shared" si="164"/>
        <v>277829.08</v>
      </c>
      <c r="BW146" s="54">
        <f t="shared" si="164"/>
        <v>394860.71</v>
      </c>
      <c r="BX146" s="54">
        <f t="shared" si="164"/>
        <v>0</v>
      </c>
      <c r="BY146" s="54">
        <f t="shared" si="164"/>
        <v>0</v>
      </c>
      <c r="BZ146" s="54">
        <f t="shared" si="164"/>
        <v>0</v>
      </c>
      <c r="CA146" s="54">
        <f t="shared" si="164"/>
        <v>0</v>
      </c>
      <c r="CB146" s="54">
        <f t="shared" si="164"/>
        <v>21022431.68</v>
      </c>
      <c r="CC146" s="54">
        <f t="shared" si="164"/>
        <v>0</v>
      </c>
      <c r="CD146" s="54">
        <f t="shared" si="164"/>
        <v>0</v>
      </c>
      <c r="CE146" s="54">
        <f t="shared" si="164"/>
        <v>0</v>
      </c>
      <c r="CF146" s="54">
        <f t="shared" si="164"/>
        <v>0</v>
      </c>
      <c r="CG146" s="54">
        <f t="shared" si="164"/>
        <v>0</v>
      </c>
      <c r="CH146" s="54">
        <f t="shared" si="164"/>
        <v>0</v>
      </c>
      <c r="CI146" s="54">
        <f t="shared" si="164"/>
        <v>0</v>
      </c>
      <c r="CJ146" s="54">
        <f t="shared" si="164"/>
        <v>0</v>
      </c>
      <c r="CK146" s="54">
        <f t="shared" si="164"/>
        <v>1408857.81</v>
      </c>
      <c r="CL146" s="54">
        <f t="shared" si="164"/>
        <v>335040.34999999998</v>
      </c>
      <c r="CM146" s="54">
        <f t="shared" si="164"/>
        <v>0</v>
      </c>
      <c r="CN146" s="54">
        <f t="shared" si="164"/>
        <v>7209786.3200000003</v>
      </c>
      <c r="CO146" s="54">
        <f t="shared" si="164"/>
        <v>4665901.58</v>
      </c>
      <c r="CP146" s="54">
        <f t="shared" si="164"/>
        <v>393343.25</v>
      </c>
      <c r="CQ146" s="54">
        <f t="shared" si="164"/>
        <v>0</v>
      </c>
      <c r="CR146" s="54">
        <f t="shared" si="164"/>
        <v>0</v>
      </c>
      <c r="CS146" s="54">
        <f t="shared" si="164"/>
        <v>0</v>
      </c>
      <c r="CT146" s="54">
        <f t="shared" si="164"/>
        <v>0</v>
      </c>
      <c r="CU146" s="54">
        <f t="shared" si="164"/>
        <v>0</v>
      </c>
      <c r="CV146" s="54">
        <f t="shared" si="164"/>
        <v>0</v>
      </c>
      <c r="CW146" s="54">
        <f t="shared" si="164"/>
        <v>0</v>
      </c>
      <c r="CX146" s="54">
        <f t="shared" si="164"/>
        <v>0</v>
      </c>
      <c r="CY146" s="54">
        <f t="shared" si="164"/>
        <v>0</v>
      </c>
      <c r="CZ146" s="54">
        <f t="shared" si="164"/>
        <v>0</v>
      </c>
      <c r="DA146" s="54">
        <f t="shared" si="164"/>
        <v>0</v>
      </c>
      <c r="DB146" s="54">
        <f t="shared" si="164"/>
        <v>0</v>
      </c>
      <c r="DC146" s="54">
        <f t="shared" si="164"/>
        <v>0</v>
      </c>
      <c r="DD146" s="54">
        <f t="shared" si="164"/>
        <v>0</v>
      </c>
      <c r="DE146" s="54">
        <f t="shared" si="164"/>
        <v>0</v>
      </c>
      <c r="DF146" s="54">
        <f t="shared" si="164"/>
        <v>0</v>
      </c>
      <c r="DG146" s="54">
        <f t="shared" si="164"/>
        <v>0</v>
      </c>
      <c r="DH146" s="54">
        <f t="shared" si="164"/>
        <v>622897.82999999996</v>
      </c>
      <c r="DI146" s="54">
        <f t="shared" si="164"/>
        <v>0</v>
      </c>
      <c r="DJ146" s="54">
        <f t="shared" si="164"/>
        <v>245113.27</v>
      </c>
      <c r="DK146" s="54">
        <f t="shared" si="164"/>
        <v>0</v>
      </c>
      <c r="DL146" s="54">
        <f t="shared" si="164"/>
        <v>0</v>
      </c>
      <c r="DM146" s="54">
        <f t="shared" si="164"/>
        <v>0</v>
      </c>
      <c r="DN146" s="54">
        <f t="shared" si="164"/>
        <v>0</v>
      </c>
      <c r="DO146" s="54">
        <f t="shared" si="164"/>
        <v>0</v>
      </c>
      <c r="DP146" s="54">
        <f t="shared" si="164"/>
        <v>0</v>
      </c>
      <c r="DQ146" s="54">
        <f t="shared" si="164"/>
        <v>176754.62</v>
      </c>
      <c r="DR146" s="54">
        <f t="shared" si="164"/>
        <v>0</v>
      </c>
      <c r="DS146" s="54">
        <f t="shared" si="164"/>
        <v>0</v>
      </c>
      <c r="DT146" s="54">
        <f t="shared" si="164"/>
        <v>0</v>
      </c>
      <c r="DU146" s="54">
        <f t="shared" si="164"/>
        <v>0</v>
      </c>
      <c r="DV146" s="54">
        <f t="shared" si="164"/>
        <v>0</v>
      </c>
      <c r="DW146" s="54">
        <f t="shared" si="164"/>
        <v>0</v>
      </c>
      <c r="DX146" s="54">
        <f t="shared" si="164"/>
        <v>0</v>
      </c>
      <c r="DY146" s="54">
        <f t="shared" si="164"/>
        <v>0</v>
      </c>
      <c r="DZ146" s="54">
        <f t="shared" si="164"/>
        <v>214404.37</v>
      </c>
      <c r="EA146" s="54">
        <f t="shared" ref="EA146:FX146" si="165">ROUND(IF(EA96&lt;=459,0,IF(EA133&lt;=EA12,EA117*EA135*EA131,0)),2)</f>
        <v>0</v>
      </c>
      <c r="EB146" s="54">
        <f t="shared" si="165"/>
        <v>0</v>
      </c>
      <c r="EC146" s="54">
        <f t="shared" si="165"/>
        <v>0</v>
      </c>
      <c r="ED146" s="54">
        <f t="shared" si="165"/>
        <v>79883.320000000007</v>
      </c>
      <c r="EE146" s="54">
        <f t="shared" si="165"/>
        <v>0</v>
      </c>
      <c r="EF146" s="54">
        <f t="shared" si="165"/>
        <v>0</v>
      </c>
      <c r="EG146" s="54">
        <f t="shared" si="165"/>
        <v>0</v>
      </c>
      <c r="EH146" s="54">
        <f t="shared" si="165"/>
        <v>0</v>
      </c>
      <c r="EI146" s="54">
        <f t="shared" si="165"/>
        <v>0</v>
      </c>
      <c r="EJ146" s="54">
        <f t="shared" si="165"/>
        <v>0</v>
      </c>
      <c r="EK146" s="54">
        <f t="shared" si="165"/>
        <v>231691.02</v>
      </c>
      <c r="EL146" s="54">
        <f t="shared" si="165"/>
        <v>161985.82</v>
      </c>
      <c r="EM146" s="54">
        <f t="shared" si="165"/>
        <v>0</v>
      </c>
      <c r="EN146" s="54">
        <f t="shared" si="165"/>
        <v>0</v>
      </c>
      <c r="EO146" s="54">
        <f t="shared" si="165"/>
        <v>0</v>
      </c>
      <c r="EP146" s="54">
        <f t="shared" si="165"/>
        <v>0</v>
      </c>
      <c r="EQ146" s="54">
        <f t="shared" si="165"/>
        <v>373484.82</v>
      </c>
      <c r="ER146" s="54">
        <f t="shared" si="165"/>
        <v>0</v>
      </c>
      <c r="ES146" s="54">
        <f t="shared" si="165"/>
        <v>0</v>
      </c>
      <c r="ET146" s="54">
        <f t="shared" si="165"/>
        <v>0</v>
      </c>
      <c r="EU146" s="54">
        <f t="shared" si="165"/>
        <v>0</v>
      </c>
      <c r="EV146" s="54">
        <f t="shared" si="165"/>
        <v>0</v>
      </c>
      <c r="EW146" s="54">
        <f t="shared" si="165"/>
        <v>206657.44</v>
      </c>
      <c r="EX146" s="54">
        <f t="shared" si="165"/>
        <v>0</v>
      </c>
      <c r="EY146" s="54">
        <f t="shared" si="165"/>
        <v>0</v>
      </c>
      <c r="EZ146" s="54">
        <f t="shared" si="165"/>
        <v>0</v>
      </c>
      <c r="FA146" s="54">
        <f t="shared" si="165"/>
        <v>832554.38</v>
      </c>
      <c r="FB146" s="54">
        <f t="shared" si="165"/>
        <v>0</v>
      </c>
      <c r="FC146" s="54">
        <f t="shared" si="165"/>
        <v>553573.91</v>
      </c>
      <c r="FD146" s="54">
        <f t="shared" si="165"/>
        <v>0</v>
      </c>
      <c r="FE146" s="54">
        <f t="shared" si="165"/>
        <v>0</v>
      </c>
      <c r="FF146" s="54">
        <f t="shared" si="165"/>
        <v>0</v>
      </c>
      <c r="FG146" s="54">
        <f t="shared" si="165"/>
        <v>0</v>
      </c>
      <c r="FH146" s="54">
        <f t="shared" si="165"/>
        <v>0</v>
      </c>
      <c r="FI146" s="54">
        <f t="shared" si="165"/>
        <v>0</v>
      </c>
      <c r="FJ146" s="54">
        <f t="shared" si="165"/>
        <v>517091.87</v>
      </c>
      <c r="FK146" s="54">
        <f t="shared" si="165"/>
        <v>662936.65</v>
      </c>
      <c r="FL146" s="54">
        <f t="shared" si="165"/>
        <v>640660.21</v>
      </c>
      <c r="FM146" s="54">
        <f t="shared" si="165"/>
        <v>750606.73</v>
      </c>
      <c r="FN146" s="54">
        <f t="shared" si="165"/>
        <v>0</v>
      </c>
      <c r="FO146" s="54">
        <f t="shared" si="165"/>
        <v>337118.96</v>
      </c>
      <c r="FP146" s="54">
        <f t="shared" si="165"/>
        <v>0</v>
      </c>
      <c r="FQ146" s="54">
        <f t="shared" si="165"/>
        <v>318172.73</v>
      </c>
      <c r="FR146" s="54">
        <f t="shared" si="165"/>
        <v>0</v>
      </c>
      <c r="FS146" s="54">
        <f t="shared" si="165"/>
        <v>0</v>
      </c>
      <c r="FT146" s="53">
        <f t="shared" si="165"/>
        <v>0</v>
      </c>
      <c r="FU146" s="54">
        <f t="shared" si="165"/>
        <v>0</v>
      </c>
      <c r="FV146" s="54">
        <f t="shared" si="165"/>
        <v>0</v>
      </c>
      <c r="FW146" s="54">
        <f t="shared" si="165"/>
        <v>0</v>
      </c>
      <c r="FX146" s="54">
        <f t="shared" si="165"/>
        <v>0</v>
      </c>
      <c r="FY146" s="54"/>
      <c r="FZ146" s="54"/>
      <c r="GA146" s="54"/>
      <c r="GB146" s="39"/>
      <c r="GC146" s="39"/>
      <c r="GD146" s="39"/>
      <c r="GE146" s="125"/>
      <c r="GF146" s="126"/>
      <c r="GG146" s="7"/>
      <c r="GH146" s="7"/>
      <c r="GI146" s="7"/>
      <c r="GJ146" s="7"/>
      <c r="GK146" s="7"/>
      <c r="GL146" s="7"/>
      <c r="GM146" s="7"/>
    </row>
    <row r="147" spans="1:195" x14ac:dyDescent="0.2">
      <c r="A147" s="72"/>
      <c r="B147" s="2" t="s">
        <v>474</v>
      </c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3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54"/>
      <c r="CO147" s="54"/>
      <c r="CP147" s="54"/>
      <c r="CQ147" s="54"/>
      <c r="CR147" s="54"/>
      <c r="CS147" s="54"/>
      <c r="CT147" s="54"/>
      <c r="CU147" s="54"/>
      <c r="CV147" s="54"/>
      <c r="CW147" s="54"/>
      <c r="CX147" s="54"/>
      <c r="CY147" s="54"/>
      <c r="CZ147" s="54"/>
      <c r="DA147" s="54"/>
      <c r="DB147" s="54"/>
      <c r="DC147" s="54"/>
      <c r="DD147" s="54"/>
      <c r="DE147" s="54"/>
      <c r="DF147" s="54"/>
      <c r="DG147" s="54"/>
      <c r="DH147" s="54"/>
      <c r="DI147" s="54"/>
      <c r="DJ147" s="54"/>
      <c r="DK147" s="54"/>
      <c r="DL147" s="54"/>
      <c r="DM147" s="54"/>
      <c r="DN147" s="54"/>
      <c r="DO147" s="54"/>
      <c r="DP147" s="54"/>
      <c r="DQ147" s="54"/>
      <c r="DR147" s="54"/>
      <c r="DS147" s="54"/>
      <c r="DT147" s="54"/>
      <c r="DU147" s="54"/>
      <c r="DV147" s="54"/>
      <c r="DW147" s="54"/>
      <c r="DX147" s="54"/>
      <c r="DY147" s="54"/>
      <c r="DZ147" s="54"/>
      <c r="EA147" s="54"/>
      <c r="EB147" s="54"/>
      <c r="EC147" s="54"/>
      <c r="ED147" s="54"/>
      <c r="EE147" s="54"/>
      <c r="EF147" s="54"/>
      <c r="EG147" s="54"/>
      <c r="EH147" s="54"/>
      <c r="EI147" s="54"/>
      <c r="EJ147" s="54"/>
      <c r="EK147" s="54"/>
      <c r="EL147" s="54"/>
      <c r="EM147" s="54"/>
      <c r="EN147" s="54"/>
      <c r="EO147" s="54"/>
      <c r="EP147" s="54"/>
      <c r="EQ147" s="54"/>
      <c r="ER147" s="54"/>
      <c r="ES147" s="54"/>
      <c r="ET147" s="54"/>
      <c r="EU147" s="54"/>
      <c r="EV147" s="54"/>
      <c r="EW147" s="54"/>
      <c r="EX147" s="54"/>
      <c r="EY147" s="54"/>
      <c r="EZ147" s="54"/>
      <c r="FA147" s="54"/>
      <c r="FB147" s="54"/>
      <c r="FC147" s="54"/>
      <c r="FD147" s="54"/>
      <c r="FE147" s="54"/>
      <c r="FF147" s="54"/>
      <c r="FG147" s="54"/>
      <c r="FH147" s="54"/>
      <c r="FI147" s="54"/>
      <c r="FJ147" s="54"/>
      <c r="FK147" s="54"/>
      <c r="FL147" s="54"/>
      <c r="FM147" s="54"/>
      <c r="FN147" s="54"/>
      <c r="FO147" s="54"/>
      <c r="FP147" s="54"/>
      <c r="FQ147" s="54"/>
      <c r="FR147" s="54"/>
      <c r="FS147" s="54"/>
      <c r="FT147" s="53"/>
      <c r="FU147" s="54"/>
      <c r="FV147" s="54"/>
      <c r="FW147" s="54"/>
      <c r="FX147" s="54"/>
      <c r="FY147" s="54"/>
      <c r="FZ147" s="54"/>
      <c r="GA147" s="54"/>
      <c r="GB147" s="54"/>
      <c r="GC147" s="54"/>
      <c r="GD147" s="54"/>
      <c r="GE147" s="6"/>
      <c r="GF147" s="7"/>
      <c r="GG147" s="7"/>
      <c r="GH147" s="7"/>
      <c r="GI147" s="7"/>
      <c r="GJ147" s="7"/>
      <c r="GK147" s="7"/>
      <c r="GL147" s="7"/>
      <c r="GM147" s="7"/>
    </row>
    <row r="148" spans="1:195" x14ac:dyDescent="0.2">
      <c r="A148" s="3" t="s">
        <v>475</v>
      </c>
      <c r="B148" s="2" t="s">
        <v>476</v>
      </c>
      <c r="C148" s="21">
        <f t="shared" ref="C148:BN148" si="166">ROUND(IF((AND((C96&lt;=459),(C133&lt;=C12)))=TRUE(),0,IF((AND(C144=0,C146=0))=TRUE(),C12*C14,0)),1)</f>
        <v>3023.1</v>
      </c>
      <c r="D148" s="21">
        <f t="shared" si="166"/>
        <v>0</v>
      </c>
      <c r="E148" s="21">
        <f t="shared" si="166"/>
        <v>2613.1</v>
      </c>
      <c r="F148" s="21">
        <f t="shared" si="166"/>
        <v>0</v>
      </c>
      <c r="G148" s="21">
        <f t="shared" si="166"/>
        <v>0</v>
      </c>
      <c r="H148" s="21">
        <f t="shared" si="166"/>
        <v>0</v>
      </c>
      <c r="I148" s="21">
        <f t="shared" si="166"/>
        <v>3364.2</v>
      </c>
      <c r="J148" s="21">
        <f t="shared" si="166"/>
        <v>822.1</v>
      </c>
      <c r="K148" s="21">
        <f t="shared" si="166"/>
        <v>0</v>
      </c>
      <c r="L148" s="21">
        <f t="shared" si="166"/>
        <v>852.6</v>
      </c>
      <c r="M148" s="21">
        <f t="shared" si="166"/>
        <v>432.2</v>
      </c>
      <c r="N148" s="21">
        <f t="shared" si="166"/>
        <v>0</v>
      </c>
      <c r="O148" s="21">
        <f t="shared" si="166"/>
        <v>0</v>
      </c>
      <c r="P148" s="21">
        <f t="shared" si="166"/>
        <v>0</v>
      </c>
      <c r="Q148" s="21">
        <f t="shared" si="166"/>
        <v>13771.2</v>
      </c>
      <c r="R148" s="21">
        <f t="shared" si="166"/>
        <v>1001.5</v>
      </c>
      <c r="S148" s="21">
        <f t="shared" si="166"/>
        <v>598.29999999999995</v>
      </c>
      <c r="T148" s="21">
        <f t="shared" si="166"/>
        <v>0</v>
      </c>
      <c r="U148" s="21">
        <f t="shared" si="166"/>
        <v>0</v>
      </c>
      <c r="V148" s="21">
        <f t="shared" si="166"/>
        <v>0</v>
      </c>
      <c r="W148" s="22">
        <f t="shared" si="166"/>
        <v>0</v>
      </c>
      <c r="X148" s="21">
        <f t="shared" si="166"/>
        <v>0</v>
      </c>
      <c r="Y148" s="21">
        <f t="shared" si="166"/>
        <v>604.4</v>
      </c>
      <c r="Z148" s="21">
        <f t="shared" si="166"/>
        <v>0</v>
      </c>
      <c r="AA148" s="21">
        <f t="shared" si="166"/>
        <v>0</v>
      </c>
      <c r="AB148" s="21">
        <f t="shared" si="166"/>
        <v>0</v>
      </c>
      <c r="AC148" s="21">
        <f t="shared" si="166"/>
        <v>0</v>
      </c>
      <c r="AD148" s="21">
        <f t="shared" si="166"/>
        <v>0</v>
      </c>
      <c r="AE148" s="21">
        <f t="shared" si="166"/>
        <v>0</v>
      </c>
      <c r="AF148" s="21">
        <f t="shared" si="166"/>
        <v>0</v>
      </c>
      <c r="AG148" s="21">
        <f t="shared" si="166"/>
        <v>0</v>
      </c>
      <c r="AH148" s="21">
        <f t="shared" si="166"/>
        <v>341.1</v>
      </c>
      <c r="AI148" s="21">
        <f t="shared" si="166"/>
        <v>0</v>
      </c>
      <c r="AJ148" s="21">
        <f t="shared" si="166"/>
        <v>0</v>
      </c>
      <c r="AK148" s="21">
        <f t="shared" si="166"/>
        <v>0</v>
      </c>
      <c r="AL148" s="21">
        <f t="shared" si="166"/>
        <v>0</v>
      </c>
      <c r="AM148" s="21">
        <f t="shared" si="166"/>
        <v>0</v>
      </c>
      <c r="AN148" s="21">
        <f t="shared" si="166"/>
        <v>0</v>
      </c>
      <c r="AO148" s="21">
        <f t="shared" si="166"/>
        <v>1610.6</v>
      </c>
      <c r="AP148" s="21">
        <f t="shared" si="166"/>
        <v>30232.7</v>
      </c>
      <c r="AQ148" s="21">
        <f t="shared" si="166"/>
        <v>0</v>
      </c>
      <c r="AR148" s="21">
        <f t="shared" si="166"/>
        <v>0</v>
      </c>
      <c r="AS148" s="21">
        <f t="shared" si="166"/>
        <v>0</v>
      </c>
      <c r="AT148" s="21">
        <f t="shared" si="166"/>
        <v>0</v>
      </c>
      <c r="AU148" s="21">
        <f t="shared" si="166"/>
        <v>0</v>
      </c>
      <c r="AV148" s="21">
        <f t="shared" si="166"/>
        <v>0</v>
      </c>
      <c r="AW148" s="21">
        <f t="shared" si="166"/>
        <v>0</v>
      </c>
      <c r="AX148" s="21">
        <f t="shared" si="166"/>
        <v>0</v>
      </c>
      <c r="AY148" s="21">
        <f t="shared" si="166"/>
        <v>169.7</v>
      </c>
      <c r="AZ148" s="21">
        <f t="shared" si="166"/>
        <v>3952.2</v>
      </c>
      <c r="BA148" s="21">
        <f t="shared" si="166"/>
        <v>3216.5</v>
      </c>
      <c r="BB148" s="21">
        <f t="shared" si="166"/>
        <v>0</v>
      </c>
      <c r="BC148" s="21">
        <f t="shared" si="166"/>
        <v>10624.7</v>
      </c>
      <c r="BD148" s="21">
        <f t="shared" si="166"/>
        <v>0</v>
      </c>
      <c r="BE148" s="21">
        <f t="shared" si="166"/>
        <v>0</v>
      </c>
      <c r="BF148" s="21">
        <f t="shared" si="166"/>
        <v>0</v>
      </c>
      <c r="BG148" s="21">
        <f t="shared" si="166"/>
        <v>333.2</v>
      </c>
      <c r="BH148" s="21">
        <f t="shared" si="166"/>
        <v>0</v>
      </c>
      <c r="BI148" s="21">
        <f t="shared" si="166"/>
        <v>0</v>
      </c>
      <c r="BJ148" s="21">
        <f t="shared" si="166"/>
        <v>0</v>
      </c>
      <c r="BK148" s="21">
        <f t="shared" si="166"/>
        <v>0</v>
      </c>
      <c r="BL148" s="21">
        <f t="shared" si="166"/>
        <v>0</v>
      </c>
      <c r="BM148" s="21">
        <f t="shared" si="166"/>
        <v>0</v>
      </c>
      <c r="BN148" s="21">
        <f t="shared" si="166"/>
        <v>1243.5999999999999</v>
      </c>
      <c r="BO148" s="21">
        <f t="shared" ref="BO148:DZ148" si="167">ROUND(IF((AND((BO96&lt;=459),(BO133&lt;=BO12)))=TRUE(),0,IF((AND(BO144=0,BO146=0))=TRUE(),BO12*BO14,0)),1)</f>
        <v>485.3</v>
      </c>
      <c r="BP148" s="21">
        <f t="shared" si="167"/>
        <v>0</v>
      </c>
      <c r="BQ148" s="21">
        <f t="shared" si="167"/>
        <v>0</v>
      </c>
      <c r="BR148" s="21">
        <f t="shared" si="167"/>
        <v>1604.5</v>
      </c>
      <c r="BS148" s="21">
        <f t="shared" si="167"/>
        <v>382.7</v>
      </c>
      <c r="BT148" s="21">
        <f t="shared" si="167"/>
        <v>0</v>
      </c>
      <c r="BU148" s="21">
        <f t="shared" si="167"/>
        <v>0</v>
      </c>
      <c r="BV148" s="21">
        <f t="shared" si="167"/>
        <v>0</v>
      </c>
      <c r="BW148" s="21">
        <f t="shared" si="167"/>
        <v>0</v>
      </c>
      <c r="BX148" s="21">
        <f t="shared" si="167"/>
        <v>0</v>
      </c>
      <c r="BY148" s="21">
        <f t="shared" si="167"/>
        <v>177.6</v>
      </c>
      <c r="BZ148" s="21">
        <f t="shared" si="167"/>
        <v>0</v>
      </c>
      <c r="CA148" s="21">
        <f t="shared" si="167"/>
        <v>0</v>
      </c>
      <c r="CB148" s="21">
        <f t="shared" si="167"/>
        <v>0</v>
      </c>
      <c r="CC148" s="21">
        <f t="shared" si="167"/>
        <v>0</v>
      </c>
      <c r="CD148" s="21">
        <f t="shared" si="167"/>
        <v>0</v>
      </c>
      <c r="CE148" s="21">
        <f t="shared" si="167"/>
        <v>0</v>
      </c>
      <c r="CF148" s="21">
        <f t="shared" si="167"/>
        <v>0</v>
      </c>
      <c r="CG148" s="21">
        <f t="shared" si="167"/>
        <v>0</v>
      </c>
      <c r="CH148" s="21">
        <f t="shared" si="167"/>
        <v>0</v>
      </c>
      <c r="CI148" s="21">
        <f t="shared" si="167"/>
        <v>252.5</v>
      </c>
      <c r="CJ148" s="21">
        <f t="shared" si="167"/>
        <v>328.2</v>
      </c>
      <c r="CK148" s="21">
        <f t="shared" si="167"/>
        <v>0</v>
      </c>
      <c r="CL148" s="21">
        <f t="shared" si="167"/>
        <v>0</v>
      </c>
      <c r="CM148" s="21">
        <f t="shared" si="167"/>
        <v>273</v>
      </c>
      <c r="CN148" s="21">
        <f t="shared" si="167"/>
        <v>0</v>
      </c>
      <c r="CO148" s="21">
        <f t="shared" si="167"/>
        <v>0</v>
      </c>
      <c r="CP148" s="21">
        <f t="shared" si="167"/>
        <v>0</v>
      </c>
      <c r="CQ148" s="21">
        <f t="shared" si="167"/>
        <v>358.3</v>
      </c>
      <c r="CR148" s="21">
        <f t="shared" si="167"/>
        <v>0</v>
      </c>
      <c r="CS148" s="21">
        <f t="shared" si="167"/>
        <v>0</v>
      </c>
      <c r="CT148" s="21">
        <f t="shared" si="167"/>
        <v>0</v>
      </c>
      <c r="CU148" s="21">
        <f t="shared" si="167"/>
        <v>0</v>
      </c>
      <c r="CV148" s="21">
        <f t="shared" si="167"/>
        <v>0</v>
      </c>
      <c r="CW148" s="21">
        <f t="shared" si="167"/>
        <v>0</v>
      </c>
      <c r="CX148" s="21">
        <f t="shared" si="167"/>
        <v>165.4</v>
      </c>
      <c r="CY148" s="21">
        <f t="shared" si="167"/>
        <v>0</v>
      </c>
      <c r="CZ148" s="21">
        <f t="shared" si="167"/>
        <v>717.8</v>
      </c>
      <c r="DA148" s="21">
        <f t="shared" si="167"/>
        <v>0</v>
      </c>
      <c r="DB148" s="21">
        <f t="shared" si="167"/>
        <v>0</v>
      </c>
      <c r="DC148" s="21">
        <f t="shared" si="167"/>
        <v>0</v>
      </c>
      <c r="DD148" s="21">
        <f t="shared" si="167"/>
        <v>0</v>
      </c>
      <c r="DE148" s="21">
        <f t="shared" si="167"/>
        <v>0</v>
      </c>
      <c r="DF148" s="21">
        <f t="shared" si="167"/>
        <v>7712.4</v>
      </c>
      <c r="DG148" s="21">
        <f t="shared" si="167"/>
        <v>0</v>
      </c>
      <c r="DH148" s="21">
        <f t="shared" si="167"/>
        <v>0</v>
      </c>
      <c r="DI148" s="21">
        <f t="shared" si="167"/>
        <v>954.5</v>
      </c>
      <c r="DJ148" s="21">
        <f t="shared" si="167"/>
        <v>0</v>
      </c>
      <c r="DK148" s="21">
        <f t="shared" si="167"/>
        <v>163.9</v>
      </c>
      <c r="DL148" s="21">
        <f t="shared" si="167"/>
        <v>2093.4</v>
      </c>
      <c r="DM148" s="21">
        <f t="shared" si="167"/>
        <v>0</v>
      </c>
      <c r="DN148" s="21">
        <f t="shared" si="167"/>
        <v>497.5</v>
      </c>
      <c r="DO148" s="21">
        <f t="shared" si="167"/>
        <v>1114.8</v>
      </c>
      <c r="DP148" s="21">
        <f t="shared" si="167"/>
        <v>0</v>
      </c>
      <c r="DQ148" s="21">
        <f t="shared" si="167"/>
        <v>0</v>
      </c>
      <c r="DR148" s="21">
        <f t="shared" si="167"/>
        <v>496.4</v>
      </c>
      <c r="DS148" s="21">
        <f t="shared" si="167"/>
        <v>277.3</v>
      </c>
      <c r="DT148" s="21">
        <f t="shared" si="167"/>
        <v>0</v>
      </c>
      <c r="DU148" s="21">
        <f t="shared" si="167"/>
        <v>0</v>
      </c>
      <c r="DV148" s="21">
        <f t="shared" si="167"/>
        <v>0</v>
      </c>
      <c r="DW148" s="21">
        <f t="shared" si="167"/>
        <v>0</v>
      </c>
      <c r="DX148" s="21">
        <f t="shared" si="167"/>
        <v>0</v>
      </c>
      <c r="DY148" s="21">
        <f t="shared" si="167"/>
        <v>0</v>
      </c>
      <c r="DZ148" s="21">
        <f t="shared" si="167"/>
        <v>0</v>
      </c>
      <c r="EA148" s="21">
        <f t="shared" ref="EA148:FX148" si="168">ROUND(IF((AND((EA96&lt;=459),(EA133&lt;=EA12)))=TRUE(),0,IF((AND(EA144=0,EA146=0))=TRUE(),EA12*EA14,0)),1)</f>
        <v>202.3</v>
      </c>
      <c r="EB148" s="21">
        <f t="shared" si="168"/>
        <v>194.8</v>
      </c>
      <c r="EC148" s="21">
        <f t="shared" si="168"/>
        <v>0</v>
      </c>
      <c r="ED148" s="21">
        <f t="shared" si="168"/>
        <v>0</v>
      </c>
      <c r="EE148" s="21">
        <f t="shared" si="168"/>
        <v>0</v>
      </c>
      <c r="EF148" s="21">
        <f t="shared" si="168"/>
        <v>507.9</v>
      </c>
      <c r="EG148" s="21">
        <f t="shared" si="168"/>
        <v>0</v>
      </c>
      <c r="EH148" s="21">
        <f t="shared" si="168"/>
        <v>0</v>
      </c>
      <c r="EI148" s="21">
        <f t="shared" si="168"/>
        <v>5424.6</v>
      </c>
      <c r="EJ148" s="21">
        <f t="shared" si="168"/>
        <v>3378.2</v>
      </c>
      <c r="EK148" s="21">
        <f t="shared" si="168"/>
        <v>0</v>
      </c>
      <c r="EL148" s="21">
        <f t="shared" si="168"/>
        <v>0</v>
      </c>
      <c r="EM148" s="21">
        <f t="shared" si="168"/>
        <v>0</v>
      </c>
      <c r="EN148" s="21">
        <f t="shared" si="168"/>
        <v>384.5</v>
      </c>
      <c r="EO148" s="21">
        <f t="shared" si="168"/>
        <v>0</v>
      </c>
      <c r="EP148" s="21">
        <f t="shared" si="168"/>
        <v>0</v>
      </c>
      <c r="EQ148" s="21">
        <f t="shared" si="168"/>
        <v>0</v>
      </c>
      <c r="ER148" s="21">
        <f t="shared" si="168"/>
        <v>0</v>
      </c>
      <c r="ES148" s="21">
        <f t="shared" si="168"/>
        <v>0</v>
      </c>
      <c r="ET148" s="21">
        <f t="shared" si="168"/>
        <v>0</v>
      </c>
      <c r="EU148" s="21">
        <f t="shared" si="168"/>
        <v>199.4</v>
      </c>
      <c r="EV148" s="21">
        <f t="shared" si="168"/>
        <v>0</v>
      </c>
      <c r="EW148" s="21">
        <f t="shared" si="168"/>
        <v>0</v>
      </c>
      <c r="EX148" s="21">
        <f t="shared" si="168"/>
        <v>0</v>
      </c>
      <c r="EY148" s="21">
        <f t="shared" si="168"/>
        <v>175.8</v>
      </c>
      <c r="EZ148" s="21">
        <f t="shared" si="168"/>
        <v>0</v>
      </c>
      <c r="FA148" s="21">
        <f t="shared" si="168"/>
        <v>0</v>
      </c>
      <c r="FB148" s="21">
        <f t="shared" si="168"/>
        <v>0</v>
      </c>
      <c r="FC148" s="21">
        <f t="shared" si="168"/>
        <v>0</v>
      </c>
      <c r="FD148" s="21">
        <f t="shared" si="168"/>
        <v>0</v>
      </c>
      <c r="FE148" s="21">
        <f t="shared" si="168"/>
        <v>0</v>
      </c>
      <c r="FF148" s="21">
        <f t="shared" si="168"/>
        <v>0</v>
      </c>
      <c r="FG148" s="21">
        <f t="shared" si="168"/>
        <v>0</v>
      </c>
      <c r="FH148" s="21">
        <f t="shared" si="168"/>
        <v>0</v>
      </c>
      <c r="FI148" s="21">
        <f t="shared" si="168"/>
        <v>629.9</v>
      </c>
      <c r="FJ148" s="21">
        <f t="shared" si="168"/>
        <v>0</v>
      </c>
      <c r="FK148" s="21">
        <f t="shared" si="168"/>
        <v>0</v>
      </c>
      <c r="FL148" s="21">
        <f t="shared" si="168"/>
        <v>0</v>
      </c>
      <c r="FM148" s="21">
        <f t="shared" si="168"/>
        <v>0</v>
      </c>
      <c r="FN148" s="21">
        <f t="shared" si="168"/>
        <v>7802.1</v>
      </c>
      <c r="FO148" s="21">
        <f t="shared" si="168"/>
        <v>0</v>
      </c>
      <c r="FP148" s="21">
        <f t="shared" si="168"/>
        <v>782.3</v>
      </c>
      <c r="FQ148" s="21">
        <f t="shared" si="168"/>
        <v>0</v>
      </c>
      <c r="FR148" s="21">
        <f t="shared" si="168"/>
        <v>0</v>
      </c>
      <c r="FS148" s="21">
        <f t="shared" si="168"/>
        <v>0</v>
      </c>
      <c r="FT148" s="22">
        <f t="shared" si="168"/>
        <v>0</v>
      </c>
      <c r="FU148" s="21">
        <f t="shared" si="168"/>
        <v>271.89999999999998</v>
      </c>
      <c r="FV148" s="21">
        <f t="shared" si="168"/>
        <v>220.2</v>
      </c>
      <c r="FW148" s="21">
        <f t="shared" si="168"/>
        <v>0</v>
      </c>
      <c r="FX148" s="21">
        <f t="shared" si="168"/>
        <v>0</v>
      </c>
      <c r="FY148" s="54"/>
      <c r="FZ148" s="54"/>
      <c r="GA148" s="54"/>
      <c r="GB148" s="54"/>
      <c r="GC148" s="54"/>
      <c r="GD148" s="54"/>
      <c r="GE148" s="6"/>
      <c r="GF148" s="7"/>
      <c r="GG148" s="7"/>
      <c r="GH148" s="7"/>
      <c r="GI148" s="7"/>
      <c r="GJ148" s="7"/>
      <c r="GK148" s="7"/>
      <c r="GL148" s="7"/>
      <c r="GM148" s="7"/>
    </row>
    <row r="149" spans="1:195" x14ac:dyDescent="0.2">
      <c r="A149" s="72"/>
      <c r="B149" s="2" t="s">
        <v>477</v>
      </c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3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54"/>
      <c r="DB149" s="54"/>
      <c r="DC149" s="54"/>
      <c r="DD149" s="54"/>
      <c r="DE149" s="54"/>
      <c r="DF149" s="54"/>
      <c r="DG149" s="54"/>
      <c r="DH149" s="54"/>
      <c r="DI149" s="54"/>
      <c r="DJ149" s="54"/>
      <c r="DK149" s="54"/>
      <c r="DL149" s="54"/>
      <c r="DM149" s="54"/>
      <c r="DN149" s="54"/>
      <c r="DO149" s="54"/>
      <c r="DP149" s="54"/>
      <c r="DQ149" s="54"/>
      <c r="DR149" s="54"/>
      <c r="DS149" s="54"/>
      <c r="DT149" s="54"/>
      <c r="DU149" s="54"/>
      <c r="DV149" s="54"/>
      <c r="DW149" s="54"/>
      <c r="DX149" s="54"/>
      <c r="DY149" s="54"/>
      <c r="DZ149" s="54"/>
      <c r="EA149" s="54"/>
      <c r="EB149" s="54"/>
      <c r="EC149" s="54"/>
      <c r="ED149" s="54"/>
      <c r="EE149" s="54"/>
      <c r="EF149" s="54"/>
      <c r="EG149" s="54"/>
      <c r="EH149" s="54"/>
      <c r="EI149" s="54"/>
      <c r="EJ149" s="54"/>
      <c r="EK149" s="54"/>
      <c r="EL149" s="54"/>
      <c r="EM149" s="54"/>
      <c r="EN149" s="54"/>
      <c r="EO149" s="54"/>
      <c r="EP149" s="54"/>
      <c r="EQ149" s="54"/>
      <c r="ER149" s="54"/>
      <c r="ES149" s="54"/>
      <c r="ET149" s="54"/>
      <c r="EU149" s="54"/>
      <c r="EV149" s="54"/>
      <c r="EW149" s="54"/>
      <c r="EX149" s="54"/>
      <c r="EY149" s="54"/>
      <c r="EZ149" s="54"/>
      <c r="FA149" s="54"/>
      <c r="FB149" s="54"/>
      <c r="FC149" s="54"/>
      <c r="FD149" s="54"/>
      <c r="FE149" s="54"/>
      <c r="FF149" s="54"/>
      <c r="FG149" s="54"/>
      <c r="FH149" s="54"/>
      <c r="FI149" s="54"/>
      <c r="FJ149" s="54"/>
      <c r="FK149" s="54"/>
      <c r="FL149" s="54"/>
      <c r="FM149" s="54"/>
      <c r="FN149" s="54"/>
      <c r="FO149" s="54"/>
      <c r="FP149" s="54"/>
      <c r="FQ149" s="54"/>
      <c r="FR149" s="54"/>
      <c r="FS149" s="54"/>
      <c r="FT149" s="53"/>
      <c r="FU149" s="54"/>
      <c r="FV149" s="54"/>
      <c r="FW149" s="54"/>
      <c r="FX149" s="54"/>
      <c r="FY149" s="54"/>
      <c r="FZ149" s="54"/>
      <c r="GA149" s="54"/>
      <c r="GB149" s="54"/>
      <c r="GC149" s="54"/>
      <c r="GD149" s="54"/>
      <c r="GE149" s="6"/>
      <c r="GF149" s="7"/>
      <c r="GG149" s="7"/>
      <c r="GH149" s="7"/>
      <c r="GI149" s="7"/>
      <c r="GJ149" s="7"/>
      <c r="GK149" s="7"/>
      <c r="GL149" s="7"/>
      <c r="GM149" s="7"/>
    </row>
    <row r="150" spans="1:195" x14ac:dyDescent="0.2">
      <c r="A150" s="3" t="s">
        <v>478</v>
      </c>
      <c r="B150" s="2" t="s">
        <v>479</v>
      </c>
      <c r="C150" s="54">
        <f t="shared" ref="C150:BN150" si="169">ROUND(IF((AND((C96&lt;=459),(C133&lt;=C12)))=TRUE(),0,(C117*C135*C148)),2)</f>
        <v>3032381.75</v>
      </c>
      <c r="D150" s="54">
        <f t="shared" si="169"/>
        <v>0</v>
      </c>
      <c r="E150" s="54">
        <f t="shared" si="169"/>
        <v>2599546.9</v>
      </c>
      <c r="F150" s="54">
        <f t="shared" si="169"/>
        <v>0</v>
      </c>
      <c r="G150" s="54">
        <f t="shared" si="169"/>
        <v>0</v>
      </c>
      <c r="H150" s="54">
        <f t="shared" si="169"/>
        <v>0</v>
      </c>
      <c r="I150" s="54">
        <f t="shared" si="169"/>
        <v>3350512.36</v>
      </c>
      <c r="J150" s="54">
        <f t="shared" si="169"/>
        <v>781938.85</v>
      </c>
      <c r="K150" s="54">
        <f t="shared" si="169"/>
        <v>0</v>
      </c>
      <c r="L150" s="54">
        <f t="shared" si="169"/>
        <v>879021.73</v>
      </c>
      <c r="M150" s="54">
        <f t="shared" si="169"/>
        <v>468323.13</v>
      </c>
      <c r="N150" s="54">
        <f t="shared" si="169"/>
        <v>0</v>
      </c>
      <c r="O150" s="54">
        <f t="shared" si="169"/>
        <v>0</v>
      </c>
      <c r="P150" s="54">
        <f t="shared" si="169"/>
        <v>0</v>
      </c>
      <c r="Q150" s="54">
        <f t="shared" si="169"/>
        <v>14050865.380000001</v>
      </c>
      <c r="R150" s="54">
        <f t="shared" si="169"/>
        <v>1010076.3</v>
      </c>
      <c r="S150" s="54">
        <f t="shared" si="169"/>
        <v>611221.18000000005</v>
      </c>
      <c r="T150" s="54">
        <f t="shared" si="169"/>
        <v>0</v>
      </c>
      <c r="U150" s="54">
        <f t="shared" si="169"/>
        <v>0</v>
      </c>
      <c r="V150" s="54">
        <f t="shared" si="169"/>
        <v>0</v>
      </c>
      <c r="W150" s="53">
        <f t="shared" si="169"/>
        <v>0</v>
      </c>
      <c r="X150" s="54">
        <f t="shared" si="169"/>
        <v>0</v>
      </c>
      <c r="Y150" s="54">
        <f t="shared" si="169"/>
        <v>566105.13</v>
      </c>
      <c r="Z150" s="54">
        <f t="shared" si="169"/>
        <v>0</v>
      </c>
      <c r="AA150" s="54">
        <f t="shared" si="169"/>
        <v>0</v>
      </c>
      <c r="AB150" s="54">
        <f t="shared" si="169"/>
        <v>0</v>
      </c>
      <c r="AC150" s="54">
        <f t="shared" si="169"/>
        <v>0</v>
      </c>
      <c r="AD150" s="54">
        <f t="shared" si="169"/>
        <v>0</v>
      </c>
      <c r="AE150" s="54">
        <f t="shared" si="169"/>
        <v>0</v>
      </c>
      <c r="AF150" s="54">
        <f t="shared" si="169"/>
        <v>0</v>
      </c>
      <c r="AG150" s="54">
        <f t="shared" si="169"/>
        <v>0</v>
      </c>
      <c r="AH150" s="54">
        <f t="shared" si="169"/>
        <v>340271.57</v>
      </c>
      <c r="AI150" s="54">
        <f t="shared" si="169"/>
        <v>0</v>
      </c>
      <c r="AJ150" s="54">
        <f t="shared" si="169"/>
        <v>0</v>
      </c>
      <c r="AK150" s="54">
        <f t="shared" si="169"/>
        <v>0</v>
      </c>
      <c r="AL150" s="54">
        <f t="shared" si="169"/>
        <v>0</v>
      </c>
      <c r="AM150" s="54">
        <f t="shared" si="169"/>
        <v>0</v>
      </c>
      <c r="AN150" s="54">
        <f t="shared" si="169"/>
        <v>0</v>
      </c>
      <c r="AO150" s="54">
        <f t="shared" si="169"/>
        <v>1576847.42</v>
      </c>
      <c r="AP150" s="54">
        <f t="shared" si="169"/>
        <v>30892432.859999999</v>
      </c>
      <c r="AQ150" s="54">
        <f t="shared" si="169"/>
        <v>0</v>
      </c>
      <c r="AR150" s="54">
        <f t="shared" si="169"/>
        <v>0</v>
      </c>
      <c r="AS150" s="54">
        <f t="shared" si="169"/>
        <v>0</v>
      </c>
      <c r="AT150" s="54">
        <f t="shared" si="169"/>
        <v>0</v>
      </c>
      <c r="AU150" s="54">
        <f t="shared" si="169"/>
        <v>0</v>
      </c>
      <c r="AV150" s="54">
        <f t="shared" si="169"/>
        <v>0</v>
      </c>
      <c r="AW150" s="54">
        <f t="shared" si="169"/>
        <v>0</v>
      </c>
      <c r="AX150" s="54">
        <f t="shared" si="169"/>
        <v>0</v>
      </c>
      <c r="AY150" s="54">
        <f t="shared" si="169"/>
        <v>198297.15</v>
      </c>
      <c r="AZ150" s="54">
        <f t="shared" si="169"/>
        <v>3913340.31</v>
      </c>
      <c r="BA150" s="54">
        <f t="shared" si="169"/>
        <v>3112182.82</v>
      </c>
      <c r="BB150" s="54">
        <f t="shared" si="169"/>
        <v>0</v>
      </c>
      <c r="BC150" s="54">
        <f t="shared" si="169"/>
        <v>10542910.310000001</v>
      </c>
      <c r="BD150" s="54">
        <f t="shared" si="169"/>
        <v>0</v>
      </c>
      <c r="BE150" s="54">
        <f t="shared" si="169"/>
        <v>0</v>
      </c>
      <c r="BF150" s="54">
        <f t="shared" si="169"/>
        <v>0</v>
      </c>
      <c r="BG150" s="54">
        <f t="shared" si="169"/>
        <v>356012.16</v>
      </c>
      <c r="BH150" s="54">
        <f t="shared" si="169"/>
        <v>0</v>
      </c>
      <c r="BI150" s="54">
        <f t="shared" si="169"/>
        <v>0</v>
      </c>
      <c r="BJ150" s="54">
        <f t="shared" si="169"/>
        <v>0</v>
      </c>
      <c r="BK150" s="54">
        <f t="shared" si="169"/>
        <v>0</v>
      </c>
      <c r="BL150" s="54">
        <f t="shared" si="169"/>
        <v>0</v>
      </c>
      <c r="BM150" s="54">
        <f t="shared" si="169"/>
        <v>0</v>
      </c>
      <c r="BN150" s="54">
        <f t="shared" si="169"/>
        <v>1186672.75</v>
      </c>
      <c r="BO150" s="54">
        <f t="shared" ref="BO150:DZ150" si="170">ROUND(IF((AND((BO96&lt;=459),(BO133&lt;=BO12)))=TRUE(),0,(BO117*BO135*BO148)),2)</f>
        <v>484642.95</v>
      </c>
      <c r="BP150" s="54">
        <f t="shared" si="170"/>
        <v>0</v>
      </c>
      <c r="BQ150" s="54">
        <f t="shared" si="170"/>
        <v>0</v>
      </c>
      <c r="BR150" s="54">
        <f t="shared" si="170"/>
        <v>1586036.22</v>
      </c>
      <c r="BS150" s="54">
        <f t="shared" si="170"/>
        <v>409375.44</v>
      </c>
      <c r="BT150" s="54">
        <f t="shared" si="170"/>
        <v>0</v>
      </c>
      <c r="BU150" s="54">
        <f t="shared" si="170"/>
        <v>0</v>
      </c>
      <c r="BV150" s="54">
        <f t="shared" si="170"/>
        <v>0</v>
      </c>
      <c r="BW150" s="54">
        <f t="shared" si="170"/>
        <v>0</v>
      </c>
      <c r="BX150" s="54">
        <f t="shared" si="170"/>
        <v>0</v>
      </c>
      <c r="BY150" s="54">
        <f t="shared" si="170"/>
        <v>189021.91</v>
      </c>
      <c r="BZ150" s="54">
        <f t="shared" si="170"/>
        <v>0</v>
      </c>
      <c r="CA150" s="54">
        <f t="shared" si="170"/>
        <v>0</v>
      </c>
      <c r="CB150" s="54">
        <f t="shared" si="170"/>
        <v>0</v>
      </c>
      <c r="CC150" s="54">
        <f t="shared" si="170"/>
        <v>0</v>
      </c>
      <c r="CD150" s="54">
        <f t="shared" si="170"/>
        <v>0</v>
      </c>
      <c r="CE150" s="54">
        <f t="shared" si="170"/>
        <v>0</v>
      </c>
      <c r="CF150" s="54">
        <f t="shared" si="170"/>
        <v>0</v>
      </c>
      <c r="CG150" s="54">
        <f t="shared" si="170"/>
        <v>0</v>
      </c>
      <c r="CH150" s="54">
        <f t="shared" si="170"/>
        <v>0</v>
      </c>
      <c r="CI150" s="54">
        <f t="shared" si="170"/>
        <v>258370.23</v>
      </c>
      <c r="CJ150" s="54">
        <f t="shared" si="170"/>
        <v>349554.74</v>
      </c>
      <c r="CK150" s="54">
        <f t="shared" si="170"/>
        <v>0</v>
      </c>
      <c r="CL150" s="54">
        <f t="shared" si="170"/>
        <v>0</v>
      </c>
      <c r="CM150" s="54">
        <f t="shared" si="170"/>
        <v>306731.88</v>
      </c>
      <c r="CN150" s="54">
        <f t="shared" si="170"/>
        <v>0</v>
      </c>
      <c r="CO150" s="54">
        <f t="shared" si="170"/>
        <v>0</v>
      </c>
      <c r="CP150" s="54">
        <f t="shared" si="170"/>
        <v>0</v>
      </c>
      <c r="CQ150" s="54">
        <f t="shared" si="170"/>
        <v>370410.82</v>
      </c>
      <c r="CR150" s="54">
        <f t="shared" si="170"/>
        <v>0</v>
      </c>
      <c r="CS150" s="54">
        <f t="shared" si="170"/>
        <v>0</v>
      </c>
      <c r="CT150" s="54">
        <f t="shared" si="170"/>
        <v>0</v>
      </c>
      <c r="CU150" s="54">
        <f t="shared" si="170"/>
        <v>0</v>
      </c>
      <c r="CV150" s="54">
        <f t="shared" si="170"/>
        <v>0</v>
      </c>
      <c r="CW150" s="54">
        <f t="shared" si="170"/>
        <v>0</v>
      </c>
      <c r="CX150" s="54">
        <f t="shared" si="170"/>
        <v>185228.11</v>
      </c>
      <c r="CY150" s="54">
        <f t="shared" si="170"/>
        <v>0</v>
      </c>
      <c r="CZ150" s="54">
        <f t="shared" si="170"/>
        <v>705263.92</v>
      </c>
      <c r="DA150" s="54">
        <f t="shared" si="170"/>
        <v>0</v>
      </c>
      <c r="DB150" s="54">
        <f t="shared" si="170"/>
        <v>0</v>
      </c>
      <c r="DC150" s="54">
        <f t="shared" si="170"/>
        <v>0</v>
      </c>
      <c r="DD150" s="54">
        <f t="shared" si="170"/>
        <v>0</v>
      </c>
      <c r="DE150" s="54">
        <f t="shared" si="170"/>
        <v>0</v>
      </c>
      <c r="DF150" s="54">
        <f t="shared" si="170"/>
        <v>7290290.5300000003</v>
      </c>
      <c r="DG150" s="54">
        <f t="shared" si="170"/>
        <v>0</v>
      </c>
      <c r="DH150" s="54">
        <f t="shared" si="170"/>
        <v>0</v>
      </c>
      <c r="DI150" s="54">
        <f t="shared" si="170"/>
        <v>915612.53</v>
      </c>
      <c r="DJ150" s="54">
        <f t="shared" si="170"/>
        <v>0</v>
      </c>
      <c r="DK150" s="54">
        <f t="shared" si="170"/>
        <v>184339.57</v>
      </c>
      <c r="DL150" s="54">
        <f t="shared" si="170"/>
        <v>2099597.6</v>
      </c>
      <c r="DM150" s="54">
        <f t="shared" si="170"/>
        <v>0</v>
      </c>
      <c r="DN150" s="54">
        <f t="shared" si="170"/>
        <v>514612.94</v>
      </c>
      <c r="DO150" s="54">
        <f t="shared" si="170"/>
        <v>1100384.3999999999</v>
      </c>
      <c r="DP150" s="54">
        <f t="shared" si="170"/>
        <v>0</v>
      </c>
      <c r="DQ150" s="54">
        <f t="shared" si="170"/>
        <v>0</v>
      </c>
      <c r="DR150" s="54">
        <f t="shared" si="170"/>
        <v>497302.49</v>
      </c>
      <c r="DS150" s="54">
        <f t="shared" si="170"/>
        <v>291608.45</v>
      </c>
      <c r="DT150" s="54">
        <f t="shared" si="170"/>
        <v>0</v>
      </c>
      <c r="DU150" s="54">
        <f t="shared" si="170"/>
        <v>0</v>
      </c>
      <c r="DV150" s="54">
        <f t="shared" si="170"/>
        <v>0</v>
      </c>
      <c r="DW150" s="54">
        <f t="shared" si="170"/>
        <v>0</v>
      </c>
      <c r="DX150" s="54">
        <f t="shared" si="170"/>
        <v>0</v>
      </c>
      <c r="DY150" s="54">
        <f t="shared" si="170"/>
        <v>0</v>
      </c>
      <c r="DZ150" s="54">
        <f t="shared" si="170"/>
        <v>0</v>
      </c>
      <c r="EA150" s="54">
        <f t="shared" ref="EA150:FX150" si="171">ROUND(IF((AND((EA96&lt;=459),(EA133&lt;=EA12)))=TRUE(),0,(EA117*EA135*EA148)),2)</f>
        <v>232585.41</v>
      </c>
      <c r="EB150" s="54">
        <f t="shared" si="171"/>
        <v>210544.85</v>
      </c>
      <c r="EC150" s="54">
        <f t="shared" si="171"/>
        <v>0</v>
      </c>
      <c r="ED150" s="54">
        <f t="shared" si="171"/>
        <v>0</v>
      </c>
      <c r="EE150" s="54">
        <f t="shared" si="171"/>
        <v>0</v>
      </c>
      <c r="EF150" s="54">
        <f t="shared" si="171"/>
        <v>503617.26</v>
      </c>
      <c r="EG150" s="54">
        <f t="shared" si="171"/>
        <v>0</v>
      </c>
      <c r="EH150" s="54">
        <f t="shared" si="171"/>
        <v>0</v>
      </c>
      <c r="EI150" s="54">
        <f t="shared" si="171"/>
        <v>5245948.21</v>
      </c>
      <c r="EJ150" s="54">
        <f t="shared" si="171"/>
        <v>3236273.09</v>
      </c>
      <c r="EK150" s="54">
        <f t="shared" si="171"/>
        <v>0</v>
      </c>
      <c r="EL150" s="54">
        <f t="shared" si="171"/>
        <v>0</v>
      </c>
      <c r="EM150" s="54">
        <f t="shared" si="171"/>
        <v>0</v>
      </c>
      <c r="EN150" s="54">
        <f t="shared" si="171"/>
        <v>384732.46</v>
      </c>
      <c r="EO150" s="54">
        <f t="shared" si="171"/>
        <v>0</v>
      </c>
      <c r="EP150" s="54">
        <f t="shared" si="171"/>
        <v>0</v>
      </c>
      <c r="EQ150" s="54">
        <f t="shared" si="171"/>
        <v>0</v>
      </c>
      <c r="ER150" s="54">
        <f t="shared" si="171"/>
        <v>0</v>
      </c>
      <c r="ES150" s="54">
        <f t="shared" si="171"/>
        <v>0</v>
      </c>
      <c r="ET150" s="54">
        <f t="shared" si="171"/>
        <v>0</v>
      </c>
      <c r="EU150" s="54">
        <f t="shared" si="171"/>
        <v>209154.12</v>
      </c>
      <c r="EV150" s="54">
        <f t="shared" si="171"/>
        <v>0</v>
      </c>
      <c r="EW150" s="54">
        <f t="shared" si="171"/>
        <v>0</v>
      </c>
      <c r="EX150" s="54">
        <f t="shared" si="171"/>
        <v>0</v>
      </c>
      <c r="EY150" s="54">
        <f t="shared" si="171"/>
        <v>192283.49</v>
      </c>
      <c r="EZ150" s="54">
        <f t="shared" si="171"/>
        <v>0</v>
      </c>
      <c r="FA150" s="54">
        <f t="shared" si="171"/>
        <v>0</v>
      </c>
      <c r="FB150" s="54">
        <f t="shared" si="171"/>
        <v>0</v>
      </c>
      <c r="FC150" s="54">
        <f t="shared" si="171"/>
        <v>0</v>
      </c>
      <c r="FD150" s="54">
        <f t="shared" si="171"/>
        <v>0</v>
      </c>
      <c r="FE150" s="54">
        <f t="shared" si="171"/>
        <v>0</v>
      </c>
      <c r="FF150" s="54">
        <f t="shared" si="171"/>
        <v>0</v>
      </c>
      <c r="FG150" s="54">
        <f t="shared" si="171"/>
        <v>0</v>
      </c>
      <c r="FH150" s="54">
        <f t="shared" si="171"/>
        <v>0</v>
      </c>
      <c r="FI150" s="54">
        <f t="shared" si="171"/>
        <v>633639.18000000005</v>
      </c>
      <c r="FJ150" s="54">
        <f t="shared" si="171"/>
        <v>0</v>
      </c>
      <c r="FK150" s="54">
        <f t="shared" si="171"/>
        <v>0</v>
      </c>
      <c r="FL150" s="54">
        <f t="shared" si="171"/>
        <v>0</v>
      </c>
      <c r="FM150" s="54">
        <f t="shared" si="171"/>
        <v>0</v>
      </c>
      <c r="FN150" s="54">
        <f t="shared" si="171"/>
        <v>7603471.3700000001</v>
      </c>
      <c r="FO150" s="54">
        <f t="shared" si="171"/>
        <v>0</v>
      </c>
      <c r="FP150" s="54">
        <f t="shared" si="171"/>
        <v>788224.7</v>
      </c>
      <c r="FQ150" s="54">
        <f t="shared" si="171"/>
        <v>0</v>
      </c>
      <c r="FR150" s="54">
        <f t="shared" si="171"/>
        <v>0</v>
      </c>
      <c r="FS150" s="54">
        <f t="shared" si="171"/>
        <v>0</v>
      </c>
      <c r="FT150" s="53">
        <f t="shared" si="171"/>
        <v>0</v>
      </c>
      <c r="FU150" s="54">
        <f t="shared" si="171"/>
        <v>300402.14</v>
      </c>
      <c r="FV150" s="54">
        <f t="shared" si="171"/>
        <v>240096.76</v>
      </c>
      <c r="FW150" s="54">
        <f t="shared" si="171"/>
        <v>0</v>
      </c>
      <c r="FX150" s="54">
        <f t="shared" si="171"/>
        <v>0</v>
      </c>
      <c r="FY150" s="21"/>
      <c r="FZ150" s="54"/>
      <c r="GA150" s="54"/>
      <c r="GB150" s="54"/>
      <c r="GC150" s="54"/>
      <c r="GD150" s="54"/>
      <c r="GE150" s="6"/>
      <c r="GF150" s="7"/>
      <c r="GG150" s="7"/>
      <c r="GH150" s="7"/>
      <c r="GI150" s="7"/>
      <c r="GJ150" s="7"/>
      <c r="GK150" s="7"/>
      <c r="GL150" s="7"/>
      <c r="GM150" s="7"/>
    </row>
    <row r="151" spans="1:195" x14ac:dyDescent="0.2">
      <c r="A151" s="72"/>
      <c r="B151" s="2" t="s">
        <v>480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3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  <c r="CG151" s="54"/>
      <c r="CH151" s="54"/>
      <c r="CI151" s="54"/>
      <c r="CJ151" s="54"/>
      <c r="CK151" s="54"/>
      <c r="CL151" s="54"/>
      <c r="CM151" s="54"/>
      <c r="CN151" s="54"/>
      <c r="CO151" s="54"/>
      <c r="CP151" s="54"/>
      <c r="CQ151" s="54"/>
      <c r="CR151" s="54"/>
      <c r="CS151" s="54"/>
      <c r="CT151" s="54"/>
      <c r="CU151" s="54"/>
      <c r="CV151" s="54"/>
      <c r="CW151" s="54"/>
      <c r="CX151" s="54"/>
      <c r="CY151" s="54"/>
      <c r="CZ151" s="54"/>
      <c r="DA151" s="54"/>
      <c r="DB151" s="54"/>
      <c r="DC151" s="54"/>
      <c r="DD151" s="54"/>
      <c r="DE151" s="54"/>
      <c r="DF151" s="54"/>
      <c r="DG151" s="54"/>
      <c r="DH151" s="54"/>
      <c r="DI151" s="54"/>
      <c r="DJ151" s="54"/>
      <c r="DK151" s="54"/>
      <c r="DL151" s="54"/>
      <c r="DM151" s="54"/>
      <c r="DN151" s="54"/>
      <c r="DO151" s="54"/>
      <c r="DP151" s="54"/>
      <c r="DQ151" s="54"/>
      <c r="DR151" s="54"/>
      <c r="DS151" s="54"/>
      <c r="DT151" s="54"/>
      <c r="DU151" s="54"/>
      <c r="DV151" s="54"/>
      <c r="DW151" s="54"/>
      <c r="DX151" s="54"/>
      <c r="DY151" s="54"/>
      <c r="DZ151" s="54"/>
      <c r="EA151" s="54"/>
      <c r="EB151" s="54"/>
      <c r="EC151" s="54"/>
      <c r="ED151" s="54"/>
      <c r="EE151" s="54"/>
      <c r="EF151" s="54"/>
      <c r="EG151" s="54"/>
      <c r="EH151" s="54"/>
      <c r="EI151" s="54"/>
      <c r="EJ151" s="54"/>
      <c r="EK151" s="54"/>
      <c r="EL151" s="54"/>
      <c r="EM151" s="54"/>
      <c r="EN151" s="54"/>
      <c r="EO151" s="54"/>
      <c r="EP151" s="54"/>
      <c r="EQ151" s="54"/>
      <c r="ER151" s="54"/>
      <c r="ES151" s="54"/>
      <c r="ET151" s="54"/>
      <c r="EU151" s="54"/>
      <c r="EV151" s="54"/>
      <c r="EW151" s="54"/>
      <c r="EX151" s="54"/>
      <c r="EY151" s="54"/>
      <c r="EZ151" s="54"/>
      <c r="FA151" s="54"/>
      <c r="FB151" s="54"/>
      <c r="FC151" s="54"/>
      <c r="FD151" s="54"/>
      <c r="FE151" s="54"/>
      <c r="FF151" s="54"/>
      <c r="FG151" s="54"/>
      <c r="FH151" s="54"/>
      <c r="FI151" s="54"/>
      <c r="FJ151" s="54"/>
      <c r="FK151" s="54"/>
      <c r="FL151" s="54"/>
      <c r="FM151" s="54"/>
      <c r="FN151" s="54"/>
      <c r="FO151" s="54"/>
      <c r="FP151" s="54"/>
      <c r="FQ151" s="54"/>
      <c r="FR151" s="54"/>
      <c r="FS151" s="54"/>
      <c r="FT151" s="53"/>
      <c r="FU151" s="54"/>
      <c r="FV151" s="54"/>
      <c r="FW151" s="54"/>
      <c r="FX151" s="54"/>
      <c r="FY151" s="54"/>
      <c r="FZ151" s="54"/>
      <c r="GA151" s="54"/>
      <c r="GB151" s="54"/>
      <c r="GC151" s="54"/>
      <c r="GD151" s="54"/>
      <c r="GE151" s="6"/>
      <c r="GF151" s="7"/>
      <c r="GG151" s="7"/>
      <c r="GH151" s="7"/>
      <c r="GI151" s="7"/>
      <c r="GJ151" s="7"/>
      <c r="GK151" s="7"/>
      <c r="GL151" s="7"/>
      <c r="GM151" s="7"/>
    </row>
    <row r="152" spans="1:195" x14ac:dyDescent="0.2">
      <c r="A152" s="3" t="s">
        <v>481</v>
      </c>
      <c r="B152" s="2" t="s">
        <v>482</v>
      </c>
      <c r="C152" s="54">
        <f t="shared" ref="C152:BN152" si="172">ROUND(IF((AND((C96&lt;=459),(C133&lt;=C12)))=TRUE(),0,IF(C150=0,0,C117*C142*(C131-C148))),2)</f>
        <v>1774453.38</v>
      </c>
      <c r="D152" s="54">
        <f t="shared" si="172"/>
        <v>0</v>
      </c>
      <c r="E152" s="54">
        <f t="shared" si="172"/>
        <v>5529929.5199999996</v>
      </c>
      <c r="F152" s="54">
        <f t="shared" si="172"/>
        <v>0</v>
      </c>
      <c r="G152" s="54">
        <f t="shared" si="172"/>
        <v>0</v>
      </c>
      <c r="H152" s="54">
        <f t="shared" si="172"/>
        <v>0</v>
      </c>
      <c r="I152" s="54">
        <f t="shared" si="172"/>
        <v>7687465.2199999997</v>
      </c>
      <c r="J152" s="54">
        <f t="shared" si="172"/>
        <v>282152.61</v>
      </c>
      <c r="K152" s="54">
        <f t="shared" si="172"/>
        <v>0</v>
      </c>
      <c r="L152" s="54">
        <f t="shared" si="172"/>
        <v>880510.13</v>
      </c>
      <c r="M152" s="54">
        <f t="shared" si="172"/>
        <v>1336337.98</v>
      </c>
      <c r="N152" s="54">
        <f t="shared" si="172"/>
        <v>0</v>
      </c>
      <c r="O152" s="54">
        <f t="shared" si="172"/>
        <v>0</v>
      </c>
      <c r="P152" s="54">
        <f t="shared" si="172"/>
        <v>0</v>
      </c>
      <c r="Q152" s="54">
        <f t="shared" si="172"/>
        <v>16966708.359999999</v>
      </c>
      <c r="R152" s="54">
        <f t="shared" si="172"/>
        <v>172280.29</v>
      </c>
      <c r="S152" s="54">
        <f t="shared" si="172"/>
        <v>117046.27</v>
      </c>
      <c r="T152" s="54">
        <f t="shared" si="172"/>
        <v>0</v>
      </c>
      <c r="U152" s="54">
        <f t="shared" si="172"/>
        <v>0</v>
      </c>
      <c r="V152" s="54">
        <f t="shared" si="172"/>
        <v>0</v>
      </c>
      <c r="W152" s="53">
        <f t="shared" si="172"/>
        <v>0</v>
      </c>
      <c r="X152" s="54">
        <f t="shared" si="172"/>
        <v>0</v>
      </c>
      <c r="Y152" s="54">
        <f t="shared" si="172"/>
        <v>1634381.3</v>
      </c>
      <c r="Z152" s="54">
        <f t="shared" si="172"/>
        <v>0</v>
      </c>
      <c r="AA152" s="54">
        <f t="shared" si="172"/>
        <v>0</v>
      </c>
      <c r="AB152" s="54">
        <f t="shared" si="172"/>
        <v>0</v>
      </c>
      <c r="AC152" s="54">
        <f t="shared" si="172"/>
        <v>0</v>
      </c>
      <c r="AD152" s="54">
        <f t="shared" si="172"/>
        <v>0</v>
      </c>
      <c r="AE152" s="54">
        <f t="shared" si="172"/>
        <v>0</v>
      </c>
      <c r="AF152" s="54">
        <f t="shared" si="172"/>
        <v>0</v>
      </c>
      <c r="AG152" s="54">
        <f t="shared" si="172"/>
        <v>0</v>
      </c>
      <c r="AH152" s="54">
        <f t="shared" si="172"/>
        <v>199596.81</v>
      </c>
      <c r="AI152" s="54">
        <f t="shared" si="172"/>
        <v>0</v>
      </c>
      <c r="AJ152" s="54">
        <f t="shared" si="172"/>
        <v>0</v>
      </c>
      <c r="AK152" s="54">
        <f t="shared" si="172"/>
        <v>0</v>
      </c>
      <c r="AL152" s="54">
        <f t="shared" si="172"/>
        <v>0</v>
      </c>
      <c r="AM152" s="54">
        <f t="shared" si="172"/>
        <v>0</v>
      </c>
      <c r="AN152" s="54">
        <f t="shared" si="172"/>
        <v>0</v>
      </c>
      <c r="AO152" s="54">
        <f t="shared" si="172"/>
        <v>700664.21</v>
      </c>
      <c r="AP152" s="54">
        <f t="shared" si="172"/>
        <v>31673120.739999998</v>
      </c>
      <c r="AQ152" s="54">
        <f t="shared" si="172"/>
        <v>0</v>
      </c>
      <c r="AR152" s="54">
        <f t="shared" si="172"/>
        <v>0</v>
      </c>
      <c r="AS152" s="54">
        <f t="shared" si="172"/>
        <v>0</v>
      </c>
      <c r="AT152" s="54">
        <f t="shared" si="172"/>
        <v>0</v>
      </c>
      <c r="AU152" s="54">
        <f t="shared" si="172"/>
        <v>0</v>
      </c>
      <c r="AV152" s="54">
        <f t="shared" si="172"/>
        <v>0</v>
      </c>
      <c r="AW152" s="54">
        <f t="shared" si="172"/>
        <v>0</v>
      </c>
      <c r="AX152" s="54">
        <f t="shared" si="172"/>
        <v>0</v>
      </c>
      <c r="AY152" s="54">
        <f t="shared" si="172"/>
        <v>26270.87</v>
      </c>
      <c r="AZ152" s="54">
        <f t="shared" si="172"/>
        <v>5325735.1500000004</v>
      </c>
      <c r="BA152" s="54">
        <f t="shared" si="172"/>
        <v>81686.94</v>
      </c>
      <c r="BB152" s="54">
        <f t="shared" si="172"/>
        <v>0</v>
      </c>
      <c r="BC152" s="54">
        <f t="shared" si="172"/>
        <v>5625874.9699999997</v>
      </c>
      <c r="BD152" s="54">
        <f t="shared" si="172"/>
        <v>0</v>
      </c>
      <c r="BE152" s="54">
        <f t="shared" si="172"/>
        <v>0</v>
      </c>
      <c r="BF152" s="54">
        <f t="shared" si="172"/>
        <v>0</v>
      </c>
      <c r="BG152" s="54">
        <f t="shared" si="172"/>
        <v>200003.61</v>
      </c>
      <c r="BH152" s="54">
        <f t="shared" si="172"/>
        <v>0</v>
      </c>
      <c r="BI152" s="54">
        <f t="shared" si="172"/>
        <v>0</v>
      </c>
      <c r="BJ152" s="54">
        <f t="shared" si="172"/>
        <v>0</v>
      </c>
      <c r="BK152" s="54">
        <f t="shared" si="172"/>
        <v>0</v>
      </c>
      <c r="BL152" s="54">
        <f t="shared" si="172"/>
        <v>0</v>
      </c>
      <c r="BM152" s="54">
        <f t="shared" si="172"/>
        <v>0</v>
      </c>
      <c r="BN152" s="54">
        <f t="shared" si="172"/>
        <v>632002.80000000005</v>
      </c>
      <c r="BO152" s="54">
        <f t="shared" ref="BO152:DZ152" si="173">ROUND(IF((AND((BO96&lt;=459),(BO133&lt;=BO12)))=TRUE(),0,IF(BO150=0,0,BO117*BO142*(BO131-BO148))),2)</f>
        <v>237349.22</v>
      </c>
      <c r="BP152" s="54">
        <f t="shared" si="173"/>
        <v>0</v>
      </c>
      <c r="BQ152" s="54">
        <f t="shared" si="173"/>
        <v>0</v>
      </c>
      <c r="BR152" s="54">
        <f t="shared" si="173"/>
        <v>129364.84</v>
      </c>
      <c r="BS152" s="54">
        <f t="shared" si="173"/>
        <v>241498.61</v>
      </c>
      <c r="BT152" s="54">
        <f t="shared" si="173"/>
        <v>0</v>
      </c>
      <c r="BU152" s="54">
        <f t="shared" si="173"/>
        <v>0</v>
      </c>
      <c r="BV152" s="54">
        <f t="shared" si="173"/>
        <v>0</v>
      </c>
      <c r="BW152" s="54">
        <f t="shared" si="173"/>
        <v>0</v>
      </c>
      <c r="BX152" s="54">
        <f t="shared" si="173"/>
        <v>0</v>
      </c>
      <c r="BY152" s="54">
        <f t="shared" si="173"/>
        <v>455250.13</v>
      </c>
      <c r="BZ152" s="54">
        <f t="shared" si="173"/>
        <v>0</v>
      </c>
      <c r="CA152" s="54">
        <f t="shared" si="173"/>
        <v>0</v>
      </c>
      <c r="CB152" s="54">
        <f t="shared" si="173"/>
        <v>0</v>
      </c>
      <c r="CC152" s="54">
        <f t="shared" si="173"/>
        <v>0</v>
      </c>
      <c r="CD152" s="54">
        <f t="shared" si="173"/>
        <v>0</v>
      </c>
      <c r="CE152" s="54">
        <f t="shared" si="173"/>
        <v>0</v>
      </c>
      <c r="CF152" s="54">
        <f t="shared" si="173"/>
        <v>0</v>
      </c>
      <c r="CG152" s="54">
        <f t="shared" si="173"/>
        <v>0</v>
      </c>
      <c r="CH152" s="54">
        <f t="shared" si="173"/>
        <v>0</v>
      </c>
      <c r="CI152" s="54">
        <f t="shared" si="173"/>
        <v>209403.53</v>
      </c>
      <c r="CJ152" s="54">
        <f t="shared" si="173"/>
        <v>81209.17</v>
      </c>
      <c r="CK152" s="54">
        <f t="shared" si="173"/>
        <v>0</v>
      </c>
      <c r="CL152" s="54">
        <f t="shared" si="173"/>
        <v>0</v>
      </c>
      <c r="CM152" s="54">
        <f t="shared" si="173"/>
        <v>312109.99</v>
      </c>
      <c r="CN152" s="54">
        <f t="shared" si="173"/>
        <v>0</v>
      </c>
      <c r="CO152" s="54">
        <f t="shared" si="173"/>
        <v>0</v>
      </c>
      <c r="CP152" s="54">
        <f t="shared" si="173"/>
        <v>0</v>
      </c>
      <c r="CQ152" s="54">
        <f t="shared" si="173"/>
        <v>644116.30000000005</v>
      </c>
      <c r="CR152" s="54">
        <f t="shared" si="173"/>
        <v>0</v>
      </c>
      <c r="CS152" s="54">
        <f t="shared" si="173"/>
        <v>0</v>
      </c>
      <c r="CT152" s="54">
        <f t="shared" si="173"/>
        <v>0</v>
      </c>
      <c r="CU152" s="54">
        <f t="shared" si="173"/>
        <v>0</v>
      </c>
      <c r="CV152" s="54">
        <f t="shared" si="173"/>
        <v>0</v>
      </c>
      <c r="CW152" s="54">
        <f t="shared" si="173"/>
        <v>0</v>
      </c>
      <c r="CX152" s="54">
        <f t="shared" si="173"/>
        <v>46013.06</v>
      </c>
      <c r="CY152" s="54">
        <f t="shared" si="173"/>
        <v>0</v>
      </c>
      <c r="CZ152" s="54">
        <f t="shared" si="173"/>
        <v>161857.97</v>
      </c>
      <c r="DA152" s="54">
        <f t="shared" si="173"/>
        <v>0</v>
      </c>
      <c r="DB152" s="54">
        <f t="shared" si="173"/>
        <v>0</v>
      </c>
      <c r="DC152" s="54">
        <f t="shared" si="173"/>
        <v>0</v>
      </c>
      <c r="DD152" s="54">
        <f t="shared" si="173"/>
        <v>0</v>
      </c>
      <c r="DE152" s="54">
        <f t="shared" si="173"/>
        <v>0</v>
      </c>
      <c r="DF152" s="54">
        <f t="shared" si="173"/>
        <v>697342.07</v>
      </c>
      <c r="DG152" s="54">
        <f t="shared" si="173"/>
        <v>0</v>
      </c>
      <c r="DH152" s="54">
        <f t="shared" si="173"/>
        <v>0</v>
      </c>
      <c r="DI152" s="54">
        <f t="shared" si="173"/>
        <v>842425.88</v>
      </c>
      <c r="DJ152" s="54">
        <f t="shared" si="173"/>
        <v>0</v>
      </c>
      <c r="DK152" s="54">
        <f t="shared" si="173"/>
        <v>82445.56</v>
      </c>
      <c r="DL152" s="54">
        <f t="shared" si="173"/>
        <v>595383.44999999995</v>
      </c>
      <c r="DM152" s="54">
        <f t="shared" si="173"/>
        <v>0</v>
      </c>
      <c r="DN152" s="54">
        <f t="shared" si="173"/>
        <v>287683.28999999998</v>
      </c>
      <c r="DO152" s="54">
        <f t="shared" si="173"/>
        <v>1302554.8600000001</v>
      </c>
      <c r="DP152" s="54">
        <f t="shared" si="173"/>
        <v>0</v>
      </c>
      <c r="DQ152" s="54">
        <f t="shared" si="173"/>
        <v>0</v>
      </c>
      <c r="DR152" s="54">
        <f t="shared" si="173"/>
        <v>885827.25</v>
      </c>
      <c r="DS152" s="54">
        <f t="shared" si="173"/>
        <v>551402.34</v>
      </c>
      <c r="DT152" s="54">
        <f t="shared" si="173"/>
        <v>0</v>
      </c>
      <c r="DU152" s="54">
        <f t="shared" si="173"/>
        <v>0</v>
      </c>
      <c r="DV152" s="54">
        <f t="shared" si="173"/>
        <v>0</v>
      </c>
      <c r="DW152" s="54">
        <f t="shared" si="173"/>
        <v>0</v>
      </c>
      <c r="DX152" s="54">
        <f t="shared" si="173"/>
        <v>0</v>
      </c>
      <c r="DY152" s="54">
        <f t="shared" si="173"/>
        <v>0</v>
      </c>
      <c r="DZ152" s="54">
        <f t="shared" si="173"/>
        <v>0</v>
      </c>
      <c r="EA152" s="54">
        <f t="shared" ref="EA152:FX152" si="174">ROUND(IF((AND((EA96&lt;=459),(EA133&lt;=EA12)))=TRUE(),0,IF(EA150=0,0,EA117*EA142*(EA131-EA148))),2)</f>
        <v>6717.15</v>
      </c>
      <c r="EB152" s="54">
        <f t="shared" si="174"/>
        <v>18822.580000000002</v>
      </c>
      <c r="EC152" s="54">
        <f t="shared" si="174"/>
        <v>0</v>
      </c>
      <c r="ED152" s="54">
        <f t="shared" si="174"/>
        <v>0</v>
      </c>
      <c r="EE152" s="54">
        <f t="shared" si="174"/>
        <v>0</v>
      </c>
      <c r="EF152" s="54">
        <f t="shared" si="174"/>
        <v>494653.16</v>
      </c>
      <c r="EG152" s="54">
        <f t="shared" si="174"/>
        <v>0</v>
      </c>
      <c r="EH152" s="54">
        <f t="shared" si="174"/>
        <v>0</v>
      </c>
      <c r="EI152" s="54">
        <f t="shared" si="174"/>
        <v>12844260.199999999</v>
      </c>
      <c r="EJ152" s="54">
        <f t="shared" si="174"/>
        <v>493000.12</v>
      </c>
      <c r="EK152" s="54">
        <f t="shared" si="174"/>
        <v>0</v>
      </c>
      <c r="EL152" s="54">
        <f t="shared" si="174"/>
        <v>0</v>
      </c>
      <c r="EM152" s="54">
        <f t="shared" si="174"/>
        <v>0</v>
      </c>
      <c r="EN152" s="54">
        <f t="shared" si="174"/>
        <v>377773.25</v>
      </c>
      <c r="EO152" s="54">
        <f t="shared" si="174"/>
        <v>0</v>
      </c>
      <c r="EP152" s="54">
        <f t="shared" si="174"/>
        <v>0</v>
      </c>
      <c r="EQ152" s="54">
        <f t="shared" si="174"/>
        <v>0</v>
      </c>
      <c r="ER152" s="54">
        <f t="shared" si="174"/>
        <v>0</v>
      </c>
      <c r="ES152" s="54">
        <f t="shared" si="174"/>
        <v>0</v>
      </c>
      <c r="ET152" s="54">
        <f t="shared" si="174"/>
        <v>0</v>
      </c>
      <c r="EU152" s="54">
        <f t="shared" si="174"/>
        <v>887908.53</v>
      </c>
      <c r="EV152" s="54">
        <f t="shared" si="174"/>
        <v>0</v>
      </c>
      <c r="EW152" s="54">
        <f t="shared" si="174"/>
        <v>0</v>
      </c>
      <c r="EX152" s="54">
        <f t="shared" si="174"/>
        <v>0</v>
      </c>
      <c r="EY152" s="54">
        <f t="shared" si="174"/>
        <v>219532.77</v>
      </c>
      <c r="EZ152" s="54">
        <f t="shared" si="174"/>
        <v>0</v>
      </c>
      <c r="FA152" s="54">
        <f t="shared" si="174"/>
        <v>0</v>
      </c>
      <c r="FB152" s="54">
        <f t="shared" si="174"/>
        <v>0</v>
      </c>
      <c r="FC152" s="54">
        <f t="shared" si="174"/>
        <v>0</v>
      </c>
      <c r="FD152" s="54">
        <f t="shared" si="174"/>
        <v>0</v>
      </c>
      <c r="FE152" s="54">
        <f t="shared" si="174"/>
        <v>0</v>
      </c>
      <c r="FF152" s="54">
        <f t="shared" si="174"/>
        <v>0</v>
      </c>
      <c r="FG152" s="54">
        <f t="shared" si="174"/>
        <v>0</v>
      </c>
      <c r="FH152" s="54">
        <f t="shared" si="174"/>
        <v>0</v>
      </c>
      <c r="FI152" s="54">
        <f t="shared" si="174"/>
        <v>134791</v>
      </c>
      <c r="FJ152" s="54">
        <f t="shared" si="174"/>
        <v>0</v>
      </c>
      <c r="FK152" s="54">
        <f t="shared" si="174"/>
        <v>0</v>
      </c>
      <c r="FL152" s="54">
        <f t="shared" si="174"/>
        <v>0</v>
      </c>
      <c r="FM152" s="54">
        <f t="shared" si="174"/>
        <v>0</v>
      </c>
      <c r="FN152" s="54">
        <f t="shared" si="174"/>
        <v>6884788.5700000003</v>
      </c>
      <c r="FO152" s="54">
        <f t="shared" si="174"/>
        <v>0</v>
      </c>
      <c r="FP152" s="54">
        <f t="shared" si="174"/>
        <v>835635.65</v>
      </c>
      <c r="FQ152" s="54">
        <f t="shared" si="174"/>
        <v>0</v>
      </c>
      <c r="FR152" s="54">
        <f t="shared" si="174"/>
        <v>0</v>
      </c>
      <c r="FS152" s="54">
        <f t="shared" si="174"/>
        <v>0</v>
      </c>
      <c r="FT152" s="53">
        <f t="shared" si="174"/>
        <v>0</v>
      </c>
      <c r="FU152" s="54">
        <f t="shared" si="174"/>
        <v>236991.95</v>
      </c>
      <c r="FV152" s="54">
        <f t="shared" si="174"/>
        <v>66837.47</v>
      </c>
      <c r="FW152" s="54">
        <f t="shared" si="174"/>
        <v>0</v>
      </c>
      <c r="FX152" s="54">
        <f t="shared" si="174"/>
        <v>0</v>
      </c>
      <c r="FY152" s="54"/>
      <c r="FZ152" s="54"/>
      <c r="GA152" s="21"/>
      <c r="GB152" s="54"/>
      <c r="GC152" s="54"/>
      <c r="GD152" s="54"/>
      <c r="GE152" s="6"/>
      <c r="GF152" s="7"/>
      <c r="GG152" s="7"/>
      <c r="GH152" s="7"/>
      <c r="GI152" s="7"/>
      <c r="GJ152" s="7"/>
      <c r="GK152" s="7"/>
      <c r="GL152" s="7"/>
      <c r="GM152" s="7"/>
    </row>
    <row r="153" spans="1:195" x14ac:dyDescent="0.2">
      <c r="A153" s="72"/>
      <c r="B153" s="2" t="s">
        <v>483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3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  <c r="CG153" s="54"/>
      <c r="CH153" s="54"/>
      <c r="CI153" s="54"/>
      <c r="CJ153" s="54"/>
      <c r="CK153" s="54"/>
      <c r="CL153" s="54"/>
      <c r="CM153" s="54"/>
      <c r="CN153" s="54"/>
      <c r="CO153" s="54"/>
      <c r="CP153" s="54"/>
      <c r="CQ153" s="54"/>
      <c r="CR153" s="54"/>
      <c r="CS153" s="54"/>
      <c r="CT153" s="54"/>
      <c r="CU153" s="54"/>
      <c r="CV153" s="54"/>
      <c r="CW153" s="54"/>
      <c r="CX153" s="54"/>
      <c r="CY153" s="54"/>
      <c r="CZ153" s="54"/>
      <c r="DA153" s="54"/>
      <c r="DB153" s="54"/>
      <c r="DC153" s="54"/>
      <c r="DD153" s="54"/>
      <c r="DE153" s="54"/>
      <c r="DF153" s="54"/>
      <c r="DG153" s="54"/>
      <c r="DH153" s="54"/>
      <c r="DI153" s="54"/>
      <c r="DJ153" s="54"/>
      <c r="DK153" s="54"/>
      <c r="DL153" s="54"/>
      <c r="DM153" s="54"/>
      <c r="DN153" s="54"/>
      <c r="DO153" s="54"/>
      <c r="DP153" s="54"/>
      <c r="DQ153" s="54"/>
      <c r="DR153" s="54"/>
      <c r="DS153" s="54"/>
      <c r="DT153" s="54"/>
      <c r="DU153" s="54"/>
      <c r="DV153" s="54"/>
      <c r="DW153" s="54"/>
      <c r="DX153" s="54"/>
      <c r="DY153" s="54"/>
      <c r="DZ153" s="54"/>
      <c r="EA153" s="54"/>
      <c r="EB153" s="54"/>
      <c r="EC153" s="54"/>
      <c r="ED153" s="54"/>
      <c r="EE153" s="54"/>
      <c r="EF153" s="54"/>
      <c r="EG153" s="54"/>
      <c r="EH153" s="54"/>
      <c r="EI153" s="54"/>
      <c r="EJ153" s="54"/>
      <c r="EK153" s="54"/>
      <c r="EL153" s="54"/>
      <c r="EM153" s="54"/>
      <c r="EN153" s="54"/>
      <c r="EO153" s="54"/>
      <c r="EP153" s="54"/>
      <c r="EQ153" s="54"/>
      <c r="ER153" s="54"/>
      <c r="ES153" s="54"/>
      <c r="ET153" s="54"/>
      <c r="EU153" s="54"/>
      <c r="EV153" s="54"/>
      <c r="EW153" s="54"/>
      <c r="EX153" s="54"/>
      <c r="EY153" s="54"/>
      <c r="EZ153" s="54"/>
      <c r="FA153" s="54"/>
      <c r="FB153" s="54"/>
      <c r="FC153" s="54"/>
      <c r="FD153" s="54"/>
      <c r="FE153" s="54"/>
      <c r="FF153" s="54"/>
      <c r="FG153" s="54"/>
      <c r="FH153" s="54"/>
      <c r="FI153" s="54"/>
      <c r="FJ153" s="54"/>
      <c r="FK153" s="54"/>
      <c r="FL153" s="54"/>
      <c r="FM153" s="54"/>
      <c r="FN153" s="54"/>
      <c r="FO153" s="54"/>
      <c r="FP153" s="54"/>
      <c r="FQ153" s="54"/>
      <c r="FR153" s="54"/>
      <c r="FS153" s="54"/>
      <c r="FT153" s="53"/>
      <c r="FU153" s="54"/>
      <c r="FV153" s="54"/>
      <c r="FW153" s="54"/>
      <c r="FX153" s="54"/>
      <c r="FY153" s="54"/>
      <c r="FZ153" s="54"/>
      <c r="GA153" s="54"/>
      <c r="GB153" s="54"/>
      <c r="GC153" s="54"/>
      <c r="GD153" s="54"/>
      <c r="GE153" s="6"/>
      <c r="GF153" s="7"/>
      <c r="GG153" s="7"/>
      <c r="GH153" s="7"/>
      <c r="GI153" s="7"/>
      <c r="GJ153" s="7"/>
      <c r="GK153" s="7"/>
      <c r="GL153" s="7"/>
      <c r="GM153" s="7"/>
    </row>
    <row r="154" spans="1:195" x14ac:dyDescent="0.2">
      <c r="A154" s="3" t="s">
        <v>484</v>
      </c>
      <c r="B154" s="2" t="s">
        <v>485</v>
      </c>
      <c r="C154" s="54">
        <f t="shared" ref="C154:BN154" si="175">ROUND(IF((AND((C96&lt;=459),(C133&lt;=C12)))=TRUE(),0,+C150+C152),2)</f>
        <v>4806835.13</v>
      </c>
      <c r="D154" s="54">
        <f t="shared" si="175"/>
        <v>0</v>
      </c>
      <c r="E154" s="54">
        <f t="shared" si="175"/>
        <v>8129476.4199999999</v>
      </c>
      <c r="F154" s="54">
        <f t="shared" si="175"/>
        <v>0</v>
      </c>
      <c r="G154" s="54">
        <f t="shared" si="175"/>
        <v>0</v>
      </c>
      <c r="H154" s="54">
        <f t="shared" si="175"/>
        <v>0</v>
      </c>
      <c r="I154" s="54">
        <f t="shared" si="175"/>
        <v>11037977.58</v>
      </c>
      <c r="J154" s="54">
        <f t="shared" si="175"/>
        <v>1064091.46</v>
      </c>
      <c r="K154" s="54">
        <f t="shared" si="175"/>
        <v>0</v>
      </c>
      <c r="L154" s="54">
        <f t="shared" si="175"/>
        <v>1759531.86</v>
      </c>
      <c r="M154" s="54">
        <f t="shared" si="175"/>
        <v>1804661.11</v>
      </c>
      <c r="N154" s="54">
        <f t="shared" si="175"/>
        <v>0</v>
      </c>
      <c r="O154" s="54">
        <f t="shared" si="175"/>
        <v>0</v>
      </c>
      <c r="P154" s="54">
        <f t="shared" si="175"/>
        <v>0</v>
      </c>
      <c r="Q154" s="54">
        <f t="shared" si="175"/>
        <v>31017573.739999998</v>
      </c>
      <c r="R154" s="54">
        <f t="shared" si="175"/>
        <v>1182356.5900000001</v>
      </c>
      <c r="S154" s="54">
        <f t="shared" si="175"/>
        <v>728267.45</v>
      </c>
      <c r="T154" s="54">
        <f t="shared" si="175"/>
        <v>0</v>
      </c>
      <c r="U154" s="54">
        <f t="shared" si="175"/>
        <v>0</v>
      </c>
      <c r="V154" s="54">
        <f t="shared" si="175"/>
        <v>0</v>
      </c>
      <c r="W154" s="53">
        <f t="shared" si="175"/>
        <v>0</v>
      </c>
      <c r="X154" s="54">
        <f t="shared" si="175"/>
        <v>0</v>
      </c>
      <c r="Y154" s="54">
        <f t="shared" si="175"/>
        <v>2200486.4300000002</v>
      </c>
      <c r="Z154" s="54">
        <f t="shared" si="175"/>
        <v>0</v>
      </c>
      <c r="AA154" s="54">
        <f t="shared" si="175"/>
        <v>0</v>
      </c>
      <c r="AB154" s="54">
        <f t="shared" si="175"/>
        <v>0</v>
      </c>
      <c r="AC154" s="54">
        <f t="shared" si="175"/>
        <v>0</v>
      </c>
      <c r="AD154" s="54">
        <f t="shared" si="175"/>
        <v>0</v>
      </c>
      <c r="AE154" s="54">
        <f t="shared" si="175"/>
        <v>0</v>
      </c>
      <c r="AF154" s="54">
        <f t="shared" si="175"/>
        <v>0</v>
      </c>
      <c r="AG154" s="54">
        <f t="shared" si="175"/>
        <v>0</v>
      </c>
      <c r="AH154" s="54">
        <f t="shared" si="175"/>
        <v>539868.38</v>
      </c>
      <c r="AI154" s="54">
        <f t="shared" si="175"/>
        <v>0</v>
      </c>
      <c r="AJ154" s="54">
        <f t="shared" si="175"/>
        <v>0</v>
      </c>
      <c r="AK154" s="54">
        <f t="shared" si="175"/>
        <v>0</v>
      </c>
      <c r="AL154" s="54">
        <f t="shared" si="175"/>
        <v>0</v>
      </c>
      <c r="AM154" s="54">
        <f t="shared" si="175"/>
        <v>0</v>
      </c>
      <c r="AN154" s="54">
        <f t="shared" si="175"/>
        <v>0</v>
      </c>
      <c r="AO154" s="54">
        <f t="shared" si="175"/>
        <v>2277511.63</v>
      </c>
      <c r="AP154" s="54">
        <f t="shared" si="175"/>
        <v>62565553.600000001</v>
      </c>
      <c r="AQ154" s="54">
        <f t="shared" si="175"/>
        <v>0</v>
      </c>
      <c r="AR154" s="54">
        <f t="shared" si="175"/>
        <v>0</v>
      </c>
      <c r="AS154" s="54">
        <f t="shared" si="175"/>
        <v>0</v>
      </c>
      <c r="AT154" s="54">
        <f t="shared" si="175"/>
        <v>0</v>
      </c>
      <c r="AU154" s="54">
        <f t="shared" si="175"/>
        <v>0</v>
      </c>
      <c r="AV154" s="54">
        <f t="shared" si="175"/>
        <v>0</v>
      </c>
      <c r="AW154" s="54">
        <f t="shared" si="175"/>
        <v>0</v>
      </c>
      <c r="AX154" s="54">
        <f t="shared" si="175"/>
        <v>0</v>
      </c>
      <c r="AY154" s="54">
        <f t="shared" si="175"/>
        <v>224568.02</v>
      </c>
      <c r="AZ154" s="54">
        <f t="shared" si="175"/>
        <v>9239075.4600000009</v>
      </c>
      <c r="BA154" s="54">
        <f t="shared" si="175"/>
        <v>3193869.76</v>
      </c>
      <c r="BB154" s="54">
        <f t="shared" si="175"/>
        <v>0</v>
      </c>
      <c r="BC154" s="54">
        <f t="shared" si="175"/>
        <v>16168785.279999999</v>
      </c>
      <c r="BD154" s="54">
        <f t="shared" si="175"/>
        <v>0</v>
      </c>
      <c r="BE154" s="54">
        <f t="shared" si="175"/>
        <v>0</v>
      </c>
      <c r="BF154" s="54">
        <f t="shared" si="175"/>
        <v>0</v>
      </c>
      <c r="BG154" s="54">
        <f t="shared" si="175"/>
        <v>556015.77</v>
      </c>
      <c r="BH154" s="54">
        <f t="shared" si="175"/>
        <v>0</v>
      </c>
      <c r="BI154" s="54">
        <f t="shared" si="175"/>
        <v>0</v>
      </c>
      <c r="BJ154" s="54">
        <f t="shared" si="175"/>
        <v>0</v>
      </c>
      <c r="BK154" s="54">
        <f t="shared" si="175"/>
        <v>0</v>
      </c>
      <c r="BL154" s="54">
        <f t="shared" si="175"/>
        <v>0</v>
      </c>
      <c r="BM154" s="54">
        <f t="shared" si="175"/>
        <v>0</v>
      </c>
      <c r="BN154" s="54">
        <f t="shared" si="175"/>
        <v>1818675.55</v>
      </c>
      <c r="BO154" s="54">
        <f t="shared" ref="BO154:DZ154" si="176">ROUND(IF((AND((BO96&lt;=459),(BO133&lt;=BO12)))=TRUE(),0,+BO150+BO152),2)</f>
        <v>721992.17</v>
      </c>
      <c r="BP154" s="54">
        <f t="shared" si="176"/>
        <v>0</v>
      </c>
      <c r="BQ154" s="54">
        <f t="shared" si="176"/>
        <v>0</v>
      </c>
      <c r="BR154" s="54">
        <f t="shared" si="176"/>
        <v>1715401.06</v>
      </c>
      <c r="BS154" s="54">
        <f t="shared" si="176"/>
        <v>650874.05000000005</v>
      </c>
      <c r="BT154" s="54">
        <f t="shared" si="176"/>
        <v>0</v>
      </c>
      <c r="BU154" s="54">
        <f t="shared" si="176"/>
        <v>0</v>
      </c>
      <c r="BV154" s="54">
        <f t="shared" si="176"/>
        <v>0</v>
      </c>
      <c r="BW154" s="54">
        <f t="shared" si="176"/>
        <v>0</v>
      </c>
      <c r="BX154" s="54">
        <f t="shared" si="176"/>
        <v>0</v>
      </c>
      <c r="BY154" s="54">
        <f t="shared" si="176"/>
        <v>644272.04</v>
      </c>
      <c r="BZ154" s="54">
        <f t="shared" si="176"/>
        <v>0</v>
      </c>
      <c r="CA154" s="54">
        <f t="shared" si="176"/>
        <v>0</v>
      </c>
      <c r="CB154" s="54">
        <f t="shared" si="176"/>
        <v>0</v>
      </c>
      <c r="CC154" s="54">
        <f t="shared" si="176"/>
        <v>0</v>
      </c>
      <c r="CD154" s="54">
        <f t="shared" si="176"/>
        <v>0</v>
      </c>
      <c r="CE154" s="54">
        <f t="shared" si="176"/>
        <v>0</v>
      </c>
      <c r="CF154" s="54">
        <f t="shared" si="176"/>
        <v>0</v>
      </c>
      <c r="CG154" s="54">
        <f t="shared" si="176"/>
        <v>0</v>
      </c>
      <c r="CH154" s="54">
        <f t="shared" si="176"/>
        <v>0</v>
      </c>
      <c r="CI154" s="54">
        <f t="shared" si="176"/>
        <v>467773.76</v>
      </c>
      <c r="CJ154" s="54">
        <f t="shared" si="176"/>
        <v>430763.91</v>
      </c>
      <c r="CK154" s="54">
        <f t="shared" si="176"/>
        <v>0</v>
      </c>
      <c r="CL154" s="54">
        <f t="shared" si="176"/>
        <v>0</v>
      </c>
      <c r="CM154" s="54">
        <f t="shared" si="176"/>
        <v>618841.87</v>
      </c>
      <c r="CN154" s="54">
        <f t="shared" si="176"/>
        <v>0</v>
      </c>
      <c r="CO154" s="54">
        <f t="shared" si="176"/>
        <v>0</v>
      </c>
      <c r="CP154" s="54">
        <f t="shared" si="176"/>
        <v>0</v>
      </c>
      <c r="CQ154" s="54">
        <f t="shared" si="176"/>
        <v>1014527.12</v>
      </c>
      <c r="CR154" s="54">
        <f t="shared" si="176"/>
        <v>0</v>
      </c>
      <c r="CS154" s="54">
        <f t="shared" si="176"/>
        <v>0</v>
      </c>
      <c r="CT154" s="54">
        <f t="shared" si="176"/>
        <v>0</v>
      </c>
      <c r="CU154" s="54">
        <f t="shared" si="176"/>
        <v>0</v>
      </c>
      <c r="CV154" s="54">
        <f t="shared" si="176"/>
        <v>0</v>
      </c>
      <c r="CW154" s="54">
        <f t="shared" si="176"/>
        <v>0</v>
      </c>
      <c r="CX154" s="54">
        <f t="shared" si="176"/>
        <v>231241.17</v>
      </c>
      <c r="CY154" s="54">
        <f t="shared" si="176"/>
        <v>0</v>
      </c>
      <c r="CZ154" s="54">
        <f t="shared" si="176"/>
        <v>867121.89</v>
      </c>
      <c r="DA154" s="54">
        <f t="shared" si="176"/>
        <v>0</v>
      </c>
      <c r="DB154" s="54">
        <f t="shared" si="176"/>
        <v>0</v>
      </c>
      <c r="DC154" s="54">
        <f t="shared" si="176"/>
        <v>0</v>
      </c>
      <c r="DD154" s="54">
        <f t="shared" si="176"/>
        <v>0</v>
      </c>
      <c r="DE154" s="54">
        <f t="shared" si="176"/>
        <v>0</v>
      </c>
      <c r="DF154" s="54">
        <f t="shared" si="176"/>
        <v>7987632.5999999996</v>
      </c>
      <c r="DG154" s="54">
        <f t="shared" si="176"/>
        <v>0</v>
      </c>
      <c r="DH154" s="54">
        <f t="shared" si="176"/>
        <v>0</v>
      </c>
      <c r="DI154" s="54">
        <f t="shared" si="176"/>
        <v>1758038.41</v>
      </c>
      <c r="DJ154" s="54">
        <f t="shared" si="176"/>
        <v>0</v>
      </c>
      <c r="DK154" s="54">
        <f t="shared" si="176"/>
        <v>266785.13</v>
      </c>
      <c r="DL154" s="54">
        <f t="shared" si="176"/>
        <v>2694981.05</v>
      </c>
      <c r="DM154" s="54">
        <f t="shared" si="176"/>
        <v>0</v>
      </c>
      <c r="DN154" s="54">
        <f t="shared" si="176"/>
        <v>802296.23</v>
      </c>
      <c r="DO154" s="54">
        <f t="shared" si="176"/>
        <v>2402939.2599999998</v>
      </c>
      <c r="DP154" s="54">
        <f t="shared" si="176"/>
        <v>0</v>
      </c>
      <c r="DQ154" s="54">
        <f t="shared" si="176"/>
        <v>0</v>
      </c>
      <c r="DR154" s="54">
        <f t="shared" si="176"/>
        <v>1383129.74</v>
      </c>
      <c r="DS154" s="54">
        <f t="shared" si="176"/>
        <v>843010.79</v>
      </c>
      <c r="DT154" s="54">
        <f t="shared" si="176"/>
        <v>0</v>
      </c>
      <c r="DU154" s="54">
        <f t="shared" si="176"/>
        <v>0</v>
      </c>
      <c r="DV154" s="54">
        <f t="shared" si="176"/>
        <v>0</v>
      </c>
      <c r="DW154" s="54">
        <f t="shared" si="176"/>
        <v>0</v>
      </c>
      <c r="DX154" s="54">
        <f t="shared" si="176"/>
        <v>0</v>
      </c>
      <c r="DY154" s="54">
        <f t="shared" si="176"/>
        <v>0</v>
      </c>
      <c r="DZ154" s="54">
        <f t="shared" si="176"/>
        <v>0</v>
      </c>
      <c r="EA154" s="54">
        <f t="shared" ref="EA154:FX154" si="177">ROUND(IF((AND((EA96&lt;=459),(EA133&lt;=EA12)))=TRUE(),0,+EA150+EA152),2)</f>
        <v>239302.56</v>
      </c>
      <c r="EB154" s="54">
        <f t="shared" si="177"/>
        <v>229367.43</v>
      </c>
      <c r="EC154" s="54">
        <f t="shared" si="177"/>
        <v>0</v>
      </c>
      <c r="ED154" s="54">
        <f t="shared" si="177"/>
        <v>0</v>
      </c>
      <c r="EE154" s="54">
        <f t="shared" si="177"/>
        <v>0</v>
      </c>
      <c r="EF154" s="54">
        <f t="shared" si="177"/>
        <v>998270.42</v>
      </c>
      <c r="EG154" s="54">
        <f t="shared" si="177"/>
        <v>0</v>
      </c>
      <c r="EH154" s="54">
        <f t="shared" si="177"/>
        <v>0</v>
      </c>
      <c r="EI154" s="54">
        <f t="shared" si="177"/>
        <v>18090208.41</v>
      </c>
      <c r="EJ154" s="54">
        <f t="shared" si="177"/>
        <v>3729273.21</v>
      </c>
      <c r="EK154" s="54">
        <f t="shared" si="177"/>
        <v>0</v>
      </c>
      <c r="EL154" s="54">
        <f t="shared" si="177"/>
        <v>0</v>
      </c>
      <c r="EM154" s="54">
        <f t="shared" si="177"/>
        <v>0</v>
      </c>
      <c r="EN154" s="54">
        <f t="shared" si="177"/>
        <v>762505.71</v>
      </c>
      <c r="EO154" s="54">
        <f t="shared" si="177"/>
        <v>0</v>
      </c>
      <c r="EP154" s="54">
        <f t="shared" si="177"/>
        <v>0</v>
      </c>
      <c r="EQ154" s="54">
        <f t="shared" si="177"/>
        <v>0</v>
      </c>
      <c r="ER154" s="54">
        <f t="shared" si="177"/>
        <v>0</v>
      </c>
      <c r="ES154" s="54">
        <f t="shared" si="177"/>
        <v>0</v>
      </c>
      <c r="ET154" s="54">
        <f t="shared" si="177"/>
        <v>0</v>
      </c>
      <c r="EU154" s="54">
        <f t="shared" si="177"/>
        <v>1097062.6499999999</v>
      </c>
      <c r="EV154" s="54">
        <f t="shared" si="177"/>
        <v>0</v>
      </c>
      <c r="EW154" s="54">
        <f t="shared" si="177"/>
        <v>0</v>
      </c>
      <c r="EX154" s="54">
        <f t="shared" si="177"/>
        <v>0</v>
      </c>
      <c r="EY154" s="54">
        <f t="shared" si="177"/>
        <v>411816.26</v>
      </c>
      <c r="EZ154" s="54">
        <f t="shared" si="177"/>
        <v>0</v>
      </c>
      <c r="FA154" s="54">
        <f t="shared" si="177"/>
        <v>0</v>
      </c>
      <c r="FB154" s="54">
        <f t="shared" si="177"/>
        <v>0</v>
      </c>
      <c r="FC154" s="54">
        <f t="shared" si="177"/>
        <v>0</v>
      </c>
      <c r="FD154" s="54">
        <f t="shared" si="177"/>
        <v>0</v>
      </c>
      <c r="FE154" s="54">
        <f t="shared" si="177"/>
        <v>0</v>
      </c>
      <c r="FF154" s="54">
        <f t="shared" si="177"/>
        <v>0</v>
      </c>
      <c r="FG154" s="54">
        <f t="shared" si="177"/>
        <v>0</v>
      </c>
      <c r="FH154" s="54">
        <f t="shared" si="177"/>
        <v>0</v>
      </c>
      <c r="FI154" s="54">
        <f t="shared" si="177"/>
        <v>768430.18</v>
      </c>
      <c r="FJ154" s="54">
        <f t="shared" si="177"/>
        <v>0</v>
      </c>
      <c r="FK154" s="54">
        <f t="shared" si="177"/>
        <v>0</v>
      </c>
      <c r="FL154" s="54">
        <f t="shared" si="177"/>
        <v>0</v>
      </c>
      <c r="FM154" s="54">
        <f t="shared" si="177"/>
        <v>0</v>
      </c>
      <c r="FN154" s="54">
        <f t="shared" si="177"/>
        <v>14488259.939999999</v>
      </c>
      <c r="FO154" s="54">
        <f t="shared" si="177"/>
        <v>0</v>
      </c>
      <c r="FP154" s="54">
        <f t="shared" si="177"/>
        <v>1623860.35</v>
      </c>
      <c r="FQ154" s="54">
        <f t="shared" si="177"/>
        <v>0</v>
      </c>
      <c r="FR154" s="54">
        <f t="shared" si="177"/>
        <v>0</v>
      </c>
      <c r="FS154" s="54">
        <f t="shared" si="177"/>
        <v>0</v>
      </c>
      <c r="FT154" s="53">
        <f t="shared" si="177"/>
        <v>0</v>
      </c>
      <c r="FU154" s="54">
        <f t="shared" si="177"/>
        <v>537394.09</v>
      </c>
      <c r="FV154" s="54">
        <f t="shared" si="177"/>
        <v>306934.23</v>
      </c>
      <c r="FW154" s="54">
        <f t="shared" si="177"/>
        <v>0</v>
      </c>
      <c r="FX154" s="54">
        <f t="shared" si="177"/>
        <v>0</v>
      </c>
      <c r="FY154" s="54"/>
      <c r="FZ154" s="54"/>
      <c r="GA154" s="6"/>
      <c r="GB154" s="54"/>
      <c r="GC154" s="54"/>
      <c r="GD154" s="54"/>
      <c r="GE154" s="6"/>
      <c r="GF154" s="7"/>
      <c r="GG154" s="7"/>
      <c r="GH154" s="7"/>
      <c r="GI154" s="7"/>
      <c r="GJ154" s="7"/>
      <c r="GK154" s="7"/>
      <c r="GL154" s="7"/>
      <c r="GM154" s="7"/>
    </row>
    <row r="155" spans="1:195" x14ac:dyDescent="0.2">
      <c r="A155" s="72"/>
      <c r="B155" s="2" t="s">
        <v>486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3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  <c r="CK155" s="54"/>
      <c r="CL155" s="54"/>
      <c r="CM155" s="54"/>
      <c r="CN155" s="54"/>
      <c r="CO155" s="54"/>
      <c r="CP155" s="54"/>
      <c r="CQ155" s="54"/>
      <c r="CR155" s="54"/>
      <c r="CS155" s="54"/>
      <c r="CT155" s="54"/>
      <c r="CU155" s="54"/>
      <c r="CV155" s="54"/>
      <c r="CW155" s="54"/>
      <c r="CX155" s="54"/>
      <c r="CY155" s="54"/>
      <c r="CZ155" s="54"/>
      <c r="DA155" s="54"/>
      <c r="DB155" s="54"/>
      <c r="DC155" s="54"/>
      <c r="DD155" s="54"/>
      <c r="DE155" s="54"/>
      <c r="DF155" s="54"/>
      <c r="DG155" s="54"/>
      <c r="DH155" s="54"/>
      <c r="DI155" s="54"/>
      <c r="DJ155" s="54"/>
      <c r="DK155" s="54"/>
      <c r="DL155" s="54"/>
      <c r="DM155" s="54"/>
      <c r="DN155" s="54"/>
      <c r="DO155" s="54"/>
      <c r="DP155" s="54"/>
      <c r="DQ155" s="54"/>
      <c r="DR155" s="54"/>
      <c r="DS155" s="54"/>
      <c r="DT155" s="54"/>
      <c r="DU155" s="54"/>
      <c r="DV155" s="54"/>
      <c r="DW155" s="54"/>
      <c r="DX155" s="54"/>
      <c r="DY155" s="54"/>
      <c r="DZ155" s="54"/>
      <c r="EA155" s="54"/>
      <c r="EB155" s="54"/>
      <c r="EC155" s="54"/>
      <c r="ED155" s="54"/>
      <c r="EE155" s="54"/>
      <c r="EF155" s="54"/>
      <c r="EG155" s="54"/>
      <c r="EH155" s="54"/>
      <c r="EI155" s="54"/>
      <c r="EJ155" s="54"/>
      <c r="EK155" s="54"/>
      <c r="EL155" s="54"/>
      <c r="EM155" s="54"/>
      <c r="EN155" s="54"/>
      <c r="EO155" s="54"/>
      <c r="EP155" s="54"/>
      <c r="EQ155" s="54"/>
      <c r="ER155" s="54"/>
      <c r="ES155" s="54"/>
      <c r="ET155" s="54"/>
      <c r="EU155" s="54"/>
      <c r="EV155" s="54"/>
      <c r="EW155" s="54"/>
      <c r="EX155" s="54"/>
      <c r="EY155" s="54"/>
      <c r="EZ155" s="54"/>
      <c r="FA155" s="54"/>
      <c r="FB155" s="54"/>
      <c r="FC155" s="54"/>
      <c r="FD155" s="54"/>
      <c r="FE155" s="54"/>
      <c r="FF155" s="54"/>
      <c r="FG155" s="54"/>
      <c r="FH155" s="54"/>
      <c r="FI155" s="54"/>
      <c r="FJ155" s="54"/>
      <c r="FK155" s="54"/>
      <c r="FL155" s="54"/>
      <c r="FM155" s="54"/>
      <c r="FN155" s="54"/>
      <c r="FO155" s="54"/>
      <c r="FP155" s="54"/>
      <c r="FQ155" s="54"/>
      <c r="FR155" s="54"/>
      <c r="FS155" s="54"/>
      <c r="FT155" s="53"/>
      <c r="FU155" s="54"/>
      <c r="FV155" s="54"/>
      <c r="FW155" s="54"/>
      <c r="FX155" s="54"/>
      <c r="FY155" s="54"/>
      <c r="FZ155" s="54"/>
      <c r="GA155" s="54"/>
      <c r="GB155" s="54"/>
      <c r="GC155" s="54"/>
      <c r="GD155" s="54"/>
      <c r="GE155" s="6"/>
      <c r="GF155" s="7"/>
      <c r="GG155" s="7"/>
      <c r="GH155" s="7"/>
      <c r="GI155" s="7"/>
      <c r="GJ155" s="7"/>
      <c r="GK155" s="7"/>
      <c r="GL155" s="7"/>
      <c r="GM155" s="7"/>
    </row>
    <row r="156" spans="1:195" x14ac:dyDescent="0.2">
      <c r="A156" s="3" t="s">
        <v>487</v>
      </c>
      <c r="B156" s="2" t="s">
        <v>488</v>
      </c>
      <c r="C156" s="54">
        <f t="shared" ref="C156:BN156" si="178">MAX(C144,C146,C154)</f>
        <v>4806835.13</v>
      </c>
      <c r="D156" s="54">
        <f t="shared" si="178"/>
        <v>14268061.460000001</v>
      </c>
      <c r="E156" s="54">
        <f t="shared" si="178"/>
        <v>8129476.4199999999</v>
      </c>
      <c r="F156" s="54">
        <f t="shared" si="178"/>
        <v>5432797.8200000003</v>
      </c>
      <c r="G156" s="54">
        <f t="shared" si="178"/>
        <v>301206.90000000002</v>
      </c>
      <c r="H156" s="54">
        <f t="shared" si="178"/>
        <v>181120.4</v>
      </c>
      <c r="I156" s="54">
        <f t="shared" si="178"/>
        <v>11037977.58</v>
      </c>
      <c r="J156" s="54">
        <f t="shared" si="178"/>
        <v>1064091.46</v>
      </c>
      <c r="K156" s="54">
        <f t="shared" si="178"/>
        <v>179632.76</v>
      </c>
      <c r="L156" s="54">
        <f t="shared" si="178"/>
        <v>1759531.86</v>
      </c>
      <c r="M156" s="54">
        <f t="shared" si="178"/>
        <v>1804661.11</v>
      </c>
      <c r="N156" s="54">
        <f t="shared" si="178"/>
        <v>13006242.24</v>
      </c>
      <c r="O156" s="54">
        <f t="shared" si="178"/>
        <v>2212629.9900000002</v>
      </c>
      <c r="P156" s="54">
        <f t="shared" si="178"/>
        <v>165296.38</v>
      </c>
      <c r="Q156" s="54">
        <f t="shared" si="178"/>
        <v>31017573.739999998</v>
      </c>
      <c r="R156" s="54">
        <f t="shared" si="178"/>
        <v>1182356.5900000001</v>
      </c>
      <c r="S156" s="54">
        <f t="shared" si="178"/>
        <v>728267.45</v>
      </c>
      <c r="T156" s="54">
        <f t="shared" si="178"/>
        <v>106609.16</v>
      </c>
      <c r="U156" s="54">
        <f t="shared" si="178"/>
        <v>51488.17</v>
      </c>
      <c r="V156" s="54">
        <f t="shared" si="178"/>
        <v>196187.32</v>
      </c>
      <c r="W156" s="53">
        <f t="shared" si="178"/>
        <v>67964.38</v>
      </c>
      <c r="X156" s="54">
        <f t="shared" si="178"/>
        <v>28833.37</v>
      </c>
      <c r="Y156" s="54">
        <f t="shared" si="178"/>
        <v>2200486.4300000002</v>
      </c>
      <c r="Z156" s="54">
        <f t="shared" si="178"/>
        <v>147121.81</v>
      </c>
      <c r="AA156" s="54">
        <f t="shared" si="178"/>
        <v>7722519.4900000002</v>
      </c>
      <c r="AB156" s="54">
        <f t="shared" si="178"/>
        <v>5202429.53</v>
      </c>
      <c r="AC156" s="54">
        <f t="shared" si="178"/>
        <v>261112.33</v>
      </c>
      <c r="AD156" s="54">
        <f t="shared" si="178"/>
        <v>387971.84000000003</v>
      </c>
      <c r="AE156" s="54">
        <f t="shared" si="178"/>
        <v>87132.11</v>
      </c>
      <c r="AF156" s="54">
        <f t="shared" si="178"/>
        <v>115190.28</v>
      </c>
      <c r="AG156" s="54">
        <f t="shared" si="178"/>
        <v>195455.96</v>
      </c>
      <c r="AH156" s="54">
        <f t="shared" si="178"/>
        <v>539868.38</v>
      </c>
      <c r="AI156" s="54">
        <f t="shared" si="178"/>
        <v>172912.19</v>
      </c>
      <c r="AJ156" s="54">
        <f t="shared" si="178"/>
        <v>178884.74</v>
      </c>
      <c r="AK156" s="54">
        <f t="shared" si="178"/>
        <v>243751.29</v>
      </c>
      <c r="AL156" s="54">
        <f t="shared" si="178"/>
        <v>288070.26</v>
      </c>
      <c r="AM156" s="54">
        <f t="shared" si="178"/>
        <v>255433.33</v>
      </c>
      <c r="AN156" s="54">
        <f t="shared" si="178"/>
        <v>181471.53</v>
      </c>
      <c r="AO156" s="54">
        <f t="shared" si="178"/>
        <v>2277511.63</v>
      </c>
      <c r="AP156" s="54">
        <f t="shared" si="178"/>
        <v>62565553.600000001</v>
      </c>
      <c r="AQ156" s="54">
        <f t="shared" si="178"/>
        <v>146444.39000000001</v>
      </c>
      <c r="AR156" s="54">
        <f t="shared" si="178"/>
        <v>6486825.3700000001</v>
      </c>
      <c r="AS156" s="54">
        <f t="shared" si="178"/>
        <v>2060930.67</v>
      </c>
      <c r="AT156" s="54">
        <f t="shared" si="178"/>
        <v>357359.66</v>
      </c>
      <c r="AU156" s="54">
        <f t="shared" si="178"/>
        <v>118918.21</v>
      </c>
      <c r="AV156" s="54">
        <f t="shared" si="178"/>
        <v>161960.63</v>
      </c>
      <c r="AW156" s="54">
        <f t="shared" si="178"/>
        <v>69140.679999999993</v>
      </c>
      <c r="AX156" s="54">
        <f t="shared" si="178"/>
        <v>24331.34</v>
      </c>
      <c r="AY156" s="54">
        <f t="shared" si="178"/>
        <v>224568.02</v>
      </c>
      <c r="AZ156" s="54">
        <f t="shared" si="178"/>
        <v>9239075.4600000009</v>
      </c>
      <c r="BA156" s="54">
        <f t="shared" si="178"/>
        <v>3193869.76</v>
      </c>
      <c r="BB156" s="54">
        <f t="shared" si="178"/>
        <v>2629015.08</v>
      </c>
      <c r="BC156" s="54">
        <f t="shared" si="178"/>
        <v>16168785.279999999</v>
      </c>
      <c r="BD156" s="54">
        <f t="shared" si="178"/>
        <v>650275.96</v>
      </c>
      <c r="BE156" s="54">
        <f t="shared" si="178"/>
        <v>364248.56</v>
      </c>
      <c r="BF156" s="54">
        <f t="shared" si="178"/>
        <v>2563397.86</v>
      </c>
      <c r="BG156" s="54">
        <f t="shared" si="178"/>
        <v>556015.77</v>
      </c>
      <c r="BH156" s="54">
        <f t="shared" si="178"/>
        <v>140685.99</v>
      </c>
      <c r="BI156" s="54">
        <f t="shared" si="178"/>
        <v>214638.83</v>
      </c>
      <c r="BJ156" s="54">
        <f t="shared" si="178"/>
        <v>434146.47</v>
      </c>
      <c r="BK156" s="54">
        <f t="shared" si="178"/>
        <v>5706991.8600000003</v>
      </c>
      <c r="BL156" s="54">
        <f t="shared" si="178"/>
        <v>184408.86</v>
      </c>
      <c r="BM156" s="54">
        <f t="shared" si="178"/>
        <v>165684.73000000001</v>
      </c>
      <c r="BN156" s="54">
        <f t="shared" si="178"/>
        <v>1818675.55</v>
      </c>
      <c r="BO156" s="54">
        <f t="shared" ref="BO156:DZ156" si="179">MAX(BO144,BO146,BO154)</f>
        <v>721992.17</v>
      </c>
      <c r="BP156" s="54">
        <f t="shared" si="179"/>
        <v>141914.32999999999</v>
      </c>
      <c r="BQ156" s="54">
        <f t="shared" si="179"/>
        <v>2047802.6</v>
      </c>
      <c r="BR156" s="54">
        <f t="shared" si="179"/>
        <v>1715401.06</v>
      </c>
      <c r="BS156" s="54">
        <f t="shared" si="179"/>
        <v>650874.05000000005</v>
      </c>
      <c r="BT156" s="54">
        <f t="shared" si="179"/>
        <v>151445.41</v>
      </c>
      <c r="BU156" s="54">
        <f t="shared" si="179"/>
        <v>175871.18</v>
      </c>
      <c r="BV156" s="54">
        <f t="shared" si="179"/>
        <v>277829.08</v>
      </c>
      <c r="BW156" s="54">
        <f t="shared" si="179"/>
        <v>394860.71</v>
      </c>
      <c r="BX156" s="54">
        <f t="shared" si="179"/>
        <v>35647.96</v>
      </c>
      <c r="BY156" s="54">
        <f t="shared" si="179"/>
        <v>644272.04</v>
      </c>
      <c r="BZ156" s="54">
        <f t="shared" si="179"/>
        <v>158266.17000000001</v>
      </c>
      <c r="CA156" s="54">
        <f t="shared" si="179"/>
        <v>98227.21</v>
      </c>
      <c r="CB156" s="54">
        <f t="shared" si="179"/>
        <v>21022431.68</v>
      </c>
      <c r="CC156" s="54">
        <f t="shared" si="179"/>
        <v>105383.01</v>
      </c>
      <c r="CD156" s="54">
        <f t="shared" si="179"/>
        <v>53682.31</v>
      </c>
      <c r="CE156" s="54">
        <f t="shared" si="179"/>
        <v>103098.09</v>
      </c>
      <c r="CF156" s="54">
        <f t="shared" si="179"/>
        <v>73426.47</v>
      </c>
      <c r="CG156" s="54">
        <f t="shared" si="179"/>
        <v>112889.45</v>
      </c>
      <c r="CH156" s="54">
        <f t="shared" si="179"/>
        <v>112733.28</v>
      </c>
      <c r="CI156" s="54">
        <f t="shared" si="179"/>
        <v>467773.76</v>
      </c>
      <c r="CJ156" s="54">
        <f t="shared" si="179"/>
        <v>430763.91</v>
      </c>
      <c r="CK156" s="54">
        <f t="shared" si="179"/>
        <v>1408857.81</v>
      </c>
      <c r="CL156" s="54">
        <f t="shared" si="179"/>
        <v>335040.34999999998</v>
      </c>
      <c r="CM156" s="54">
        <f t="shared" si="179"/>
        <v>618841.87</v>
      </c>
      <c r="CN156" s="54">
        <f t="shared" si="179"/>
        <v>7209786.3200000003</v>
      </c>
      <c r="CO156" s="54">
        <f t="shared" si="179"/>
        <v>4665901.58</v>
      </c>
      <c r="CP156" s="54">
        <f t="shared" si="179"/>
        <v>393343.25</v>
      </c>
      <c r="CQ156" s="54">
        <f t="shared" si="179"/>
        <v>1014527.12</v>
      </c>
      <c r="CR156" s="54">
        <f t="shared" si="179"/>
        <v>157908.74</v>
      </c>
      <c r="CS156" s="54">
        <f t="shared" si="179"/>
        <v>119336.94</v>
      </c>
      <c r="CT156" s="54">
        <f t="shared" si="179"/>
        <v>113648.13</v>
      </c>
      <c r="CU156" s="54">
        <f t="shared" si="179"/>
        <v>77736.759999999995</v>
      </c>
      <c r="CV156" s="54">
        <f t="shared" si="179"/>
        <v>25560.76</v>
      </c>
      <c r="CW156" s="54">
        <f t="shared" si="179"/>
        <v>83842.100000000006</v>
      </c>
      <c r="CX156" s="54">
        <f t="shared" si="179"/>
        <v>231241.17</v>
      </c>
      <c r="CY156" s="54">
        <f t="shared" si="179"/>
        <v>62252.37</v>
      </c>
      <c r="CZ156" s="54">
        <f t="shared" si="179"/>
        <v>867121.89</v>
      </c>
      <c r="DA156" s="54">
        <f t="shared" si="179"/>
        <v>81367.59</v>
      </c>
      <c r="DB156" s="54">
        <f t="shared" si="179"/>
        <v>126075.01</v>
      </c>
      <c r="DC156" s="54">
        <f t="shared" si="179"/>
        <v>63028.79</v>
      </c>
      <c r="DD156" s="54">
        <f t="shared" si="179"/>
        <v>79427.149999999994</v>
      </c>
      <c r="DE156" s="54">
        <f t="shared" si="179"/>
        <v>180132.73</v>
      </c>
      <c r="DF156" s="54">
        <f t="shared" si="179"/>
        <v>7987632.5999999996</v>
      </c>
      <c r="DG156" s="54">
        <f t="shared" si="179"/>
        <v>45668.75</v>
      </c>
      <c r="DH156" s="54">
        <f t="shared" si="179"/>
        <v>622897.82999999996</v>
      </c>
      <c r="DI156" s="54">
        <f t="shared" si="179"/>
        <v>1758038.41</v>
      </c>
      <c r="DJ156" s="54">
        <f t="shared" si="179"/>
        <v>245113.27</v>
      </c>
      <c r="DK156" s="54">
        <f t="shared" si="179"/>
        <v>266785.13</v>
      </c>
      <c r="DL156" s="54">
        <f t="shared" si="179"/>
        <v>2694981.05</v>
      </c>
      <c r="DM156" s="54">
        <f t="shared" si="179"/>
        <v>227334.94</v>
      </c>
      <c r="DN156" s="54">
        <f t="shared" si="179"/>
        <v>802296.23</v>
      </c>
      <c r="DO156" s="54">
        <f t="shared" si="179"/>
        <v>2402939.2599999998</v>
      </c>
      <c r="DP156" s="54">
        <f t="shared" si="179"/>
        <v>87648.42</v>
      </c>
      <c r="DQ156" s="54">
        <f t="shared" si="179"/>
        <v>176754.62</v>
      </c>
      <c r="DR156" s="54">
        <f t="shared" si="179"/>
        <v>1383129.74</v>
      </c>
      <c r="DS156" s="54">
        <f t="shared" si="179"/>
        <v>843010.79</v>
      </c>
      <c r="DT156" s="54">
        <f t="shared" si="179"/>
        <v>149769.44</v>
      </c>
      <c r="DU156" s="54">
        <f t="shared" si="179"/>
        <v>225795.19</v>
      </c>
      <c r="DV156" s="54">
        <f t="shared" si="179"/>
        <v>120425.95</v>
      </c>
      <c r="DW156" s="54">
        <f t="shared" si="179"/>
        <v>147946.39000000001</v>
      </c>
      <c r="DX156" s="54">
        <f t="shared" si="179"/>
        <v>89023.13</v>
      </c>
      <c r="DY156" s="54">
        <f t="shared" si="179"/>
        <v>107309.41</v>
      </c>
      <c r="DZ156" s="54">
        <f t="shared" si="179"/>
        <v>214404.37</v>
      </c>
      <c r="EA156" s="54">
        <f t="shared" ref="EA156:FX156" si="180">MAX(EA144,EA146,EA154)</f>
        <v>239302.56</v>
      </c>
      <c r="EB156" s="54">
        <f t="shared" si="180"/>
        <v>229367.43</v>
      </c>
      <c r="EC156" s="54">
        <f t="shared" si="180"/>
        <v>84146.14</v>
      </c>
      <c r="ED156" s="54">
        <f t="shared" si="180"/>
        <v>79883.320000000007</v>
      </c>
      <c r="EE156" s="54">
        <f t="shared" si="180"/>
        <v>169946.82</v>
      </c>
      <c r="EF156" s="54">
        <f t="shared" si="180"/>
        <v>998270.42</v>
      </c>
      <c r="EG156" s="54">
        <f t="shared" si="180"/>
        <v>200184.31</v>
      </c>
      <c r="EH156" s="54">
        <f t="shared" si="180"/>
        <v>115631.8</v>
      </c>
      <c r="EI156" s="54">
        <f t="shared" si="180"/>
        <v>18090208.41</v>
      </c>
      <c r="EJ156" s="54">
        <f t="shared" si="180"/>
        <v>3729273.21</v>
      </c>
      <c r="EK156" s="54">
        <f t="shared" si="180"/>
        <v>231691.02</v>
      </c>
      <c r="EL156" s="54">
        <f t="shared" si="180"/>
        <v>161985.82</v>
      </c>
      <c r="EM156" s="54">
        <f t="shared" si="180"/>
        <v>252978.39</v>
      </c>
      <c r="EN156" s="54">
        <f t="shared" si="180"/>
        <v>762505.71</v>
      </c>
      <c r="EO156" s="54">
        <f t="shared" si="180"/>
        <v>138755.09</v>
      </c>
      <c r="EP156" s="54">
        <f t="shared" si="180"/>
        <v>133015.67999999999</v>
      </c>
      <c r="EQ156" s="54">
        <f t="shared" si="180"/>
        <v>373484.82</v>
      </c>
      <c r="ER156" s="54">
        <f t="shared" si="180"/>
        <v>190875.79</v>
      </c>
      <c r="ES156" s="54">
        <f t="shared" si="180"/>
        <v>150693.26</v>
      </c>
      <c r="ET156" s="54">
        <f t="shared" si="180"/>
        <v>270469.82</v>
      </c>
      <c r="EU156" s="54">
        <f t="shared" si="180"/>
        <v>1097062.6499999999</v>
      </c>
      <c r="EV156" s="54">
        <f t="shared" si="180"/>
        <v>62827</v>
      </c>
      <c r="EW156" s="54">
        <f t="shared" si="180"/>
        <v>206657.44</v>
      </c>
      <c r="EX156" s="54">
        <f t="shared" si="180"/>
        <v>120465.25</v>
      </c>
      <c r="EY156" s="54">
        <f t="shared" si="180"/>
        <v>411816.26</v>
      </c>
      <c r="EZ156" s="54">
        <f t="shared" si="180"/>
        <v>81782.03</v>
      </c>
      <c r="FA156" s="54">
        <f t="shared" si="180"/>
        <v>832554.38</v>
      </c>
      <c r="FB156" s="54">
        <f t="shared" si="180"/>
        <v>243403.61</v>
      </c>
      <c r="FC156" s="54">
        <f t="shared" si="180"/>
        <v>553573.91</v>
      </c>
      <c r="FD156" s="54">
        <f t="shared" si="180"/>
        <v>210059.24</v>
      </c>
      <c r="FE156" s="54">
        <f t="shared" si="180"/>
        <v>88573.9</v>
      </c>
      <c r="FF156" s="54">
        <f t="shared" si="180"/>
        <v>144236.65</v>
      </c>
      <c r="FG156" s="54">
        <f t="shared" si="180"/>
        <v>52702.080000000002</v>
      </c>
      <c r="FH156" s="54">
        <f t="shared" si="180"/>
        <v>100428.42</v>
      </c>
      <c r="FI156" s="54">
        <f t="shared" si="180"/>
        <v>768430.18</v>
      </c>
      <c r="FJ156" s="54">
        <f t="shared" si="180"/>
        <v>517091.87</v>
      </c>
      <c r="FK156" s="54">
        <f t="shared" si="180"/>
        <v>662936.65</v>
      </c>
      <c r="FL156" s="54">
        <f t="shared" si="180"/>
        <v>640660.21</v>
      </c>
      <c r="FM156" s="54">
        <f t="shared" si="180"/>
        <v>750606.73</v>
      </c>
      <c r="FN156" s="54">
        <f t="shared" si="180"/>
        <v>14488259.939999999</v>
      </c>
      <c r="FO156" s="54">
        <f t="shared" si="180"/>
        <v>337118.96</v>
      </c>
      <c r="FP156" s="54">
        <f t="shared" si="180"/>
        <v>1623860.35</v>
      </c>
      <c r="FQ156" s="54">
        <f t="shared" si="180"/>
        <v>318172.73</v>
      </c>
      <c r="FR156" s="54">
        <f t="shared" si="180"/>
        <v>102980.97</v>
      </c>
      <c r="FS156" s="54">
        <f t="shared" si="180"/>
        <v>53281.65</v>
      </c>
      <c r="FT156" s="53">
        <f t="shared" si="180"/>
        <v>65706.570000000007</v>
      </c>
      <c r="FU156" s="54">
        <f t="shared" si="180"/>
        <v>537394.09</v>
      </c>
      <c r="FV156" s="54">
        <f t="shared" si="180"/>
        <v>306934.23</v>
      </c>
      <c r="FW156" s="54">
        <f t="shared" si="180"/>
        <v>132187.72</v>
      </c>
      <c r="FX156" s="54">
        <f t="shared" si="180"/>
        <v>24219.7</v>
      </c>
      <c r="FY156" s="54"/>
      <c r="FZ156" s="54">
        <f>SUM(C156:FX156)</f>
        <v>354781237.88000005</v>
      </c>
      <c r="GA156" s="54"/>
      <c r="GB156" s="53"/>
      <c r="GC156" s="54"/>
      <c r="GD156" s="54"/>
      <c r="GE156" s="6"/>
      <c r="GF156" s="7"/>
      <c r="GG156" s="7"/>
      <c r="GH156" s="7"/>
      <c r="GI156" s="7"/>
      <c r="GJ156" s="7"/>
      <c r="GK156" s="7"/>
      <c r="GL156" s="7"/>
      <c r="GM156" s="7"/>
    </row>
    <row r="157" spans="1:195" x14ac:dyDescent="0.2">
      <c r="A157" s="72"/>
      <c r="B157" s="2" t="s">
        <v>489</v>
      </c>
      <c r="C157" s="143">
        <v>4806835.13</v>
      </c>
      <c r="D157" s="143">
        <v>14268061.460000001</v>
      </c>
      <c r="E157" s="143">
        <v>8129476.4199999999</v>
      </c>
      <c r="F157" s="143">
        <v>5432797.8200000003</v>
      </c>
      <c r="G157" s="143">
        <v>301206.90000000002</v>
      </c>
      <c r="H157" s="143">
        <v>181120.4</v>
      </c>
      <c r="I157" s="143">
        <v>11037977.58</v>
      </c>
      <c r="J157" s="143">
        <v>1064091.46</v>
      </c>
      <c r="K157" s="143">
        <v>179632.76</v>
      </c>
      <c r="L157" s="143">
        <v>1759531.86</v>
      </c>
      <c r="M157" s="143">
        <v>1804661.11</v>
      </c>
      <c r="N157" s="143">
        <v>13006242.24</v>
      </c>
      <c r="O157" s="143">
        <v>2212629.9900000002</v>
      </c>
      <c r="P157" s="143">
        <v>165296.38</v>
      </c>
      <c r="Q157" s="143">
        <v>31017573.739999998</v>
      </c>
      <c r="R157" s="143">
        <v>1182356.5900000001</v>
      </c>
      <c r="S157" s="143">
        <v>728267.45</v>
      </c>
      <c r="T157" s="143">
        <v>106609.16</v>
      </c>
      <c r="U157" s="143">
        <v>51488.17</v>
      </c>
      <c r="V157" s="143">
        <v>196187.32</v>
      </c>
      <c r="W157" s="144">
        <v>67964.38</v>
      </c>
      <c r="X157" s="143">
        <v>28833.37</v>
      </c>
      <c r="Y157" s="143">
        <v>2200486.4300000002</v>
      </c>
      <c r="Z157" s="143">
        <v>147121.81</v>
      </c>
      <c r="AA157" s="143">
        <v>7722519.4900000002</v>
      </c>
      <c r="AB157" s="143">
        <v>5202429.53</v>
      </c>
      <c r="AC157" s="143">
        <v>261112.33</v>
      </c>
      <c r="AD157" s="143">
        <v>387971.84000000003</v>
      </c>
      <c r="AE157" s="143">
        <v>87132.11</v>
      </c>
      <c r="AF157" s="143">
        <v>115190.28</v>
      </c>
      <c r="AG157" s="143">
        <v>195455.96</v>
      </c>
      <c r="AH157" s="143">
        <v>539868.38</v>
      </c>
      <c r="AI157" s="143">
        <v>172912.19</v>
      </c>
      <c r="AJ157" s="143">
        <v>178884.74</v>
      </c>
      <c r="AK157" s="143">
        <v>243751.29</v>
      </c>
      <c r="AL157" s="143">
        <v>288070.26</v>
      </c>
      <c r="AM157" s="143">
        <v>255433.33</v>
      </c>
      <c r="AN157" s="143">
        <v>181471.53</v>
      </c>
      <c r="AO157" s="143">
        <v>2277511.63</v>
      </c>
      <c r="AP157" s="143">
        <v>62565553.600000001</v>
      </c>
      <c r="AQ157" s="143">
        <v>146444.39000000001</v>
      </c>
      <c r="AR157" s="143">
        <v>6486825.3700000001</v>
      </c>
      <c r="AS157" s="143">
        <v>2060930.67</v>
      </c>
      <c r="AT157" s="143">
        <v>357359.66</v>
      </c>
      <c r="AU157" s="143">
        <v>118918.21</v>
      </c>
      <c r="AV157" s="143">
        <v>161960.63</v>
      </c>
      <c r="AW157" s="143">
        <v>69140.679999999993</v>
      </c>
      <c r="AX157" s="143">
        <v>24331.34</v>
      </c>
      <c r="AY157" s="143">
        <v>224568.02</v>
      </c>
      <c r="AZ157" s="143">
        <v>9239075.4600000009</v>
      </c>
      <c r="BA157" s="143">
        <v>3193869.76</v>
      </c>
      <c r="BB157" s="143">
        <v>2629015.08</v>
      </c>
      <c r="BC157" s="143">
        <v>16168785.279999999</v>
      </c>
      <c r="BD157" s="143">
        <v>650275.96</v>
      </c>
      <c r="BE157" s="143">
        <v>364248.56</v>
      </c>
      <c r="BF157" s="143">
        <v>2563397.86</v>
      </c>
      <c r="BG157" s="143">
        <v>556015.77</v>
      </c>
      <c r="BH157" s="143">
        <v>140685.99</v>
      </c>
      <c r="BI157" s="143">
        <v>214638.83</v>
      </c>
      <c r="BJ157" s="143">
        <v>434146.47</v>
      </c>
      <c r="BK157" s="143">
        <v>5706991.8600000003</v>
      </c>
      <c r="BL157" s="143">
        <v>184408.86</v>
      </c>
      <c r="BM157" s="143">
        <v>165684.73000000001</v>
      </c>
      <c r="BN157" s="143">
        <v>1818675.55</v>
      </c>
      <c r="BO157" s="143">
        <v>721992.17</v>
      </c>
      <c r="BP157" s="143">
        <v>141914.32999999999</v>
      </c>
      <c r="BQ157" s="143">
        <v>2047802.6</v>
      </c>
      <c r="BR157" s="143">
        <v>1715401.06</v>
      </c>
      <c r="BS157" s="143">
        <v>650874.05000000005</v>
      </c>
      <c r="BT157" s="143">
        <v>151445.41</v>
      </c>
      <c r="BU157" s="143">
        <v>175871.18</v>
      </c>
      <c r="BV157" s="143">
        <v>277829.08</v>
      </c>
      <c r="BW157" s="143">
        <v>394860.71</v>
      </c>
      <c r="BX157" s="143">
        <v>35647.96</v>
      </c>
      <c r="BY157" s="143">
        <v>644272.04</v>
      </c>
      <c r="BZ157" s="143">
        <v>158266.17000000001</v>
      </c>
      <c r="CA157" s="143">
        <v>98227.21</v>
      </c>
      <c r="CB157" s="143">
        <v>21022431.68</v>
      </c>
      <c r="CC157" s="143">
        <v>105383.01</v>
      </c>
      <c r="CD157" s="143">
        <v>53682.31</v>
      </c>
      <c r="CE157" s="143">
        <v>103098.09</v>
      </c>
      <c r="CF157" s="143">
        <v>73426.47</v>
      </c>
      <c r="CG157" s="143">
        <v>112889.45</v>
      </c>
      <c r="CH157" s="143">
        <v>112733.28</v>
      </c>
      <c r="CI157" s="143">
        <v>467773.76</v>
      </c>
      <c r="CJ157" s="143">
        <v>430763.91</v>
      </c>
      <c r="CK157" s="143">
        <v>1408857.81</v>
      </c>
      <c r="CL157" s="143">
        <v>335040.34999999998</v>
      </c>
      <c r="CM157" s="143">
        <v>618841.87</v>
      </c>
      <c r="CN157" s="143">
        <v>7209786.3200000003</v>
      </c>
      <c r="CO157" s="143">
        <v>4665901.58</v>
      </c>
      <c r="CP157" s="143">
        <v>393343.25</v>
      </c>
      <c r="CQ157" s="143">
        <v>1014527.12</v>
      </c>
      <c r="CR157" s="143">
        <v>157908.74</v>
      </c>
      <c r="CS157" s="143">
        <v>119336.94</v>
      </c>
      <c r="CT157" s="143">
        <v>113648.13</v>
      </c>
      <c r="CU157" s="143">
        <v>77736.759999999995</v>
      </c>
      <c r="CV157" s="143">
        <v>25560.76</v>
      </c>
      <c r="CW157" s="143">
        <v>83842.100000000006</v>
      </c>
      <c r="CX157" s="143">
        <v>231241.17</v>
      </c>
      <c r="CY157" s="143">
        <v>62252.37</v>
      </c>
      <c r="CZ157" s="143">
        <v>867121.89</v>
      </c>
      <c r="DA157" s="143">
        <v>81367.59</v>
      </c>
      <c r="DB157" s="143">
        <v>126075.01</v>
      </c>
      <c r="DC157" s="143">
        <v>63028.79</v>
      </c>
      <c r="DD157" s="143">
        <v>79427.149999999994</v>
      </c>
      <c r="DE157" s="143">
        <v>180132.73</v>
      </c>
      <c r="DF157" s="143">
        <v>7987632.5999999996</v>
      </c>
      <c r="DG157" s="143">
        <v>45668.75</v>
      </c>
      <c r="DH157" s="143">
        <v>622897.82999999996</v>
      </c>
      <c r="DI157" s="143">
        <v>1758038.41</v>
      </c>
      <c r="DJ157" s="143">
        <v>245113.27</v>
      </c>
      <c r="DK157" s="143">
        <v>266785.13</v>
      </c>
      <c r="DL157" s="143">
        <v>2694981.05</v>
      </c>
      <c r="DM157" s="143">
        <v>227334.94</v>
      </c>
      <c r="DN157" s="143">
        <v>802296.23</v>
      </c>
      <c r="DO157" s="143">
        <v>2402939.2599999998</v>
      </c>
      <c r="DP157" s="143">
        <v>87648.42</v>
      </c>
      <c r="DQ157" s="143">
        <v>176754.62</v>
      </c>
      <c r="DR157" s="143">
        <v>1383129.74</v>
      </c>
      <c r="DS157" s="143">
        <v>843010.79</v>
      </c>
      <c r="DT157" s="143">
        <v>149769.44</v>
      </c>
      <c r="DU157" s="143">
        <v>225795.19</v>
      </c>
      <c r="DV157" s="143">
        <v>120425.95</v>
      </c>
      <c r="DW157" s="143">
        <v>147946.39000000001</v>
      </c>
      <c r="DX157" s="143">
        <v>89023.13</v>
      </c>
      <c r="DY157" s="143">
        <v>107309.41</v>
      </c>
      <c r="DZ157" s="143">
        <v>214404.37</v>
      </c>
      <c r="EA157" s="143">
        <v>239302.56</v>
      </c>
      <c r="EB157" s="143">
        <v>229367.43</v>
      </c>
      <c r="EC157" s="143">
        <v>84146.14</v>
      </c>
      <c r="ED157" s="143">
        <v>79883.320000000007</v>
      </c>
      <c r="EE157" s="143">
        <v>169946.82</v>
      </c>
      <c r="EF157" s="143">
        <v>998270.42</v>
      </c>
      <c r="EG157" s="143">
        <v>200184.31</v>
      </c>
      <c r="EH157" s="143">
        <v>115631.8</v>
      </c>
      <c r="EI157" s="143">
        <v>18090208.41</v>
      </c>
      <c r="EJ157" s="143">
        <v>3729273.21</v>
      </c>
      <c r="EK157" s="143">
        <v>231691.02</v>
      </c>
      <c r="EL157" s="143">
        <v>161985.82</v>
      </c>
      <c r="EM157" s="143">
        <v>252978.39</v>
      </c>
      <c r="EN157" s="143">
        <v>762505.71</v>
      </c>
      <c r="EO157" s="143">
        <v>138755.09</v>
      </c>
      <c r="EP157" s="143">
        <v>133015.67999999999</v>
      </c>
      <c r="EQ157" s="143">
        <v>373484.82</v>
      </c>
      <c r="ER157" s="143">
        <v>190875.79</v>
      </c>
      <c r="ES157" s="143">
        <v>150693.26</v>
      </c>
      <c r="ET157" s="143">
        <v>270469.82</v>
      </c>
      <c r="EU157" s="143">
        <v>1097062.6499999999</v>
      </c>
      <c r="EV157" s="143">
        <v>62827</v>
      </c>
      <c r="EW157" s="143">
        <v>206657.44</v>
      </c>
      <c r="EX157" s="143">
        <v>120465.25</v>
      </c>
      <c r="EY157" s="143">
        <v>411816.26</v>
      </c>
      <c r="EZ157" s="143">
        <v>81782.03</v>
      </c>
      <c r="FA157" s="143">
        <v>832554.38</v>
      </c>
      <c r="FB157" s="143">
        <v>243403.61</v>
      </c>
      <c r="FC157" s="143">
        <v>553573.91</v>
      </c>
      <c r="FD157" s="143">
        <v>210059.24</v>
      </c>
      <c r="FE157" s="143">
        <v>88573.9</v>
      </c>
      <c r="FF157" s="143">
        <v>144236.65</v>
      </c>
      <c r="FG157" s="143">
        <v>52702.080000000002</v>
      </c>
      <c r="FH157" s="143">
        <v>100428.42</v>
      </c>
      <c r="FI157" s="143">
        <v>768430.18</v>
      </c>
      <c r="FJ157" s="143">
        <v>517091.87</v>
      </c>
      <c r="FK157" s="143">
        <v>662936.65</v>
      </c>
      <c r="FL157" s="143">
        <v>640660.21</v>
      </c>
      <c r="FM157" s="143">
        <v>750606.73</v>
      </c>
      <c r="FN157" s="143">
        <v>14488259.939999999</v>
      </c>
      <c r="FO157" s="143">
        <v>337118.96</v>
      </c>
      <c r="FP157" s="143">
        <v>1623860.35</v>
      </c>
      <c r="FQ157" s="143">
        <v>318172.73</v>
      </c>
      <c r="FR157" s="143">
        <v>102980.97</v>
      </c>
      <c r="FS157" s="143">
        <v>53281.65</v>
      </c>
      <c r="FT157" s="144">
        <v>65706.570000000007</v>
      </c>
      <c r="FU157" s="143">
        <v>537394.09</v>
      </c>
      <c r="FV157" s="143">
        <v>306934.23</v>
      </c>
      <c r="FW157" s="143">
        <v>132187.72</v>
      </c>
      <c r="FX157" s="143">
        <v>24219.7</v>
      </c>
      <c r="FY157" s="54"/>
      <c r="FZ157" s="54"/>
      <c r="GA157" s="54"/>
      <c r="GB157" s="53"/>
      <c r="GC157" s="54"/>
      <c r="GD157" s="54"/>
      <c r="GE157" s="6"/>
      <c r="GF157" s="7"/>
      <c r="GG157" s="7"/>
      <c r="GH157" s="7"/>
      <c r="GI157" s="7"/>
      <c r="GJ157" s="7"/>
      <c r="GK157" s="7"/>
      <c r="GL157" s="7"/>
      <c r="GM157" s="7"/>
    </row>
    <row r="158" spans="1:195" x14ac:dyDescent="0.2">
      <c r="A158" s="3" t="s">
        <v>413</v>
      </c>
      <c r="B158" s="2" t="s">
        <v>413</v>
      </c>
      <c r="C158" s="36">
        <f>C156-C157</f>
        <v>0</v>
      </c>
      <c r="D158" s="36">
        <f t="shared" ref="D158:BO158" si="181">D156-D157</f>
        <v>0</v>
      </c>
      <c r="E158" s="36">
        <f t="shared" si="181"/>
        <v>0</v>
      </c>
      <c r="F158" s="36">
        <f t="shared" si="181"/>
        <v>0</v>
      </c>
      <c r="G158" s="36">
        <f t="shared" si="181"/>
        <v>0</v>
      </c>
      <c r="H158" s="36">
        <f t="shared" si="181"/>
        <v>0</v>
      </c>
      <c r="I158" s="36">
        <f t="shared" si="181"/>
        <v>0</v>
      </c>
      <c r="J158" s="36">
        <f t="shared" si="181"/>
        <v>0</v>
      </c>
      <c r="K158" s="36">
        <f t="shared" si="181"/>
        <v>0</v>
      </c>
      <c r="L158" s="36">
        <f t="shared" si="181"/>
        <v>0</v>
      </c>
      <c r="M158" s="36">
        <f t="shared" si="181"/>
        <v>0</v>
      </c>
      <c r="N158" s="36">
        <f t="shared" si="181"/>
        <v>0</v>
      </c>
      <c r="O158" s="36">
        <f t="shared" si="181"/>
        <v>0</v>
      </c>
      <c r="P158" s="36">
        <f t="shared" si="181"/>
        <v>0</v>
      </c>
      <c r="Q158" s="36">
        <f t="shared" si="181"/>
        <v>0</v>
      </c>
      <c r="R158" s="36">
        <f t="shared" si="181"/>
        <v>0</v>
      </c>
      <c r="S158" s="36">
        <f t="shared" si="181"/>
        <v>0</v>
      </c>
      <c r="T158" s="36">
        <f t="shared" si="181"/>
        <v>0</v>
      </c>
      <c r="U158" s="36">
        <f t="shared" si="181"/>
        <v>0</v>
      </c>
      <c r="V158" s="36">
        <f t="shared" si="181"/>
        <v>0</v>
      </c>
      <c r="W158" s="36">
        <f t="shared" si="181"/>
        <v>0</v>
      </c>
      <c r="X158" s="36">
        <f t="shared" si="181"/>
        <v>0</v>
      </c>
      <c r="Y158" s="36">
        <f t="shared" si="181"/>
        <v>0</v>
      </c>
      <c r="Z158" s="36">
        <f t="shared" si="181"/>
        <v>0</v>
      </c>
      <c r="AA158" s="36">
        <f t="shared" si="181"/>
        <v>0</v>
      </c>
      <c r="AB158" s="36">
        <f t="shared" si="181"/>
        <v>0</v>
      </c>
      <c r="AC158" s="36">
        <f t="shared" si="181"/>
        <v>0</v>
      </c>
      <c r="AD158" s="36">
        <f t="shared" si="181"/>
        <v>0</v>
      </c>
      <c r="AE158" s="36">
        <f t="shared" si="181"/>
        <v>0</v>
      </c>
      <c r="AF158" s="36">
        <f t="shared" si="181"/>
        <v>0</v>
      </c>
      <c r="AG158" s="36">
        <f t="shared" si="181"/>
        <v>0</v>
      </c>
      <c r="AH158" s="36">
        <f t="shared" si="181"/>
        <v>0</v>
      </c>
      <c r="AI158" s="36">
        <f t="shared" si="181"/>
        <v>0</v>
      </c>
      <c r="AJ158" s="36">
        <f t="shared" si="181"/>
        <v>0</v>
      </c>
      <c r="AK158" s="36">
        <f t="shared" si="181"/>
        <v>0</v>
      </c>
      <c r="AL158" s="36">
        <f t="shared" si="181"/>
        <v>0</v>
      </c>
      <c r="AM158" s="36">
        <f t="shared" si="181"/>
        <v>0</v>
      </c>
      <c r="AN158" s="36">
        <f t="shared" si="181"/>
        <v>0</v>
      </c>
      <c r="AO158" s="36">
        <f t="shared" si="181"/>
        <v>0</v>
      </c>
      <c r="AP158" s="36">
        <f t="shared" si="181"/>
        <v>0</v>
      </c>
      <c r="AQ158" s="36">
        <f t="shared" si="181"/>
        <v>0</v>
      </c>
      <c r="AR158" s="36">
        <f t="shared" si="181"/>
        <v>0</v>
      </c>
      <c r="AS158" s="36">
        <f t="shared" si="181"/>
        <v>0</v>
      </c>
      <c r="AT158" s="36">
        <f t="shared" si="181"/>
        <v>0</v>
      </c>
      <c r="AU158" s="36">
        <f t="shared" si="181"/>
        <v>0</v>
      </c>
      <c r="AV158" s="36">
        <f t="shared" si="181"/>
        <v>0</v>
      </c>
      <c r="AW158" s="36">
        <f t="shared" si="181"/>
        <v>0</v>
      </c>
      <c r="AX158" s="36">
        <f t="shared" si="181"/>
        <v>0</v>
      </c>
      <c r="AY158" s="36">
        <f t="shared" si="181"/>
        <v>0</v>
      </c>
      <c r="AZ158" s="36">
        <f t="shared" si="181"/>
        <v>0</v>
      </c>
      <c r="BA158" s="36">
        <f t="shared" si="181"/>
        <v>0</v>
      </c>
      <c r="BB158" s="36">
        <f t="shared" si="181"/>
        <v>0</v>
      </c>
      <c r="BC158" s="36">
        <f t="shared" si="181"/>
        <v>0</v>
      </c>
      <c r="BD158" s="36">
        <f t="shared" si="181"/>
        <v>0</v>
      </c>
      <c r="BE158" s="36">
        <f t="shared" si="181"/>
        <v>0</v>
      </c>
      <c r="BF158" s="36">
        <f t="shared" si="181"/>
        <v>0</v>
      </c>
      <c r="BG158" s="36">
        <f t="shared" si="181"/>
        <v>0</v>
      </c>
      <c r="BH158" s="36">
        <f t="shared" si="181"/>
        <v>0</v>
      </c>
      <c r="BI158" s="36">
        <f t="shared" si="181"/>
        <v>0</v>
      </c>
      <c r="BJ158" s="36">
        <f t="shared" si="181"/>
        <v>0</v>
      </c>
      <c r="BK158" s="36">
        <f t="shared" si="181"/>
        <v>0</v>
      </c>
      <c r="BL158" s="36">
        <f t="shared" si="181"/>
        <v>0</v>
      </c>
      <c r="BM158" s="36">
        <f t="shared" si="181"/>
        <v>0</v>
      </c>
      <c r="BN158" s="36">
        <f t="shared" si="181"/>
        <v>0</v>
      </c>
      <c r="BO158" s="36">
        <f t="shared" si="181"/>
        <v>0</v>
      </c>
      <c r="BP158" s="36">
        <f t="shared" ref="BP158:EA158" si="182">BP156-BP157</f>
        <v>0</v>
      </c>
      <c r="BQ158" s="36">
        <f t="shared" si="182"/>
        <v>0</v>
      </c>
      <c r="BR158" s="36">
        <f t="shared" si="182"/>
        <v>0</v>
      </c>
      <c r="BS158" s="36">
        <f t="shared" si="182"/>
        <v>0</v>
      </c>
      <c r="BT158" s="36">
        <f t="shared" si="182"/>
        <v>0</v>
      </c>
      <c r="BU158" s="36">
        <f t="shared" si="182"/>
        <v>0</v>
      </c>
      <c r="BV158" s="36">
        <f t="shared" si="182"/>
        <v>0</v>
      </c>
      <c r="BW158" s="36">
        <f t="shared" si="182"/>
        <v>0</v>
      </c>
      <c r="BX158" s="36">
        <f t="shared" si="182"/>
        <v>0</v>
      </c>
      <c r="BY158" s="36">
        <f t="shared" si="182"/>
        <v>0</v>
      </c>
      <c r="BZ158" s="36">
        <f t="shared" si="182"/>
        <v>0</v>
      </c>
      <c r="CA158" s="36">
        <f t="shared" si="182"/>
        <v>0</v>
      </c>
      <c r="CB158" s="36">
        <f t="shared" si="182"/>
        <v>0</v>
      </c>
      <c r="CC158" s="36">
        <f t="shared" si="182"/>
        <v>0</v>
      </c>
      <c r="CD158" s="36">
        <f t="shared" si="182"/>
        <v>0</v>
      </c>
      <c r="CE158" s="36">
        <f t="shared" si="182"/>
        <v>0</v>
      </c>
      <c r="CF158" s="36">
        <f t="shared" si="182"/>
        <v>0</v>
      </c>
      <c r="CG158" s="36">
        <f t="shared" si="182"/>
        <v>0</v>
      </c>
      <c r="CH158" s="36">
        <f t="shared" si="182"/>
        <v>0</v>
      </c>
      <c r="CI158" s="36">
        <f t="shared" si="182"/>
        <v>0</v>
      </c>
      <c r="CJ158" s="36">
        <f t="shared" si="182"/>
        <v>0</v>
      </c>
      <c r="CK158" s="36">
        <f t="shared" si="182"/>
        <v>0</v>
      </c>
      <c r="CL158" s="36">
        <f t="shared" si="182"/>
        <v>0</v>
      </c>
      <c r="CM158" s="36">
        <f t="shared" si="182"/>
        <v>0</v>
      </c>
      <c r="CN158" s="36">
        <f t="shared" si="182"/>
        <v>0</v>
      </c>
      <c r="CO158" s="36">
        <f t="shared" si="182"/>
        <v>0</v>
      </c>
      <c r="CP158" s="36">
        <f t="shared" si="182"/>
        <v>0</v>
      </c>
      <c r="CQ158" s="36">
        <f t="shared" si="182"/>
        <v>0</v>
      </c>
      <c r="CR158" s="36">
        <f t="shared" si="182"/>
        <v>0</v>
      </c>
      <c r="CS158" s="36">
        <f t="shared" si="182"/>
        <v>0</v>
      </c>
      <c r="CT158" s="36">
        <f t="shared" si="182"/>
        <v>0</v>
      </c>
      <c r="CU158" s="36">
        <f t="shared" si="182"/>
        <v>0</v>
      </c>
      <c r="CV158" s="36">
        <f t="shared" si="182"/>
        <v>0</v>
      </c>
      <c r="CW158" s="36">
        <f t="shared" si="182"/>
        <v>0</v>
      </c>
      <c r="CX158" s="36">
        <f t="shared" si="182"/>
        <v>0</v>
      </c>
      <c r="CY158" s="36">
        <f t="shared" si="182"/>
        <v>0</v>
      </c>
      <c r="CZ158" s="36">
        <f t="shared" si="182"/>
        <v>0</v>
      </c>
      <c r="DA158" s="36">
        <f t="shared" si="182"/>
        <v>0</v>
      </c>
      <c r="DB158" s="36">
        <f t="shared" si="182"/>
        <v>0</v>
      </c>
      <c r="DC158" s="36">
        <f t="shared" si="182"/>
        <v>0</v>
      </c>
      <c r="DD158" s="36">
        <f t="shared" si="182"/>
        <v>0</v>
      </c>
      <c r="DE158" s="36">
        <f t="shared" si="182"/>
        <v>0</v>
      </c>
      <c r="DF158" s="36">
        <f t="shared" si="182"/>
        <v>0</v>
      </c>
      <c r="DG158" s="36">
        <f t="shared" si="182"/>
        <v>0</v>
      </c>
      <c r="DH158" s="36">
        <f t="shared" si="182"/>
        <v>0</v>
      </c>
      <c r="DI158" s="36">
        <f t="shared" si="182"/>
        <v>0</v>
      </c>
      <c r="DJ158" s="36">
        <f t="shared" si="182"/>
        <v>0</v>
      </c>
      <c r="DK158" s="36">
        <f t="shared" si="182"/>
        <v>0</v>
      </c>
      <c r="DL158" s="36">
        <f t="shared" si="182"/>
        <v>0</v>
      </c>
      <c r="DM158" s="36">
        <f t="shared" si="182"/>
        <v>0</v>
      </c>
      <c r="DN158" s="36">
        <f t="shared" si="182"/>
        <v>0</v>
      </c>
      <c r="DO158" s="36">
        <f t="shared" si="182"/>
        <v>0</v>
      </c>
      <c r="DP158" s="36">
        <f t="shared" si="182"/>
        <v>0</v>
      </c>
      <c r="DQ158" s="36">
        <f t="shared" si="182"/>
        <v>0</v>
      </c>
      <c r="DR158" s="36">
        <f t="shared" si="182"/>
        <v>0</v>
      </c>
      <c r="DS158" s="36">
        <f t="shared" si="182"/>
        <v>0</v>
      </c>
      <c r="DT158" s="36">
        <f t="shared" si="182"/>
        <v>0</v>
      </c>
      <c r="DU158" s="36">
        <f t="shared" si="182"/>
        <v>0</v>
      </c>
      <c r="DV158" s="36">
        <f t="shared" si="182"/>
        <v>0</v>
      </c>
      <c r="DW158" s="36">
        <f t="shared" si="182"/>
        <v>0</v>
      </c>
      <c r="DX158" s="36">
        <f t="shared" si="182"/>
        <v>0</v>
      </c>
      <c r="DY158" s="36">
        <f t="shared" si="182"/>
        <v>0</v>
      </c>
      <c r="DZ158" s="36">
        <f t="shared" si="182"/>
        <v>0</v>
      </c>
      <c r="EA158" s="36">
        <f t="shared" si="182"/>
        <v>0</v>
      </c>
      <c r="EB158" s="36">
        <f t="shared" ref="EB158:FX158" si="183">EB156-EB157</f>
        <v>0</v>
      </c>
      <c r="EC158" s="36">
        <f t="shared" si="183"/>
        <v>0</v>
      </c>
      <c r="ED158" s="36">
        <f t="shared" si="183"/>
        <v>0</v>
      </c>
      <c r="EE158" s="36">
        <f t="shared" si="183"/>
        <v>0</v>
      </c>
      <c r="EF158" s="36">
        <f t="shared" si="183"/>
        <v>0</v>
      </c>
      <c r="EG158" s="36">
        <f t="shared" si="183"/>
        <v>0</v>
      </c>
      <c r="EH158" s="36">
        <f t="shared" si="183"/>
        <v>0</v>
      </c>
      <c r="EI158" s="36">
        <f t="shared" si="183"/>
        <v>0</v>
      </c>
      <c r="EJ158" s="36">
        <f t="shared" si="183"/>
        <v>0</v>
      </c>
      <c r="EK158" s="36">
        <f t="shared" si="183"/>
        <v>0</v>
      </c>
      <c r="EL158" s="36">
        <f t="shared" si="183"/>
        <v>0</v>
      </c>
      <c r="EM158" s="36">
        <f t="shared" si="183"/>
        <v>0</v>
      </c>
      <c r="EN158" s="36">
        <f t="shared" si="183"/>
        <v>0</v>
      </c>
      <c r="EO158" s="36">
        <f t="shared" si="183"/>
        <v>0</v>
      </c>
      <c r="EP158" s="36">
        <f t="shared" si="183"/>
        <v>0</v>
      </c>
      <c r="EQ158" s="36">
        <f t="shared" si="183"/>
        <v>0</v>
      </c>
      <c r="ER158" s="36">
        <f t="shared" si="183"/>
        <v>0</v>
      </c>
      <c r="ES158" s="36">
        <f t="shared" si="183"/>
        <v>0</v>
      </c>
      <c r="ET158" s="36">
        <f t="shared" si="183"/>
        <v>0</v>
      </c>
      <c r="EU158" s="36">
        <f t="shared" si="183"/>
        <v>0</v>
      </c>
      <c r="EV158" s="36">
        <f t="shared" si="183"/>
        <v>0</v>
      </c>
      <c r="EW158" s="36">
        <f t="shared" si="183"/>
        <v>0</v>
      </c>
      <c r="EX158" s="36">
        <f t="shared" si="183"/>
        <v>0</v>
      </c>
      <c r="EY158" s="36">
        <f t="shared" si="183"/>
        <v>0</v>
      </c>
      <c r="EZ158" s="36">
        <f t="shared" si="183"/>
        <v>0</v>
      </c>
      <c r="FA158" s="36">
        <f t="shared" si="183"/>
        <v>0</v>
      </c>
      <c r="FB158" s="36">
        <f t="shared" si="183"/>
        <v>0</v>
      </c>
      <c r="FC158" s="36">
        <f t="shared" si="183"/>
        <v>0</v>
      </c>
      <c r="FD158" s="36">
        <f t="shared" si="183"/>
        <v>0</v>
      </c>
      <c r="FE158" s="36">
        <f t="shared" si="183"/>
        <v>0</v>
      </c>
      <c r="FF158" s="36">
        <f t="shared" si="183"/>
        <v>0</v>
      </c>
      <c r="FG158" s="36">
        <f t="shared" si="183"/>
        <v>0</v>
      </c>
      <c r="FH158" s="36">
        <f t="shared" si="183"/>
        <v>0</v>
      </c>
      <c r="FI158" s="36">
        <f t="shared" si="183"/>
        <v>0</v>
      </c>
      <c r="FJ158" s="36">
        <f t="shared" si="183"/>
        <v>0</v>
      </c>
      <c r="FK158" s="36">
        <f t="shared" si="183"/>
        <v>0</v>
      </c>
      <c r="FL158" s="36">
        <f t="shared" si="183"/>
        <v>0</v>
      </c>
      <c r="FM158" s="36">
        <f t="shared" si="183"/>
        <v>0</v>
      </c>
      <c r="FN158" s="36">
        <f t="shared" si="183"/>
        <v>0</v>
      </c>
      <c r="FO158" s="36">
        <f t="shared" si="183"/>
        <v>0</v>
      </c>
      <c r="FP158" s="36">
        <f t="shared" si="183"/>
        <v>0</v>
      </c>
      <c r="FQ158" s="36">
        <f t="shared" si="183"/>
        <v>0</v>
      </c>
      <c r="FR158" s="36">
        <f t="shared" si="183"/>
        <v>0</v>
      </c>
      <c r="FS158" s="36">
        <f t="shared" si="183"/>
        <v>0</v>
      </c>
      <c r="FT158" s="36">
        <f t="shared" si="183"/>
        <v>0</v>
      </c>
      <c r="FU158" s="36">
        <f t="shared" si="183"/>
        <v>0</v>
      </c>
      <c r="FV158" s="36">
        <f t="shared" si="183"/>
        <v>0</v>
      </c>
      <c r="FW158" s="36">
        <f t="shared" si="183"/>
        <v>0</v>
      </c>
      <c r="FX158" s="36">
        <f t="shared" si="183"/>
        <v>0</v>
      </c>
      <c r="FY158" s="54"/>
      <c r="FZ158" s="54"/>
      <c r="GA158" s="54"/>
      <c r="GB158" s="53"/>
      <c r="GC158" s="54"/>
      <c r="GD158" s="54"/>
      <c r="GE158" s="6"/>
      <c r="GF158" s="7"/>
      <c r="GG158" s="7"/>
      <c r="GH158" s="7"/>
      <c r="GI158" s="7"/>
      <c r="GJ158" s="7"/>
      <c r="GK158" s="7"/>
      <c r="GL158" s="7"/>
      <c r="GM158" s="7"/>
    </row>
    <row r="159" spans="1:195" ht="15.75" x14ac:dyDescent="0.25">
      <c r="A159" s="3"/>
      <c r="B159" s="52" t="s">
        <v>490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7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7"/>
      <c r="FU159" s="6"/>
      <c r="FV159" s="6"/>
      <c r="FW159" s="6"/>
      <c r="FX159" s="6"/>
      <c r="FY159" s="137"/>
      <c r="FZ159" s="21"/>
      <c r="GA159" s="54"/>
      <c r="GB159" s="53"/>
      <c r="GC159" s="54"/>
      <c r="GD159" s="54"/>
      <c r="GE159" s="6"/>
      <c r="GF159" s="7"/>
      <c r="GG159" s="7"/>
      <c r="GH159" s="7"/>
      <c r="GI159" s="7"/>
      <c r="GJ159" s="7"/>
      <c r="GK159" s="7"/>
      <c r="GL159" s="7"/>
      <c r="GM159" s="7"/>
    </row>
    <row r="160" spans="1:195" x14ac:dyDescent="0.2">
      <c r="A160" s="3" t="s">
        <v>491</v>
      </c>
      <c r="B160" s="2" t="s">
        <v>492</v>
      </c>
      <c r="C160" s="123">
        <f t="shared" ref="C160:BN160" si="184">C7+C26</f>
        <v>2347.6</v>
      </c>
      <c r="D160" s="123">
        <f t="shared" si="184"/>
        <v>0</v>
      </c>
      <c r="E160" s="123">
        <f t="shared" si="184"/>
        <v>1</v>
      </c>
      <c r="F160" s="123">
        <f t="shared" si="184"/>
        <v>0</v>
      </c>
      <c r="G160" s="123">
        <f t="shared" si="184"/>
        <v>0</v>
      </c>
      <c r="H160" s="123">
        <f t="shared" si="184"/>
        <v>0</v>
      </c>
      <c r="I160" s="123">
        <f t="shared" si="184"/>
        <v>0</v>
      </c>
      <c r="J160" s="123">
        <f t="shared" si="184"/>
        <v>0</v>
      </c>
      <c r="K160" s="123">
        <f t="shared" si="184"/>
        <v>0</v>
      </c>
      <c r="L160" s="123">
        <f t="shared" si="184"/>
        <v>0</v>
      </c>
      <c r="M160" s="123">
        <f t="shared" si="184"/>
        <v>0</v>
      </c>
      <c r="N160" s="123">
        <f t="shared" si="184"/>
        <v>0</v>
      </c>
      <c r="O160" s="123">
        <f t="shared" si="184"/>
        <v>0</v>
      </c>
      <c r="P160" s="123">
        <f t="shared" si="184"/>
        <v>0</v>
      </c>
      <c r="Q160" s="123">
        <f t="shared" si="184"/>
        <v>0</v>
      </c>
      <c r="R160" s="123">
        <f t="shared" si="184"/>
        <v>2258.1999999999998</v>
      </c>
      <c r="S160" s="123">
        <f t="shared" si="184"/>
        <v>0</v>
      </c>
      <c r="T160" s="123">
        <f t="shared" si="184"/>
        <v>0</v>
      </c>
      <c r="U160" s="123">
        <f t="shared" si="184"/>
        <v>0</v>
      </c>
      <c r="V160" s="123">
        <f t="shared" si="184"/>
        <v>0</v>
      </c>
      <c r="W160" s="33">
        <f t="shared" si="184"/>
        <v>0</v>
      </c>
      <c r="X160" s="123">
        <f t="shared" si="184"/>
        <v>0</v>
      </c>
      <c r="Y160" s="123">
        <f t="shared" si="184"/>
        <v>1193</v>
      </c>
      <c r="Z160" s="123">
        <f t="shared" si="184"/>
        <v>0</v>
      </c>
      <c r="AA160" s="123">
        <f t="shared" si="184"/>
        <v>0</v>
      </c>
      <c r="AB160" s="123">
        <f t="shared" si="184"/>
        <v>83.5</v>
      </c>
      <c r="AC160" s="123">
        <f t="shared" si="184"/>
        <v>0</v>
      </c>
      <c r="AD160" s="123">
        <f t="shared" si="184"/>
        <v>0</v>
      </c>
      <c r="AE160" s="123">
        <f t="shared" si="184"/>
        <v>0</v>
      </c>
      <c r="AF160" s="123">
        <f t="shared" si="184"/>
        <v>0</v>
      </c>
      <c r="AG160" s="123">
        <f t="shared" si="184"/>
        <v>0</v>
      </c>
      <c r="AH160" s="123">
        <f t="shared" si="184"/>
        <v>0</v>
      </c>
      <c r="AI160" s="123">
        <f t="shared" si="184"/>
        <v>0</v>
      </c>
      <c r="AJ160" s="123">
        <f t="shared" si="184"/>
        <v>0</v>
      </c>
      <c r="AK160" s="123">
        <f t="shared" si="184"/>
        <v>0</v>
      </c>
      <c r="AL160" s="123">
        <f t="shared" si="184"/>
        <v>0</v>
      </c>
      <c r="AM160" s="123">
        <f t="shared" si="184"/>
        <v>0</v>
      </c>
      <c r="AN160" s="123">
        <f t="shared" si="184"/>
        <v>0</v>
      </c>
      <c r="AO160" s="123">
        <f t="shared" si="184"/>
        <v>0</v>
      </c>
      <c r="AP160" s="123">
        <f t="shared" si="184"/>
        <v>234.6</v>
      </c>
      <c r="AQ160" s="123">
        <f t="shared" si="184"/>
        <v>37.5</v>
      </c>
      <c r="AR160" s="123">
        <f t="shared" si="184"/>
        <v>2189.6</v>
      </c>
      <c r="AS160" s="123">
        <f t="shared" si="184"/>
        <v>0</v>
      </c>
      <c r="AT160" s="123">
        <f t="shared" si="184"/>
        <v>0</v>
      </c>
      <c r="AU160" s="123">
        <f t="shared" si="184"/>
        <v>0</v>
      </c>
      <c r="AV160" s="123">
        <f t="shared" si="184"/>
        <v>0</v>
      </c>
      <c r="AW160" s="123">
        <f t="shared" si="184"/>
        <v>0</v>
      </c>
      <c r="AX160" s="123">
        <f t="shared" si="184"/>
        <v>0</v>
      </c>
      <c r="AY160" s="123">
        <f t="shared" si="184"/>
        <v>0</v>
      </c>
      <c r="AZ160" s="123">
        <f t="shared" si="184"/>
        <v>0</v>
      </c>
      <c r="BA160" s="123">
        <f t="shared" si="184"/>
        <v>0</v>
      </c>
      <c r="BB160" s="123">
        <f t="shared" si="184"/>
        <v>0</v>
      </c>
      <c r="BC160" s="123">
        <f t="shared" si="184"/>
        <v>243.1</v>
      </c>
      <c r="BD160" s="123">
        <f t="shared" si="184"/>
        <v>0</v>
      </c>
      <c r="BE160" s="123">
        <f t="shared" si="184"/>
        <v>0</v>
      </c>
      <c r="BF160" s="123">
        <f t="shared" si="184"/>
        <v>696</v>
      </c>
      <c r="BG160" s="123">
        <f t="shared" si="184"/>
        <v>0</v>
      </c>
      <c r="BH160" s="123">
        <f t="shared" si="184"/>
        <v>25.5</v>
      </c>
      <c r="BI160" s="123">
        <f t="shared" si="184"/>
        <v>2</v>
      </c>
      <c r="BJ160" s="123">
        <f t="shared" si="184"/>
        <v>0</v>
      </c>
      <c r="BK160" s="123">
        <f t="shared" si="184"/>
        <v>6818.9</v>
      </c>
      <c r="BL160" s="123">
        <f t="shared" si="184"/>
        <v>0</v>
      </c>
      <c r="BM160" s="123">
        <f t="shared" si="184"/>
        <v>0</v>
      </c>
      <c r="BN160" s="123">
        <f t="shared" si="184"/>
        <v>0</v>
      </c>
      <c r="BO160" s="123">
        <f t="shared" ref="BO160:DZ160" si="185">BO7+BO26</f>
        <v>0</v>
      </c>
      <c r="BP160" s="123">
        <f t="shared" si="185"/>
        <v>0</v>
      </c>
      <c r="BQ160" s="123">
        <f t="shared" si="185"/>
        <v>0</v>
      </c>
      <c r="BR160" s="123">
        <f t="shared" si="185"/>
        <v>0</v>
      </c>
      <c r="BS160" s="123">
        <f t="shared" si="185"/>
        <v>0</v>
      </c>
      <c r="BT160" s="123">
        <f t="shared" si="185"/>
        <v>0</v>
      </c>
      <c r="BU160" s="123">
        <f t="shared" si="185"/>
        <v>0</v>
      </c>
      <c r="BV160" s="123">
        <f t="shared" si="185"/>
        <v>0</v>
      </c>
      <c r="BW160" s="123">
        <f t="shared" si="185"/>
        <v>0</v>
      </c>
      <c r="BX160" s="123">
        <f t="shared" si="185"/>
        <v>0</v>
      </c>
      <c r="BY160" s="123">
        <f t="shared" si="185"/>
        <v>0</v>
      </c>
      <c r="BZ160" s="123">
        <f t="shared" si="185"/>
        <v>0</v>
      </c>
      <c r="CA160" s="123">
        <f t="shared" si="185"/>
        <v>0</v>
      </c>
      <c r="CB160" s="123">
        <f t="shared" si="185"/>
        <v>236.5</v>
      </c>
      <c r="CC160" s="123">
        <f t="shared" si="185"/>
        <v>0</v>
      </c>
      <c r="CD160" s="123">
        <f t="shared" si="185"/>
        <v>0</v>
      </c>
      <c r="CE160" s="123">
        <f t="shared" si="185"/>
        <v>0</v>
      </c>
      <c r="CF160" s="123">
        <f t="shared" si="185"/>
        <v>0</v>
      </c>
      <c r="CG160" s="123">
        <f t="shared" si="185"/>
        <v>0</v>
      </c>
      <c r="CH160" s="123">
        <f t="shared" si="185"/>
        <v>0</v>
      </c>
      <c r="CI160" s="123">
        <f t="shared" si="185"/>
        <v>0</v>
      </c>
      <c r="CJ160" s="123">
        <f t="shared" si="185"/>
        <v>0</v>
      </c>
      <c r="CK160" s="123">
        <f t="shared" si="185"/>
        <v>532.70000000000005</v>
      </c>
      <c r="CL160" s="123">
        <f t="shared" si="185"/>
        <v>12</v>
      </c>
      <c r="CM160" s="123">
        <f t="shared" si="185"/>
        <v>4</v>
      </c>
      <c r="CN160" s="123">
        <f t="shared" si="185"/>
        <v>208</v>
      </c>
      <c r="CO160" s="123">
        <f t="shared" si="185"/>
        <v>0</v>
      </c>
      <c r="CP160" s="123">
        <f t="shared" si="185"/>
        <v>0</v>
      </c>
      <c r="CQ160" s="123">
        <f t="shared" si="185"/>
        <v>0</v>
      </c>
      <c r="CR160" s="123">
        <f t="shared" si="185"/>
        <v>0</v>
      </c>
      <c r="CS160" s="123">
        <f t="shared" si="185"/>
        <v>0</v>
      </c>
      <c r="CT160" s="123">
        <f t="shared" si="185"/>
        <v>0</v>
      </c>
      <c r="CU160" s="123">
        <f t="shared" si="185"/>
        <v>369.4</v>
      </c>
      <c r="CV160" s="123">
        <f t="shared" si="185"/>
        <v>0</v>
      </c>
      <c r="CW160" s="123">
        <f t="shared" si="185"/>
        <v>0</v>
      </c>
      <c r="CX160" s="123">
        <f t="shared" si="185"/>
        <v>0</v>
      </c>
      <c r="CY160" s="123">
        <f t="shared" si="185"/>
        <v>0</v>
      </c>
      <c r="CZ160" s="123">
        <f t="shared" si="185"/>
        <v>0</v>
      </c>
      <c r="DA160" s="123">
        <f t="shared" si="185"/>
        <v>0</v>
      </c>
      <c r="DB160" s="123">
        <f t="shared" si="185"/>
        <v>0</v>
      </c>
      <c r="DC160" s="123">
        <f t="shared" si="185"/>
        <v>0</v>
      </c>
      <c r="DD160" s="123">
        <f t="shared" si="185"/>
        <v>0</v>
      </c>
      <c r="DE160" s="123">
        <f t="shared" si="185"/>
        <v>0</v>
      </c>
      <c r="DF160" s="123">
        <f t="shared" si="185"/>
        <v>0</v>
      </c>
      <c r="DG160" s="123">
        <f t="shared" si="185"/>
        <v>0</v>
      </c>
      <c r="DH160" s="123">
        <f t="shared" si="185"/>
        <v>0</v>
      </c>
      <c r="DI160" s="123">
        <f t="shared" si="185"/>
        <v>2</v>
      </c>
      <c r="DJ160" s="123">
        <f t="shared" si="185"/>
        <v>3.5</v>
      </c>
      <c r="DK160" s="123">
        <f t="shared" si="185"/>
        <v>0</v>
      </c>
      <c r="DL160" s="123">
        <f t="shared" si="185"/>
        <v>0</v>
      </c>
      <c r="DM160" s="123">
        <f t="shared" si="185"/>
        <v>0</v>
      </c>
      <c r="DN160" s="123">
        <f t="shared" si="185"/>
        <v>0</v>
      </c>
      <c r="DO160" s="123">
        <f t="shared" si="185"/>
        <v>0</v>
      </c>
      <c r="DP160" s="123">
        <f t="shared" si="185"/>
        <v>0</v>
      </c>
      <c r="DQ160" s="123">
        <f t="shared" si="185"/>
        <v>0</v>
      </c>
      <c r="DR160" s="123">
        <f t="shared" si="185"/>
        <v>0</v>
      </c>
      <c r="DS160" s="123">
        <f t="shared" si="185"/>
        <v>0</v>
      </c>
      <c r="DT160" s="123">
        <f t="shared" si="185"/>
        <v>0</v>
      </c>
      <c r="DU160" s="123">
        <f t="shared" si="185"/>
        <v>0</v>
      </c>
      <c r="DV160" s="123">
        <f t="shared" si="185"/>
        <v>0</v>
      </c>
      <c r="DW160" s="123">
        <f t="shared" si="185"/>
        <v>0</v>
      </c>
      <c r="DX160" s="123">
        <f t="shared" si="185"/>
        <v>0</v>
      </c>
      <c r="DY160" s="123">
        <f t="shared" si="185"/>
        <v>0</v>
      </c>
      <c r="DZ160" s="123">
        <f t="shared" si="185"/>
        <v>0</v>
      </c>
      <c r="EA160" s="123">
        <f t="shared" ref="EA160:FX160" si="186">EA7+EA26</f>
        <v>0</v>
      </c>
      <c r="EB160" s="123">
        <f t="shared" si="186"/>
        <v>0</v>
      </c>
      <c r="EC160" s="123">
        <f t="shared" si="186"/>
        <v>0</v>
      </c>
      <c r="ED160" s="123">
        <f t="shared" si="186"/>
        <v>0</v>
      </c>
      <c r="EE160" s="123">
        <f t="shared" si="186"/>
        <v>0</v>
      </c>
      <c r="EF160" s="123">
        <f t="shared" si="186"/>
        <v>0</v>
      </c>
      <c r="EG160" s="123">
        <f t="shared" si="186"/>
        <v>0</v>
      </c>
      <c r="EH160" s="123">
        <f t="shared" si="186"/>
        <v>0</v>
      </c>
      <c r="EI160" s="123">
        <f t="shared" si="186"/>
        <v>0</v>
      </c>
      <c r="EJ160" s="123">
        <f t="shared" si="186"/>
        <v>0</v>
      </c>
      <c r="EK160" s="123">
        <f t="shared" si="186"/>
        <v>0</v>
      </c>
      <c r="EL160" s="123">
        <f t="shared" si="186"/>
        <v>0</v>
      </c>
      <c r="EM160" s="123">
        <f t="shared" si="186"/>
        <v>0</v>
      </c>
      <c r="EN160" s="123">
        <f t="shared" si="186"/>
        <v>126.4</v>
      </c>
      <c r="EO160" s="123">
        <f t="shared" si="186"/>
        <v>0</v>
      </c>
      <c r="EP160" s="123">
        <f t="shared" si="186"/>
        <v>0</v>
      </c>
      <c r="EQ160" s="123">
        <f t="shared" si="186"/>
        <v>0</v>
      </c>
      <c r="ER160" s="123">
        <f t="shared" si="186"/>
        <v>0</v>
      </c>
      <c r="ES160" s="123">
        <f t="shared" si="186"/>
        <v>0</v>
      </c>
      <c r="ET160" s="123">
        <f t="shared" si="186"/>
        <v>0</v>
      </c>
      <c r="EU160" s="123">
        <f t="shared" si="186"/>
        <v>4</v>
      </c>
      <c r="EV160" s="123">
        <f t="shared" si="186"/>
        <v>0</v>
      </c>
      <c r="EW160" s="123">
        <f t="shared" si="186"/>
        <v>0</v>
      </c>
      <c r="EX160" s="123">
        <f t="shared" si="186"/>
        <v>0</v>
      </c>
      <c r="EY160" s="123">
        <f t="shared" si="186"/>
        <v>253</v>
      </c>
      <c r="EZ160" s="123">
        <f t="shared" si="186"/>
        <v>0</v>
      </c>
      <c r="FA160" s="123">
        <f t="shared" si="186"/>
        <v>0</v>
      </c>
      <c r="FB160" s="123">
        <f t="shared" si="186"/>
        <v>0</v>
      </c>
      <c r="FC160" s="123">
        <f t="shared" si="186"/>
        <v>0</v>
      </c>
      <c r="FD160" s="123">
        <f t="shared" si="186"/>
        <v>0</v>
      </c>
      <c r="FE160" s="123">
        <f t="shared" si="186"/>
        <v>0</v>
      </c>
      <c r="FF160" s="123">
        <f t="shared" si="186"/>
        <v>0</v>
      </c>
      <c r="FG160" s="123">
        <f t="shared" si="186"/>
        <v>0</v>
      </c>
      <c r="FH160" s="123">
        <f t="shared" si="186"/>
        <v>0</v>
      </c>
      <c r="FI160" s="123">
        <f t="shared" si="186"/>
        <v>0</v>
      </c>
      <c r="FJ160" s="123">
        <f t="shared" si="186"/>
        <v>0</v>
      </c>
      <c r="FK160" s="123">
        <f t="shared" si="186"/>
        <v>0</v>
      </c>
      <c r="FL160" s="123">
        <f t="shared" si="186"/>
        <v>0</v>
      </c>
      <c r="FM160" s="123">
        <f t="shared" si="186"/>
        <v>0</v>
      </c>
      <c r="FN160" s="123">
        <f t="shared" si="186"/>
        <v>0</v>
      </c>
      <c r="FO160" s="123">
        <f t="shared" si="186"/>
        <v>0</v>
      </c>
      <c r="FP160" s="123">
        <f t="shared" si="186"/>
        <v>0</v>
      </c>
      <c r="FQ160" s="123">
        <f t="shared" si="186"/>
        <v>0</v>
      </c>
      <c r="FR160" s="123">
        <f t="shared" si="186"/>
        <v>0</v>
      </c>
      <c r="FS160" s="123">
        <f t="shared" si="186"/>
        <v>0</v>
      </c>
      <c r="FT160" s="33">
        <f t="shared" si="186"/>
        <v>0</v>
      </c>
      <c r="FU160" s="123">
        <f t="shared" si="186"/>
        <v>0</v>
      </c>
      <c r="FV160" s="123">
        <f t="shared" si="186"/>
        <v>0</v>
      </c>
      <c r="FW160" s="123">
        <f t="shared" si="186"/>
        <v>0</v>
      </c>
      <c r="FX160" s="123">
        <f t="shared" si="186"/>
        <v>0</v>
      </c>
      <c r="FY160" s="145"/>
      <c r="FZ160" s="54">
        <f>SUM(C160:FX160)</f>
        <v>17882.000000000004</v>
      </c>
      <c r="GA160" s="54"/>
      <c r="GB160" s="53"/>
      <c r="GC160" s="54"/>
      <c r="GD160" s="54"/>
      <c r="GE160" s="6"/>
      <c r="GF160" s="7"/>
      <c r="GG160" s="7"/>
      <c r="GH160" s="7"/>
      <c r="GI160" s="7"/>
      <c r="GJ160" s="7"/>
      <c r="GK160" s="7"/>
      <c r="GL160" s="7"/>
      <c r="GM160" s="7"/>
    </row>
    <row r="161" spans="1:217" x14ac:dyDescent="0.2">
      <c r="A161" s="3" t="s">
        <v>493</v>
      </c>
      <c r="B161" s="2" t="s">
        <v>494</v>
      </c>
      <c r="C161" s="6">
        <f t="shared" ref="C161:BN161" si="187">C33</f>
        <v>8162</v>
      </c>
      <c r="D161" s="6">
        <f t="shared" si="187"/>
        <v>8162</v>
      </c>
      <c r="E161" s="6">
        <f t="shared" si="187"/>
        <v>8162</v>
      </c>
      <c r="F161" s="6">
        <f t="shared" si="187"/>
        <v>8162</v>
      </c>
      <c r="G161" s="6">
        <f t="shared" si="187"/>
        <v>8162</v>
      </c>
      <c r="H161" s="6">
        <f t="shared" si="187"/>
        <v>8162</v>
      </c>
      <c r="I161" s="6">
        <f t="shared" si="187"/>
        <v>8162</v>
      </c>
      <c r="J161" s="6">
        <f t="shared" si="187"/>
        <v>8162</v>
      </c>
      <c r="K161" s="6">
        <f t="shared" si="187"/>
        <v>8162</v>
      </c>
      <c r="L161" s="6">
        <f t="shared" si="187"/>
        <v>8162</v>
      </c>
      <c r="M161" s="6">
        <f t="shared" si="187"/>
        <v>8162</v>
      </c>
      <c r="N161" s="6">
        <f t="shared" si="187"/>
        <v>8162</v>
      </c>
      <c r="O161" s="6">
        <f t="shared" si="187"/>
        <v>8162</v>
      </c>
      <c r="P161" s="6">
        <f t="shared" si="187"/>
        <v>8162</v>
      </c>
      <c r="Q161" s="6">
        <f t="shared" si="187"/>
        <v>8162</v>
      </c>
      <c r="R161" s="6">
        <f t="shared" si="187"/>
        <v>8162</v>
      </c>
      <c r="S161" s="6">
        <f t="shared" si="187"/>
        <v>8162</v>
      </c>
      <c r="T161" s="6">
        <f t="shared" si="187"/>
        <v>8162</v>
      </c>
      <c r="U161" s="6">
        <f t="shared" si="187"/>
        <v>8162</v>
      </c>
      <c r="V161" s="6">
        <f t="shared" si="187"/>
        <v>8162</v>
      </c>
      <c r="W161" s="6">
        <f t="shared" si="187"/>
        <v>8162</v>
      </c>
      <c r="X161" s="6">
        <f t="shared" si="187"/>
        <v>8162</v>
      </c>
      <c r="Y161" s="6">
        <f t="shared" si="187"/>
        <v>8162</v>
      </c>
      <c r="Z161" s="6">
        <f t="shared" si="187"/>
        <v>8162</v>
      </c>
      <c r="AA161" s="6">
        <f t="shared" si="187"/>
        <v>8162</v>
      </c>
      <c r="AB161" s="6">
        <f t="shared" si="187"/>
        <v>8162</v>
      </c>
      <c r="AC161" s="6">
        <f t="shared" si="187"/>
        <v>8162</v>
      </c>
      <c r="AD161" s="6">
        <f t="shared" si="187"/>
        <v>8162</v>
      </c>
      <c r="AE161" s="6">
        <f t="shared" si="187"/>
        <v>8162</v>
      </c>
      <c r="AF161" s="6">
        <f t="shared" si="187"/>
        <v>8162</v>
      </c>
      <c r="AG161" s="6">
        <f t="shared" si="187"/>
        <v>8162</v>
      </c>
      <c r="AH161" s="6">
        <f t="shared" si="187"/>
        <v>8162</v>
      </c>
      <c r="AI161" s="6">
        <f t="shared" si="187"/>
        <v>8162</v>
      </c>
      <c r="AJ161" s="6">
        <f t="shared" si="187"/>
        <v>8162</v>
      </c>
      <c r="AK161" s="6">
        <f t="shared" si="187"/>
        <v>8162</v>
      </c>
      <c r="AL161" s="6">
        <f t="shared" si="187"/>
        <v>8162</v>
      </c>
      <c r="AM161" s="6">
        <f t="shared" si="187"/>
        <v>8162</v>
      </c>
      <c r="AN161" s="6">
        <f t="shared" si="187"/>
        <v>8162</v>
      </c>
      <c r="AO161" s="6">
        <f t="shared" si="187"/>
        <v>8162</v>
      </c>
      <c r="AP161" s="6">
        <f t="shared" si="187"/>
        <v>8162</v>
      </c>
      <c r="AQ161" s="6">
        <f t="shared" si="187"/>
        <v>8162</v>
      </c>
      <c r="AR161" s="6">
        <f t="shared" si="187"/>
        <v>8162</v>
      </c>
      <c r="AS161" s="6">
        <f t="shared" si="187"/>
        <v>8162</v>
      </c>
      <c r="AT161" s="6">
        <f t="shared" si="187"/>
        <v>8162</v>
      </c>
      <c r="AU161" s="6">
        <f t="shared" si="187"/>
        <v>8162</v>
      </c>
      <c r="AV161" s="6">
        <f t="shared" si="187"/>
        <v>8162</v>
      </c>
      <c r="AW161" s="6">
        <f t="shared" si="187"/>
        <v>8162</v>
      </c>
      <c r="AX161" s="6">
        <f t="shared" si="187"/>
        <v>8162</v>
      </c>
      <c r="AY161" s="6">
        <f t="shared" si="187"/>
        <v>8162</v>
      </c>
      <c r="AZ161" s="6">
        <f t="shared" si="187"/>
        <v>8162</v>
      </c>
      <c r="BA161" s="6">
        <f t="shared" si="187"/>
        <v>8162</v>
      </c>
      <c r="BB161" s="6">
        <f t="shared" si="187"/>
        <v>8162</v>
      </c>
      <c r="BC161" s="6">
        <f t="shared" si="187"/>
        <v>8162</v>
      </c>
      <c r="BD161" s="6">
        <f t="shared" si="187"/>
        <v>8162</v>
      </c>
      <c r="BE161" s="6">
        <f t="shared" si="187"/>
        <v>8162</v>
      </c>
      <c r="BF161" s="6">
        <f t="shared" si="187"/>
        <v>8162</v>
      </c>
      <c r="BG161" s="6">
        <f t="shared" si="187"/>
        <v>8162</v>
      </c>
      <c r="BH161" s="6">
        <f t="shared" si="187"/>
        <v>8162</v>
      </c>
      <c r="BI161" s="6">
        <f t="shared" si="187"/>
        <v>8162</v>
      </c>
      <c r="BJ161" s="6">
        <f t="shared" si="187"/>
        <v>8162</v>
      </c>
      <c r="BK161" s="6">
        <f t="shared" si="187"/>
        <v>8162</v>
      </c>
      <c r="BL161" s="6">
        <f t="shared" si="187"/>
        <v>8162</v>
      </c>
      <c r="BM161" s="6">
        <f t="shared" si="187"/>
        <v>8162</v>
      </c>
      <c r="BN161" s="6">
        <f t="shared" si="187"/>
        <v>8162</v>
      </c>
      <c r="BO161" s="6">
        <f t="shared" ref="BO161:DZ161" si="188">BO33</f>
        <v>8162</v>
      </c>
      <c r="BP161" s="6">
        <f t="shared" si="188"/>
        <v>8162</v>
      </c>
      <c r="BQ161" s="6">
        <f t="shared" si="188"/>
        <v>8162</v>
      </c>
      <c r="BR161" s="6">
        <f t="shared" si="188"/>
        <v>8162</v>
      </c>
      <c r="BS161" s="6">
        <f t="shared" si="188"/>
        <v>8162</v>
      </c>
      <c r="BT161" s="6">
        <f t="shared" si="188"/>
        <v>8162</v>
      </c>
      <c r="BU161" s="6">
        <f t="shared" si="188"/>
        <v>8162</v>
      </c>
      <c r="BV161" s="6">
        <f t="shared" si="188"/>
        <v>8162</v>
      </c>
      <c r="BW161" s="6">
        <f t="shared" si="188"/>
        <v>8162</v>
      </c>
      <c r="BX161" s="6">
        <f t="shared" si="188"/>
        <v>8162</v>
      </c>
      <c r="BY161" s="6">
        <f t="shared" si="188"/>
        <v>8162</v>
      </c>
      <c r="BZ161" s="6">
        <f t="shared" si="188"/>
        <v>8162</v>
      </c>
      <c r="CA161" s="6">
        <f t="shared" si="188"/>
        <v>8162</v>
      </c>
      <c r="CB161" s="6">
        <f t="shared" si="188"/>
        <v>8162</v>
      </c>
      <c r="CC161" s="6">
        <f t="shared" si="188"/>
        <v>8162</v>
      </c>
      <c r="CD161" s="6">
        <f t="shared" si="188"/>
        <v>8162</v>
      </c>
      <c r="CE161" s="6">
        <f t="shared" si="188"/>
        <v>8162</v>
      </c>
      <c r="CF161" s="6">
        <f t="shared" si="188"/>
        <v>8162</v>
      </c>
      <c r="CG161" s="6">
        <f t="shared" si="188"/>
        <v>8162</v>
      </c>
      <c r="CH161" s="6">
        <f t="shared" si="188"/>
        <v>8162</v>
      </c>
      <c r="CI161" s="6">
        <f t="shared" si="188"/>
        <v>8162</v>
      </c>
      <c r="CJ161" s="6">
        <f t="shared" si="188"/>
        <v>8162</v>
      </c>
      <c r="CK161" s="6">
        <f t="shared" si="188"/>
        <v>8162</v>
      </c>
      <c r="CL161" s="6">
        <f t="shared" si="188"/>
        <v>8162</v>
      </c>
      <c r="CM161" s="6">
        <f t="shared" si="188"/>
        <v>8162</v>
      </c>
      <c r="CN161" s="6">
        <f t="shared" si="188"/>
        <v>8162</v>
      </c>
      <c r="CO161" s="6">
        <f t="shared" si="188"/>
        <v>8162</v>
      </c>
      <c r="CP161" s="6">
        <f t="shared" si="188"/>
        <v>8162</v>
      </c>
      <c r="CQ161" s="6">
        <f t="shared" si="188"/>
        <v>8162</v>
      </c>
      <c r="CR161" s="6">
        <f t="shared" si="188"/>
        <v>8162</v>
      </c>
      <c r="CS161" s="6">
        <f t="shared" si="188"/>
        <v>8162</v>
      </c>
      <c r="CT161" s="6">
        <f t="shared" si="188"/>
        <v>8162</v>
      </c>
      <c r="CU161" s="6">
        <f t="shared" si="188"/>
        <v>8162</v>
      </c>
      <c r="CV161" s="6">
        <f t="shared" si="188"/>
        <v>8162</v>
      </c>
      <c r="CW161" s="6">
        <f t="shared" si="188"/>
        <v>8162</v>
      </c>
      <c r="CX161" s="6">
        <f t="shared" si="188"/>
        <v>8162</v>
      </c>
      <c r="CY161" s="6">
        <f t="shared" si="188"/>
        <v>8162</v>
      </c>
      <c r="CZ161" s="6">
        <f t="shared" si="188"/>
        <v>8162</v>
      </c>
      <c r="DA161" s="6">
        <f t="shared" si="188"/>
        <v>8162</v>
      </c>
      <c r="DB161" s="6">
        <f t="shared" si="188"/>
        <v>8162</v>
      </c>
      <c r="DC161" s="6">
        <f t="shared" si="188"/>
        <v>8162</v>
      </c>
      <c r="DD161" s="6">
        <f t="shared" si="188"/>
        <v>8162</v>
      </c>
      <c r="DE161" s="6">
        <f t="shared" si="188"/>
        <v>8162</v>
      </c>
      <c r="DF161" s="6">
        <f t="shared" si="188"/>
        <v>8162</v>
      </c>
      <c r="DG161" s="6">
        <f t="shared" si="188"/>
        <v>8162</v>
      </c>
      <c r="DH161" s="6">
        <f t="shared" si="188"/>
        <v>8162</v>
      </c>
      <c r="DI161" s="6">
        <f t="shared" si="188"/>
        <v>8162</v>
      </c>
      <c r="DJ161" s="6">
        <f t="shared" si="188"/>
        <v>8162</v>
      </c>
      <c r="DK161" s="6">
        <f t="shared" si="188"/>
        <v>8162</v>
      </c>
      <c r="DL161" s="6">
        <f t="shared" si="188"/>
        <v>8162</v>
      </c>
      <c r="DM161" s="6">
        <f t="shared" si="188"/>
        <v>8162</v>
      </c>
      <c r="DN161" s="6">
        <f t="shared" si="188"/>
        <v>8162</v>
      </c>
      <c r="DO161" s="6">
        <f t="shared" si="188"/>
        <v>8162</v>
      </c>
      <c r="DP161" s="6">
        <f t="shared" si="188"/>
        <v>8162</v>
      </c>
      <c r="DQ161" s="6">
        <f t="shared" si="188"/>
        <v>8162</v>
      </c>
      <c r="DR161" s="6">
        <f t="shared" si="188"/>
        <v>8162</v>
      </c>
      <c r="DS161" s="6">
        <f t="shared" si="188"/>
        <v>8162</v>
      </c>
      <c r="DT161" s="6">
        <f t="shared" si="188"/>
        <v>8162</v>
      </c>
      <c r="DU161" s="6">
        <f t="shared" si="188"/>
        <v>8162</v>
      </c>
      <c r="DV161" s="6">
        <f t="shared" si="188"/>
        <v>8162</v>
      </c>
      <c r="DW161" s="6">
        <f t="shared" si="188"/>
        <v>8162</v>
      </c>
      <c r="DX161" s="6">
        <f t="shared" si="188"/>
        <v>8162</v>
      </c>
      <c r="DY161" s="6">
        <f t="shared" si="188"/>
        <v>8162</v>
      </c>
      <c r="DZ161" s="6">
        <f t="shared" si="188"/>
        <v>8162</v>
      </c>
      <c r="EA161" s="6">
        <f t="shared" ref="EA161:FX161" si="189">EA33</f>
        <v>8162</v>
      </c>
      <c r="EB161" s="6">
        <f t="shared" si="189"/>
        <v>8162</v>
      </c>
      <c r="EC161" s="6">
        <f t="shared" si="189"/>
        <v>8162</v>
      </c>
      <c r="ED161" s="6">
        <f t="shared" si="189"/>
        <v>8162</v>
      </c>
      <c r="EE161" s="6">
        <f t="shared" si="189"/>
        <v>8162</v>
      </c>
      <c r="EF161" s="6">
        <f t="shared" si="189"/>
        <v>8162</v>
      </c>
      <c r="EG161" s="6">
        <f t="shared" si="189"/>
        <v>8162</v>
      </c>
      <c r="EH161" s="6">
        <f t="shared" si="189"/>
        <v>8162</v>
      </c>
      <c r="EI161" s="6">
        <f t="shared" si="189"/>
        <v>8162</v>
      </c>
      <c r="EJ161" s="6">
        <f t="shared" si="189"/>
        <v>8162</v>
      </c>
      <c r="EK161" s="6">
        <f t="shared" si="189"/>
        <v>8162</v>
      </c>
      <c r="EL161" s="6">
        <f t="shared" si="189"/>
        <v>8162</v>
      </c>
      <c r="EM161" s="6">
        <f t="shared" si="189"/>
        <v>8162</v>
      </c>
      <c r="EN161" s="6">
        <f t="shared" si="189"/>
        <v>8162</v>
      </c>
      <c r="EO161" s="6">
        <f t="shared" si="189"/>
        <v>8162</v>
      </c>
      <c r="EP161" s="6">
        <f t="shared" si="189"/>
        <v>8162</v>
      </c>
      <c r="EQ161" s="6">
        <f t="shared" si="189"/>
        <v>8162</v>
      </c>
      <c r="ER161" s="6">
        <f t="shared" si="189"/>
        <v>8162</v>
      </c>
      <c r="ES161" s="6">
        <f t="shared" si="189"/>
        <v>8162</v>
      </c>
      <c r="ET161" s="6">
        <f t="shared" si="189"/>
        <v>8162</v>
      </c>
      <c r="EU161" s="6">
        <f t="shared" si="189"/>
        <v>8162</v>
      </c>
      <c r="EV161" s="6">
        <f t="shared" si="189"/>
        <v>8162</v>
      </c>
      <c r="EW161" s="6">
        <f t="shared" si="189"/>
        <v>8162</v>
      </c>
      <c r="EX161" s="6">
        <f t="shared" si="189"/>
        <v>8162</v>
      </c>
      <c r="EY161" s="6">
        <f t="shared" si="189"/>
        <v>8162</v>
      </c>
      <c r="EZ161" s="6">
        <f t="shared" si="189"/>
        <v>8162</v>
      </c>
      <c r="FA161" s="6">
        <f t="shared" si="189"/>
        <v>8162</v>
      </c>
      <c r="FB161" s="6">
        <f t="shared" si="189"/>
        <v>8162</v>
      </c>
      <c r="FC161" s="6">
        <f t="shared" si="189"/>
        <v>8162</v>
      </c>
      <c r="FD161" s="6">
        <f t="shared" si="189"/>
        <v>8162</v>
      </c>
      <c r="FE161" s="6">
        <f t="shared" si="189"/>
        <v>8162</v>
      </c>
      <c r="FF161" s="6">
        <f t="shared" si="189"/>
        <v>8162</v>
      </c>
      <c r="FG161" s="6">
        <f t="shared" si="189"/>
        <v>8162</v>
      </c>
      <c r="FH161" s="6">
        <f t="shared" si="189"/>
        <v>8162</v>
      </c>
      <c r="FI161" s="6">
        <f t="shared" si="189"/>
        <v>8162</v>
      </c>
      <c r="FJ161" s="6">
        <f t="shared" si="189"/>
        <v>8162</v>
      </c>
      <c r="FK161" s="6">
        <f t="shared" si="189"/>
        <v>8162</v>
      </c>
      <c r="FL161" s="6">
        <f t="shared" si="189"/>
        <v>8162</v>
      </c>
      <c r="FM161" s="6">
        <f t="shared" si="189"/>
        <v>8162</v>
      </c>
      <c r="FN161" s="6">
        <f t="shared" si="189"/>
        <v>8162</v>
      </c>
      <c r="FO161" s="6">
        <f t="shared" si="189"/>
        <v>8162</v>
      </c>
      <c r="FP161" s="6">
        <f t="shared" si="189"/>
        <v>8162</v>
      </c>
      <c r="FQ161" s="6">
        <f t="shared" si="189"/>
        <v>8162</v>
      </c>
      <c r="FR161" s="6">
        <f t="shared" si="189"/>
        <v>8162</v>
      </c>
      <c r="FS161" s="6">
        <f t="shared" si="189"/>
        <v>8162</v>
      </c>
      <c r="FT161" s="7">
        <f t="shared" si="189"/>
        <v>8162</v>
      </c>
      <c r="FU161" s="6">
        <f t="shared" si="189"/>
        <v>8162</v>
      </c>
      <c r="FV161" s="6">
        <f t="shared" si="189"/>
        <v>8162</v>
      </c>
      <c r="FW161" s="6">
        <f t="shared" si="189"/>
        <v>8162</v>
      </c>
      <c r="FX161" s="6">
        <f t="shared" si="189"/>
        <v>8162</v>
      </c>
      <c r="FY161" s="6"/>
      <c r="FZ161" s="6">
        <f>FZ32</f>
        <v>0</v>
      </c>
      <c r="GA161" s="54"/>
      <c r="GB161" s="22"/>
      <c r="GC161" s="21"/>
      <c r="GD161" s="21"/>
      <c r="GE161" s="46"/>
      <c r="GF161" s="44"/>
      <c r="GG161" s="7"/>
      <c r="GH161" s="7"/>
      <c r="GI161" s="7"/>
      <c r="GJ161" s="7"/>
      <c r="GK161" s="7"/>
      <c r="GL161" s="7"/>
      <c r="GM161" s="7"/>
    </row>
    <row r="162" spans="1:217" x14ac:dyDescent="0.2">
      <c r="A162" s="3" t="s">
        <v>495</v>
      </c>
      <c r="B162" s="2" t="s">
        <v>496</v>
      </c>
      <c r="C162" s="6">
        <f t="shared" ref="C162:BN162" si="190">ROUND(C161*C160,2)</f>
        <v>19161111.199999999</v>
      </c>
      <c r="D162" s="6">
        <f t="shared" si="190"/>
        <v>0</v>
      </c>
      <c r="E162" s="6">
        <f t="shared" si="190"/>
        <v>8162</v>
      </c>
      <c r="F162" s="6">
        <f t="shared" si="190"/>
        <v>0</v>
      </c>
      <c r="G162" s="6">
        <f t="shared" si="190"/>
        <v>0</v>
      </c>
      <c r="H162" s="6">
        <f t="shared" si="190"/>
        <v>0</v>
      </c>
      <c r="I162" s="6">
        <f t="shared" si="190"/>
        <v>0</v>
      </c>
      <c r="J162" s="6">
        <f t="shared" si="190"/>
        <v>0</v>
      </c>
      <c r="K162" s="6">
        <f t="shared" si="190"/>
        <v>0</v>
      </c>
      <c r="L162" s="6">
        <f t="shared" si="190"/>
        <v>0</v>
      </c>
      <c r="M162" s="6">
        <f t="shared" si="190"/>
        <v>0</v>
      </c>
      <c r="N162" s="6">
        <f t="shared" si="190"/>
        <v>0</v>
      </c>
      <c r="O162" s="6">
        <f t="shared" si="190"/>
        <v>0</v>
      </c>
      <c r="P162" s="6">
        <f t="shared" si="190"/>
        <v>0</v>
      </c>
      <c r="Q162" s="6">
        <f t="shared" si="190"/>
        <v>0</v>
      </c>
      <c r="R162" s="6">
        <f t="shared" si="190"/>
        <v>18431428.399999999</v>
      </c>
      <c r="S162" s="6">
        <f t="shared" si="190"/>
        <v>0</v>
      </c>
      <c r="T162" s="6">
        <f t="shared" si="190"/>
        <v>0</v>
      </c>
      <c r="U162" s="6">
        <f t="shared" si="190"/>
        <v>0</v>
      </c>
      <c r="V162" s="6">
        <f t="shared" si="190"/>
        <v>0</v>
      </c>
      <c r="W162" s="7">
        <f t="shared" si="190"/>
        <v>0</v>
      </c>
      <c r="X162" s="6">
        <f t="shared" si="190"/>
        <v>0</v>
      </c>
      <c r="Y162" s="6">
        <f t="shared" si="190"/>
        <v>9737266</v>
      </c>
      <c r="Z162" s="6">
        <f t="shared" si="190"/>
        <v>0</v>
      </c>
      <c r="AA162" s="6">
        <f t="shared" si="190"/>
        <v>0</v>
      </c>
      <c r="AB162" s="6">
        <f t="shared" si="190"/>
        <v>681527</v>
      </c>
      <c r="AC162" s="6">
        <f t="shared" si="190"/>
        <v>0</v>
      </c>
      <c r="AD162" s="6">
        <f t="shared" si="190"/>
        <v>0</v>
      </c>
      <c r="AE162" s="6">
        <f t="shared" si="190"/>
        <v>0</v>
      </c>
      <c r="AF162" s="6">
        <f t="shared" si="190"/>
        <v>0</v>
      </c>
      <c r="AG162" s="6">
        <f t="shared" si="190"/>
        <v>0</v>
      </c>
      <c r="AH162" s="6">
        <f t="shared" si="190"/>
        <v>0</v>
      </c>
      <c r="AI162" s="6">
        <f t="shared" si="190"/>
        <v>0</v>
      </c>
      <c r="AJ162" s="6">
        <f t="shared" si="190"/>
        <v>0</v>
      </c>
      <c r="AK162" s="6">
        <f t="shared" si="190"/>
        <v>0</v>
      </c>
      <c r="AL162" s="6">
        <f t="shared" si="190"/>
        <v>0</v>
      </c>
      <c r="AM162" s="6">
        <f t="shared" si="190"/>
        <v>0</v>
      </c>
      <c r="AN162" s="6">
        <f t="shared" si="190"/>
        <v>0</v>
      </c>
      <c r="AO162" s="6">
        <f t="shared" si="190"/>
        <v>0</v>
      </c>
      <c r="AP162" s="6">
        <f t="shared" si="190"/>
        <v>1914805.2</v>
      </c>
      <c r="AQ162" s="6">
        <f t="shared" si="190"/>
        <v>306075</v>
      </c>
      <c r="AR162" s="6">
        <f t="shared" si="190"/>
        <v>17871515.199999999</v>
      </c>
      <c r="AS162" s="6">
        <f t="shared" si="190"/>
        <v>0</v>
      </c>
      <c r="AT162" s="6">
        <f t="shared" si="190"/>
        <v>0</v>
      </c>
      <c r="AU162" s="6">
        <f t="shared" si="190"/>
        <v>0</v>
      </c>
      <c r="AV162" s="6">
        <f t="shared" si="190"/>
        <v>0</v>
      </c>
      <c r="AW162" s="6">
        <f t="shared" si="190"/>
        <v>0</v>
      </c>
      <c r="AX162" s="6">
        <f t="shared" si="190"/>
        <v>0</v>
      </c>
      <c r="AY162" s="6">
        <f t="shared" si="190"/>
        <v>0</v>
      </c>
      <c r="AZ162" s="6">
        <f t="shared" si="190"/>
        <v>0</v>
      </c>
      <c r="BA162" s="6">
        <f t="shared" si="190"/>
        <v>0</v>
      </c>
      <c r="BB162" s="6">
        <f t="shared" si="190"/>
        <v>0</v>
      </c>
      <c r="BC162" s="6">
        <f t="shared" si="190"/>
        <v>1984182.2</v>
      </c>
      <c r="BD162" s="6">
        <f t="shared" si="190"/>
        <v>0</v>
      </c>
      <c r="BE162" s="6">
        <f t="shared" si="190"/>
        <v>0</v>
      </c>
      <c r="BF162" s="6">
        <f t="shared" si="190"/>
        <v>5680752</v>
      </c>
      <c r="BG162" s="6">
        <f t="shared" si="190"/>
        <v>0</v>
      </c>
      <c r="BH162" s="6">
        <f t="shared" si="190"/>
        <v>208131</v>
      </c>
      <c r="BI162" s="6">
        <f t="shared" si="190"/>
        <v>16324</v>
      </c>
      <c r="BJ162" s="6">
        <f t="shared" si="190"/>
        <v>0</v>
      </c>
      <c r="BK162" s="6">
        <f t="shared" si="190"/>
        <v>55655861.799999997</v>
      </c>
      <c r="BL162" s="6">
        <f t="shared" si="190"/>
        <v>0</v>
      </c>
      <c r="BM162" s="6">
        <f t="shared" si="190"/>
        <v>0</v>
      </c>
      <c r="BN162" s="6">
        <f t="shared" si="190"/>
        <v>0</v>
      </c>
      <c r="BO162" s="6">
        <f t="shared" ref="BO162:DZ162" si="191">ROUND(BO161*BO160,2)</f>
        <v>0</v>
      </c>
      <c r="BP162" s="6">
        <f t="shared" si="191"/>
        <v>0</v>
      </c>
      <c r="BQ162" s="6">
        <f t="shared" si="191"/>
        <v>0</v>
      </c>
      <c r="BR162" s="6">
        <f t="shared" si="191"/>
        <v>0</v>
      </c>
      <c r="BS162" s="6">
        <f t="shared" si="191"/>
        <v>0</v>
      </c>
      <c r="BT162" s="6">
        <f t="shared" si="191"/>
        <v>0</v>
      </c>
      <c r="BU162" s="6">
        <f t="shared" si="191"/>
        <v>0</v>
      </c>
      <c r="BV162" s="6">
        <f t="shared" si="191"/>
        <v>0</v>
      </c>
      <c r="BW162" s="6">
        <f t="shared" si="191"/>
        <v>0</v>
      </c>
      <c r="BX162" s="6">
        <f t="shared" si="191"/>
        <v>0</v>
      </c>
      <c r="BY162" s="6">
        <f t="shared" si="191"/>
        <v>0</v>
      </c>
      <c r="BZ162" s="6">
        <f t="shared" si="191"/>
        <v>0</v>
      </c>
      <c r="CA162" s="6">
        <f t="shared" si="191"/>
        <v>0</v>
      </c>
      <c r="CB162" s="6">
        <f t="shared" si="191"/>
        <v>1930313</v>
      </c>
      <c r="CC162" s="6">
        <f t="shared" si="191"/>
        <v>0</v>
      </c>
      <c r="CD162" s="6">
        <f t="shared" si="191"/>
        <v>0</v>
      </c>
      <c r="CE162" s="6">
        <f t="shared" si="191"/>
        <v>0</v>
      </c>
      <c r="CF162" s="6">
        <f t="shared" si="191"/>
        <v>0</v>
      </c>
      <c r="CG162" s="6">
        <f t="shared" si="191"/>
        <v>0</v>
      </c>
      <c r="CH162" s="6">
        <f t="shared" si="191"/>
        <v>0</v>
      </c>
      <c r="CI162" s="6">
        <f t="shared" si="191"/>
        <v>0</v>
      </c>
      <c r="CJ162" s="6">
        <f t="shared" si="191"/>
        <v>0</v>
      </c>
      <c r="CK162" s="6">
        <f t="shared" si="191"/>
        <v>4347897.4000000004</v>
      </c>
      <c r="CL162" s="6">
        <f t="shared" si="191"/>
        <v>97944</v>
      </c>
      <c r="CM162" s="6">
        <f t="shared" si="191"/>
        <v>32648</v>
      </c>
      <c r="CN162" s="6">
        <f t="shared" si="191"/>
        <v>1697696</v>
      </c>
      <c r="CO162" s="6">
        <f t="shared" si="191"/>
        <v>0</v>
      </c>
      <c r="CP162" s="6">
        <f t="shared" si="191"/>
        <v>0</v>
      </c>
      <c r="CQ162" s="6">
        <f t="shared" si="191"/>
        <v>0</v>
      </c>
      <c r="CR162" s="6">
        <f t="shared" si="191"/>
        <v>0</v>
      </c>
      <c r="CS162" s="6">
        <f t="shared" si="191"/>
        <v>0</v>
      </c>
      <c r="CT162" s="6">
        <f t="shared" si="191"/>
        <v>0</v>
      </c>
      <c r="CU162" s="6">
        <f t="shared" si="191"/>
        <v>3015042.8</v>
      </c>
      <c r="CV162" s="6">
        <f t="shared" si="191"/>
        <v>0</v>
      </c>
      <c r="CW162" s="6">
        <f t="shared" si="191"/>
        <v>0</v>
      </c>
      <c r="CX162" s="6">
        <f t="shared" si="191"/>
        <v>0</v>
      </c>
      <c r="CY162" s="6">
        <f t="shared" si="191"/>
        <v>0</v>
      </c>
      <c r="CZ162" s="6">
        <f t="shared" si="191"/>
        <v>0</v>
      </c>
      <c r="DA162" s="6">
        <f t="shared" si="191"/>
        <v>0</v>
      </c>
      <c r="DB162" s="6">
        <f t="shared" si="191"/>
        <v>0</v>
      </c>
      <c r="DC162" s="6">
        <f t="shared" si="191"/>
        <v>0</v>
      </c>
      <c r="DD162" s="6">
        <f t="shared" si="191"/>
        <v>0</v>
      </c>
      <c r="DE162" s="6">
        <f t="shared" si="191"/>
        <v>0</v>
      </c>
      <c r="DF162" s="6">
        <f t="shared" si="191"/>
        <v>0</v>
      </c>
      <c r="DG162" s="6">
        <f t="shared" si="191"/>
        <v>0</v>
      </c>
      <c r="DH162" s="6">
        <f t="shared" si="191"/>
        <v>0</v>
      </c>
      <c r="DI162" s="6">
        <f t="shared" si="191"/>
        <v>16324</v>
      </c>
      <c r="DJ162" s="6">
        <f t="shared" si="191"/>
        <v>28567</v>
      </c>
      <c r="DK162" s="6">
        <f t="shared" si="191"/>
        <v>0</v>
      </c>
      <c r="DL162" s="6">
        <f t="shared" si="191"/>
        <v>0</v>
      </c>
      <c r="DM162" s="6">
        <f t="shared" si="191"/>
        <v>0</v>
      </c>
      <c r="DN162" s="6">
        <f t="shared" si="191"/>
        <v>0</v>
      </c>
      <c r="DO162" s="6">
        <f t="shared" si="191"/>
        <v>0</v>
      </c>
      <c r="DP162" s="6">
        <f t="shared" si="191"/>
        <v>0</v>
      </c>
      <c r="DQ162" s="6">
        <f t="shared" si="191"/>
        <v>0</v>
      </c>
      <c r="DR162" s="6">
        <f t="shared" si="191"/>
        <v>0</v>
      </c>
      <c r="DS162" s="6">
        <f t="shared" si="191"/>
        <v>0</v>
      </c>
      <c r="DT162" s="6">
        <f t="shared" si="191"/>
        <v>0</v>
      </c>
      <c r="DU162" s="6">
        <f t="shared" si="191"/>
        <v>0</v>
      </c>
      <c r="DV162" s="6">
        <f t="shared" si="191"/>
        <v>0</v>
      </c>
      <c r="DW162" s="6">
        <f t="shared" si="191"/>
        <v>0</v>
      </c>
      <c r="DX162" s="6">
        <f t="shared" si="191"/>
        <v>0</v>
      </c>
      <c r="DY162" s="6">
        <f t="shared" si="191"/>
        <v>0</v>
      </c>
      <c r="DZ162" s="6">
        <f t="shared" si="191"/>
        <v>0</v>
      </c>
      <c r="EA162" s="6">
        <f t="shared" ref="EA162:FX162" si="192">ROUND(EA161*EA160,2)</f>
        <v>0</v>
      </c>
      <c r="EB162" s="6">
        <f t="shared" si="192"/>
        <v>0</v>
      </c>
      <c r="EC162" s="6">
        <f t="shared" si="192"/>
        <v>0</v>
      </c>
      <c r="ED162" s="6">
        <f t="shared" si="192"/>
        <v>0</v>
      </c>
      <c r="EE162" s="6">
        <f t="shared" si="192"/>
        <v>0</v>
      </c>
      <c r="EF162" s="6">
        <f t="shared" si="192"/>
        <v>0</v>
      </c>
      <c r="EG162" s="6">
        <f t="shared" si="192"/>
        <v>0</v>
      </c>
      <c r="EH162" s="6">
        <f t="shared" si="192"/>
        <v>0</v>
      </c>
      <c r="EI162" s="6">
        <f t="shared" si="192"/>
        <v>0</v>
      </c>
      <c r="EJ162" s="6">
        <f t="shared" si="192"/>
        <v>0</v>
      </c>
      <c r="EK162" s="6">
        <f t="shared" si="192"/>
        <v>0</v>
      </c>
      <c r="EL162" s="6">
        <f t="shared" si="192"/>
        <v>0</v>
      </c>
      <c r="EM162" s="6">
        <f t="shared" si="192"/>
        <v>0</v>
      </c>
      <c r="EN162" s="6">
        <f t="shared" si="192"/>
        <v>1031676.8</v>
      </c>
      <c r="EO162" s="6">
        <f t="shared" si="192"/>
        <v>0</v>
      </c>
      <c r="EP162" s="6">
        <f t="shared" si="192"/>
        <v>0</v>
      </c>
      <c r="EQ162" s="6">
        <f t="shared" si="192"/>
        <v>0</v>
      </c>
      <c r="ER162" s="6">
        <f t="shared" si="192"/>
        <v>0</v>
      </c>
      <c r="ES162" s="6">
        <f t="shared" si="192"/>
        <v>0</v>
      </c>
      <c r="ET162" s="6">
        <f t="shared" si="192"/>
        <v>0</v>
      </c>
      <c r="EU162" s="6">
        <f t="shared" si="192"/>
        <v>32648</v>
      </c>
      <c r="EV162" s="6">
        <f t="shared" si="192"/>
        <v>0</v>
      </c>
      <c r="EW162" s="6">
        <f t="shared" si="192"/>
        <v>0</v>
      </c>
      <c r="EX162" s="6">
        <f t="shared" si="192"/>
        <v>0</v>
      </c>
      <c r="EY162" s="6">
        <f t="shared" si="192"/>
        <v>2064986</v>
      </c>
      <c r="EZ162" s="6">
        <f t="shared" si="192"/>
        <v>0</v>
      </c>
      <c r="FA162" s="6">
        <f t="shared" si="192"/>
        <v>0</v>
      </c>
      <c r="FB162" s="6">
        <f t="shared" si="192"/>
        <v>0</v>
      </c>
      <c r="FC162" s="6">
        <f t="shared" si="192"/>
        <v>0</v>
      </c>
      <c r="FD162" s="6">
        <f t="shared" si="192"/>
        <v>0</v>
      </c>
      <c r="FE162" s="6">
        <f t="shared" si="192"/>
        <v>0</v>
      </c>
      <c r="FF162" s="6">
        <f t="shared" si="192"/>
        <v>0</v>
      </c>
      <c r="FG162" s="6">
        <f t="shared" si="192"/>
        <v>0</v>
      </c>
      <c r="FH162" s="6">
        <f t="shared" si="192"/>
        <v>0</v>
      </c>
      <c r="FI162" s="6">
        <f t="shared" si="192"/>
        <v>0</v>
      </c>
      <c r="FJ162" s="6">
        <f t="shared" si="192"/>
        <v>0</v>
      </c>
      <c r="FK162" s="6">
        <f t="shared" si="192"/>
        <v>0</v>
      </c>
      <c r="FL162" s="6">
        <f t="shared" si="192"/>
        <v>0</v>
      </c>
      <c r="FM162" s="6">
        <f t="shared" si="192"/>
        <v>0</v>
      </c>
      <c r="FN162" s="6">
        <f t="shared" si="192"/>
        <v>0</v>
      </c>
      <c r="FO162" s="6">
        <f t="shared" si="192"/>
        <v>0</v>
      </c>
      <c r="FP162" s="6">
        <f t="shared" si="192"/>
        <v>0</v>
      </c>
      <c r="FQ162" s="6">
        <f t="shared" si="192"/>
        <v>0</v>
      </c>
      <c r="FR162" s="6">
        <f t="shared" si="192"/>
        <v>0</v>
      </c>
      <c r="FS162" s="6">
        <f t="shared" si="192"/>
        <v>0</v>
      </c>
      <c r="FT162" s="7">
        <f t="shared" si="192"/>
        <v>0</v>
      </c>
      <c r="FU162" s="6">
        <f t="shared" si="192"/>
        <v>0</v>
      </c>
      <c r="FV162" s="6">
        <f t="shared" si="192"/>
        <v>0</v>
      </c>
      <c r="FW162" s="6">
        <f t="shared" si="192"/>
        <v>0</v>
      </c>
      <c r="FX162" s="6">
        <f t="shared" si="192"/>
        <v>0</v>
      </c>
      <c r="FY162" s="123">
        <v>0</v>
      </c>
      <c r="FZ162" s="54">
        <f>SUM(C162:FX162)</f>
        <v>145952884.00000003</v>
      </c>
      <c r="GA162" s="54"/>
      <c r="GB162" s="1"/>
      <c r="GC162" s="106"/>
      <c r="GD162" s="106"/>
      <c r="GE162" s="145"/>
      <c r="GF162" s="70"/>
      <c r="GG162" s="7"/>
      <c r="GH162" s="7"/>
      <c r="GI162" s="7"/>
      <c r="GJ162" s="7"/>
      <c r="GK162" s="7"/>
      <c r="GL162" s="7"/>
      <c r="GM162" s="7"/>
    </row>
    <row r="163" spans="1:217" x14ac:dyDescent="0.2">
      <c r="A163" s="3"/>
      <c r="B163" s="2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7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7"/>
      <c r="FU163" s="6"/>
      <c r="FV163" s="6"/>
      <c r="FW163" s="6"/>
      <c r="FX163" s="6"/>
      <c r="FY163" s="6">
        <f>FY33</f>
        <v>0</v>
      </c>
      <c r="FZ163" s="54"/>
      <c r="GA163" s="54"/>
      <c r="GB163" s="53"/>
      <c r="GC163" s="54"/>
      <c r="GD163" s="54"/>
      <c r="GE163" s="6"/>
      <c r="GF163" s="7"/>
      <c r="GG163" s="7"/>
      <c r="GH163" s="7"/>
      <c r="GI163" s="7"/>
      <c r="GJ163" s="7"/>
      <c r="GK163" s="7"/>
      <c r="GL163" s="7"/>
      <c r="GM163" s="7"/>
    </row>
    <row r="164" spans="1:217" x14ac:dyDescent="0.2">
      <c r="A164" s="3" t="s">
        <v>497</v>
      </c>
      <c r="B164" s="2" t="s">
        <v>498</v>
      </c>
      <c r="C164" s="6">
        <f t="shared" ref="C164:BN164" si="193">C8+C28</f>
        <v>1.2</v>
      </c>
      <c r="D164" s="6">
        <f t="shared" si="193"/>
        <v>10.3</v>
      </c>
      <c r="E164" s="6">
        <f t="shared" si="193"/>
        <v>0</v>
      </c>
      <c r="F164" s="6">
        <f t="shared" si="193"/>
        <v>2.4</v>
      </c>
      <c r="G164" s="6">
        <f t="shared" si="193"/>
        <v>0</v>
      </c>
      <c r="H164" s="6">
        <f t="shared" si="193"/>
        <v>4.9000000000000004</v>
      </c>
      <c r="I164" s="6">
        <f t="shared" si="193"/>
        <v>2.4</v>
      </c>
      <c r="J164" s="6">
        <f t="shared" si="193"/>
        <v>0</v>
      </c>
      <c r="K164" s="6">
        <f t="shared" si="193"/>
        <v>0</v>
      </c>
      <c r="L164" s="6">
        <f t="shared" si="193"/>
        <v>2.4</v>
      </c>
      <c r="M164" s="6">
        <f t="shared" si="193"/>
        <v>0</v>
      </c>
      <c r="N164" s="6">
        <f t="shared" si="193"/>
        <v>20.7</v>
      </c>
      <c r="O164" s="6">
        <f t="shared" si="193"/>
        <v>0</v>
      </c>
      <c r="P164" s="6">
        <f t="shared" si="193"/>
        <v>0</v>
      </c>
      <c r="Q164" s="6">
        <f t="shared" si="193"/>
        <v>160.70000000000002</v>
      </c>
      <c r="R164" s="6">
        <f t="shared" si="193"/>
        <v>0</v>
      </c>
      <c r="S164" s="6">
        <f t="shared" si="193"/>
        <v>0</v>
      </c>
      <c r="T164" s="6">
        <f t="shared" si="193"/>
        <v>0</v>
      </c>
      <c r="U164" s="6">
        <f t="shared" si="193"/>
        <v>0</v>
      </c>
      <c r="V164" s="6">
        <f t="shared" si="193"/>
        <v>0</v>
      </c>
      <c r="W164" s="6">
        <f t="shared" si="193"/>
        <v>0</v>
      </c>
      <c r="X164" s="6">
        <f t="shared" si="193"/>
        <v>0</v>
      </c>
      <c r="Y164" s="6">
        <f t="shared" si="193"/>
        <v>0</v>
      </c>
      <c r="Z164" s="6">
        <f t="shared" si="193"/>
        <v>0</v>
      </c>
      <c r="AA164" s="6">
        <f t="shared" si="193"/>
        <v>0</v>
      </c>
      <c r="AB164" s="6">
        <f t="shared" si="193"/>
        <v>0</v>
      </c>
      <c r="AC164" s="6">
        <f t="shared" si="193"/>
        <v>0</v>
      </c>
      <c r="AD164" s="6">
        <f t="shared" si="193"/>
        <v>0</v>
      </c>
      <c r="AE164" s="6">
        <f t="shared" si="193"/>
        <v>0</v>
      </c>
      <c r="AF164" s="6">
        <f t="shared" si="193"/>
        <v>0</v>
      </c>
      <c r="AG164" s="6">
        <f t="shared" si="193"/>
        <v>0</v>
      </c>
      <c r="AH164" s="6">
        <f t="shared" si="193"/>
        <v>0</v>
      </c>
      <c r="AI164" s="6">
        <f t="shared" si="193"/>
        <v>0</v>
      </c>
      <c r="AJ164" s="6">
        <f t="shared" si="193"/>
        <v>0</v>
      </c>
      <c r="AK164" s="6">
        <f t="shared" si="193"/>
        <v>0</v>
      </c>
      <c r="AL164" s="6">
        <f t="shared" si="193"/>
        <v>0</v>
      </c>
      <c r="AM164" s="6">
        <f t="shared" si="193"/>
        <v>0</v>
      </c>
      <c r="AN164" s="6">
        <f t="shared" si="193"/>
        <v>0</v>
      </c>
      <c r="AO164" s="6">
        <f t="shared" si="193"/>
        <v>0</v>
      </c>
      <c r="AP164" s="6">
        <f t="shared" si="193"/>
        <v>62.6</v>
      </c>
      <c r="AQ164" s="6">
        <f t="shared" si="193"/>
        <v>0</v>
      </c>
      <c r="AR164" s="6">
        <f t="shared" si="193"/>
        <v>2.4</v>
      </c>
      <c r="AS164" s="6">
        <f t="shared" si="193"/>
        <v>0</v>
      </c>
      <c r="AT164" s="6">
        <f t="shared" si="193"/>
        <v>2.4</v>
      </c>
      <c r="AU164" s="6">
        <f t="shared" si="193"/>
        <v>0</v>
      </c>
      <c r="AV164" s="6">
        <f t="shared" si="193"/>
        <v>0</v>
      </c>
      <c r="AW164" s="6">
        <f t="shared" si="193"/>
        <v>0</v>
      </c>
      <c r="AX164" s="6">
        <f t="shared" si="193"/>
        <v>0</v>
      </c>
      <c r="AY164" s="6">
        <f t="shared" si="193"/>
        <v>0</v>
      </c>
      <c r="AZ164" s="6">
        <f t="shared" si="193"/>
        <v>0</v>
      </c>
      <c r="BA164" s="6">
        <f t="shared" si="193"/>
        <v>0</v>
      </c>
      <c r="BB164" s="6">
        <f t="shared" si="193"/>
        <v>0</v>
      </c>
      <c r="BC164" s="6">
        <f t="shared" si="193"/>
        <v>4.3</v>
      </c>
      <c r="BD164" s="6">
        <f t="shared" si="193"/>
        <v>0</v>
      </c>
      <c r="BE164" s="6">
        <f t="shared" si="193"/>
        <v>0</v>
      </c>
      <c r="BF164" s="6">
        <f t="shared" si="193"/>
        <v>24.9</v>
      </c>
      <c r="BG164" s="6">
        <f t="shared" si="193"/>
        <v>0</v>
      </c>
      <c r="BH164" s="6">
        <f t="shared" si="193"/>
        <v>0</v>
      </c>
      <c r="BI164" s="6">
        <f t="shared" si="193"/>
        <v>0</v>
      </c>
      <c r="BJ164" s="6">
        <f t="shared" si="193"/>
        <v>0</v>
      </c>
      <c r="BK164" s="6">
        <f t="shared" si="193"/>
        <v>19.399999999999999</v>
      </c>
      <c r="BL164" s="6">
        <f t="shared" si="193"/>
        <v>10.9</v>
      </c>
      <c r="BM164" s="6">
        <f t="shared" si="193"/>
        <v>0</v>
      </c>
      <c r="BN164" s="6">
        <f t="shared" si="193"/>
        <v>0</v>
      </c>
      <c r="BO164" s="6">
        <f t="shared" ref="BO164:DZ164" si="194">BO8+BO28</f>
        <v>0</v>
      </c>
      <c r="BP164" s="6">
        <f t="shared" si="194"/>
        <v>0</v>
      </c>
      <c r="BQ164" s="6">
        <f t="shared" si="194"/>
        <v>0</v>
      </c>
      <c r="BR164" s="6">
        <f t="shared" si="194"/>
        <v>0</v>
      </c>
      <c r="BS164" s="6">
        <f t="shared" si="194"/>
        <v>0</v>
      </c>
      <c r="BT164" s="6">
        <f t="shared" si="194"/>
        <v>0</v>
      </c>
      <c r="BU164" s="6">
        <f t="shared" si="194"/>
        <v>0</v>
      </c>
      <c r="BV164" s="6">
        <f t="shared" si="194"/>
        <v>0</v>
      </c>
      <c r="BW164" s="6">
        <f t="shared" si="194"/>
        <v>0</v>
      </c>
      <c r="BX164" s="6">
        <f t="shared" si="194"/>
        <v>0</v>
      </c>
      <c r="BY164" s="6">
        <f t="shared" si="194"/>
        <v>0</v>
      </c>
      <c r="BZ164" s="6">
        <f t="shared" si="194"/>
        <v>0</v>
      </c>
      <c r="CA164" s="6">
        <f t="shared" si="194"/>
        <v>0</v>
      </c>
      <c r="CB164" s="6">
        <f t="shared" si="194"/>
        <v>27.3</v>
      </c>
      <c r="CC164" s="6">
        <f t="shared" si="194"/>
        <v>0</v>
      </c>
      <c r="CD164" s="6">
        <f t="shared" si="194"/>
        <v>0</v>
      </c>
      <c r="CE164" s="6">
        <f t="shared" si="194"/>
        <v>0</v>
      </c>
      <c r="CF164" s="6">
        <f t="shared" si="194"/>
        <v>0</v>
      </c>
      <c r="CG164" s="6">
        <f t="shared" si="194"/>
        <v>0</v>
      </c>
      <c r="CH164" s="6">
        <f t="shared" si="194"/>
        <v>0</v>
      </c>
      <c r="CI164" s="6">
        <f t="shared" si="194"/>
        <v>0</v>
      </c>
      <c r="CJ164" s="6">
        <f t="shared" si="194"/>
        <v>6.1</v>
      </c>
      <c r="CK164" s="6">
        <f t="shared" si="194"/>
        <v>0</v>
      </c>
      <c r="CL164" s="6">
        <f t="shared" si="194"/>
        <v>0</v>
      </c>
      <c r="CM164" s="6">
        <f t="shared" si="194"/>
        <v>0</v>
      </c>
      <c r="CN164" s="6">
        <f t="shared" si="194"/>
        <v>44.3</v>
      </c>
      <c r="CO164" s="6">
        <f t="shared" si="194"/>
        <v>18.8</v>
      </c>
      <c r="CP164" s="6">
        <f t="shared" si="194"/>
        <v>0</v>
      </c>
      <c r="CQ164" s="6">
        <f t="shared" si="194"/>
        <v>0</v>
      </c>
      <c r="CR164" s="6">
        <f t="shared" si="194"/>
        <v>0</v>
      </c>
      <c r="CS164" s="6">
        <f t="shared" si="194"/>
        <v>0</v>
      </c>
      <c r="CT164" s="6">
        <f t="shared" si="194"/>
        <v>0</v>
      </c>
      <c r="CU164" s="6">
        <f t="shared" si="194"/>
        <v>7.3</v>
      </c>
      <c r="CV164" s="6">
        <f t="shared" si="194"/>
        <v>0</v>
      </c>
      <c r="CW164" s="6">
        <f t="shared" si="194"/>
        <v>0</v>
      </c>
      <c r="CX164" s="6">
        <f t="shared" si="194"/>
        <v>0</v>
      </c>
      <c r="CY164" s="6">
        <f t="shared" si="194"/>
        <v>0</v>
      </c>
      <c r="CZ164" s="6">
        <f t="shared" si="194"/>
        <v>0</v>
      </c>
      <c r="DA164" s="6">
        <f t="shared" si="194"/>
        <v>0</v>
      </c>
      <c r="DB164" s="6">
        <f t="shared" si="194"/>
        <v>0</v>
      </c>
      <c r="DC164" s="6">
        <f t="shared" si="194"/>
        <v>0</v>
      </c>
      <c r="DD164" s="6">
        <f t="shared" si="194"/>
        <v>0</v>
      </c>
      <c r="DE164" s="6">
        <f t="shared" si="194"/>
        <v>0</v>
      </c>
      <c r="DF164" s="6">
        <f t="shared" si="194"/>
        <v>18.8</v>
      </c>
      <c r="DG164" s="6">
        <f t="shared" si="194"/>
        <v>0</v>
      </c>
      <c r="DH164" s="6">
        <f t="shared" si="194"/>
        <v>0</v>
      </c>
      <c r="DI164" s="6">
        <f t="shared" si="194"/>
        <v>2.4</v>
      </c>
      <c r="DJ164" s="6">
        <f t="shared" si="194"/>
        <v>0</v>
      </c>
      <c r="DK164" s="6">
        <f t="shared" si="194"/>
        <v>0</v>
      </c>
      <c r="DL164" s="6">
        <f t="shared" si="194"/>
        <v>0</v>
      </c>
      <c r="DM164" s="6">
        <f t="shared" si="194"/>
        <v>0</v>
      </c>
      <c r="DN164" s="6">
        <f t="shared" si="194"/>
        <v>0</v>
      </c>
      <c r="DO164" s="6">
        <f t="shared" si="194"/>
        <v>0</v>
      </c>
      <c r="DP164" s="6">
        <f t="shared" si="194"/>
        <v>0</v>
      </c>
      <c r="DQ164" s="6">
        <f t="shared" si="194"/>
        <v>0</v>
      </c>
      <c r="DR164" s="6">
        <f t="shared" si="194"/>
        <v>0</v>
      </c>
      <c r="DS164" s="6">
        <f t="shared" si="194"/>
        <v>0</v>
      </c>
      <c r="DT164" s="6">
        <f t="shared" si="194"/>
        <v>0</v>
      </c>
      <c r="DU164" s="6">
        <f t="shared" si="194"/>
        <v>0</v>
      </c>
      <c r="DV164" s="6">
        <f t="shared" si="194"/>
        <v>0</v>
      </c>
      <c r="DW164" s="6">
        <f t="shared" si="194"/>
        <v>0</v>
      </c>
      <c r="DX164" s="6">
        <f t="shared" si="194"/>
        <v>0</v>
      </c>
      <c r="DY164" s="6">
        <f t="shared" si="194"/>
        <v>0</v>
      </c>
      <c r="DZ164" s="6">
        <f t="shared" si="194"/>
        <v>0</v>
      </c>
      <c r="EA164" s="6">
        <f t="shared" ref="EA164:FX164" si="195">EA8+EA28</f>
        <v>0</v>
      </c>
      <c r="EB164" s="6">
        <f t="shared" si="195"/>
        <v>0</v>
      </c>
      <c r="EC164" s="6">
        <f t="shared" si="195"/>
        <v>0</v>
      </c>
      <c r="ED164" s="6">
        <f t="shared" si="195"/>
        <v>0</v>
      </c>
      <c r="EE164" s="6">
        <f t="shared" si="195"/>
        <v>4.9000000000000004</v>
      </c>
      <c r="EF164" s="6">
        <f t="shared" si="195"/>
        <v>0</v>
      </c>
      <c r="EG164" s="6">
        <f t="shared" si="195"/>
        <v>0</v>
      </c>
      <c r="EH164" s="6">
        <f t="shared" si="195"/>
        <v>0</v>
      </c>
      <c r="EI164" s="6">
        <f t="shared" si="195"/>
        <v>3.6</v>
      </c>
      <c r="EJ164" s="6">
        <f t="shared" si="195"/>
        <v>20.7</v>
      </c>
      <c r="EK164" s="6">
        <f t="shared" si="195"/>
        <v>0</v>
      </c>
      <c r="EL164" s="6">
        <f t="shared" si="195"/>
        <v>0</v>
      </c>
      <c r="EM164" s="6">
        <f t="shared" si="195"/>
        <v>0.6</v>
      </c>
      <c r="EN164" s="6">
        <f t="shared" si="195"/>
        <v>1.2</v>
      </c>
      <c r="EO164" s="6">
        <f t="shared" si="195"/>
        <v>0</v>
      </c>
      <c r="EP164" s="6">
        <f t="shared" si="195"/>
        <v>0</v>
      </c>
      <c r="EQ164" s="6">
        <f t="shared" si="195"/>
        <v>0</v>
      </c>
      <c r="ER164" s="6">
        <f t="shared" si="195"/>
        <v>0</v>
      </c>
      <c r="ES164" s="6">
        <f t="shared" si="195"/>
        <v>0</v>
      </c>
      <c r="ET164" s="6">
        <f t="shared" si="195"/>
        <v>0</v>
      </c>
      <c r="EU164" s="6">
        <f t="shared" si="195"/>
        <v>1.2</v>
      </c>
      <c r="EV164" s="6">
        <f t="shared" si="195"/>
        <v>1.2</v>
      </c>
      <c r="EW164" s="6">
        <f t="shared" si="195"/>
        <v>0</v>
      </c>
      <c r="EX164" s="6">
        <f t="shared" si="195"/>
        <v>0</v>
      </c>
      <c r="EY164" s="6">
        <f t="shared" si="195"/>
        <v>0</v>
      </c>
      <c r="EZ164" s="6">
        <f t="shared" si="195"/>
        <v>0</v>
      </c>
      <c r="FA164" s="6">
        <f t="shared" si="195"/>
        <v>1.2</v>
      </c>
      <c r="FB164" s="6">
        <f t="shared" si="195"/>
        <v>0</v>
      </c>
      <c r="FC164" s="6">
        <f t="shared" si="195"/>
        <v>1.2</v>
      </c>
      <c r="FD164" s="6">
        <f t="shared" si="195"/>
        <v>0</v>
      </c>
      <c r="FE164" s="6">
        <f t="shared" si="195"/>
        <v>0</v>
      </c>
      <c r="FF164" s="6">
        <f t="shared" si="195"/>
        <v>0</v>
      </c>
      <c r="FG164" s="6">
        <f t="shared" si="195"/>
        <v>0</v>
      </c>
      <c r="FH164" s="6">
        <f t="shared" si="195"/>
        <v>0</v>
      </c>
      <c r="FI164" s="6">
        <f t="shared" si="195"/>
        <v>1.2</v>
      </c>
      <c r="FJ164" s="6">
        <f t="shared" si="195"/>
        <v>0</v>
      </c>
      <c r="FK164" s="6">
        <f t="shared" si="195"/>
        <v>0</v>
      </c>
      <c r="FL164" s="6">
        <f t="shared" si="195"/>
        <v>0</v>
      </c>
      <c r="FM164" s="6">
        <f t="shared" si="195"/>
        <v>0</v>
      </c>
      <c r="FN164" s="6">
        <f t="shared" si="195"/>
        <v>6.1</v>
      </c>
      <c r="FO164" s="6">
        <f t="shared" si="195"/>
        <v>0</v>
      </c>
      <c r="FP164" s="6">
        <f t="shared" si="195"/>
        <v>0</v>
      </c>
      <c r="FQ164" s="6">
        <f t="shared" si="195"/>
        <v>0</v>
      </c>
      <c r="FR164" s="6">
        <f t="shared" si="195"/>
        <v>0</v>
      </c>
      <c r="FS164" s="6">
        <f t="shared" si="195"/>
        <v>0</v>
      </c>
      <c r="FT164" s="7">
        <f t="shared" si="195"/>
        <v>0</v>
      </c>
      <c r="FU164" s="6">
        <f t="shared" si="195"/>
        <v>0</v>
      </c>
      <c r="FV164" s="6">
        <f t="shared" si="195"/>
        <v>0</v>
      </c>
      <c r="FW164" s="6">
        <f t="shared" si="195"/>
        <v>0</v>
      </c>
      <c r="FX164" s="6">
        <f t="shared" si="195"/>
        <v>0</v>
      </c>
      <c r="FY164" s="6">
        <f>ROUND(FY173*FY172,2)</f>
        <v>0</v>
      </c>
      <c r="FZ164" s="54">
        <f>SUM(C164:FX164)</f>
        <v>499.99999999999994</v>
      </c>
      <c r="GA164" s="146"/>
      <c r="GB164" s="53"/>
      <c r="GC164" s="54"/>
      <c r="GD164" s="54"/>
      <c r="GE164" s="6"/>
      <c r="GF164" s="7"/>
      <c r="GG164" s="7"/>
      <c r="GH164" s="7"/>
      <c r="GI164" s="7"/>
      <c r="GJ164" s="7"/>
      <c r="GK164" s="7"/>
      <c r="GL164" s="7"/>
      <c r="GM164" s="7"/>
    </row>
    <row r="165" spans="1:217" x14ac:dyDescent="0.2">
      <c r="A165" s="3" t="s">
        <v>499</v>
      </c>
      <c r="B165" s="2" t="s">
        <v>500</v>
      </c>
      <c r="C165" s="6">
        <f t="shared" ref="C165:BN165" si="196">C164*C161</f>
        <v>9794.4</v>
      </c>
      <c r="D165" s="6">
        <f t="shared" si="196"/>
        <v>84068.6</v>
      </c>
      <c r="E165" s="6">
        <f t="shared" si="196"/>
        <v>0</v>
      </c>
      <c r="F165" s="6">
        <f t="shared" si="196"/>
        <v>19588.8</v>
      </c>
      <c r="G165" s="6">
        <f t="shared" si="196"/>
        <v>0</v>
      </c>
      <c r="H165" s="6">
        <f t="shared" si="196"/>
        <v>39993.800000000003</v>
      </c>
      <c r="I165" s="6">
        <f t="shared" si="196"/>
        <v>19588.8</v>
      </c>
      <c r="J165" s="6">
        <f t="shared" si="196"/>
        <v>0</v>
      </c>
      <c r="K165" s="6">
        <f t="shared" si="196"/>
        <v>0</v>
      </c>
      <c r="L165" s="6">
        <f t="shared" si="196"/>
        <v>19588.8</v>
      </c>
      <c r="M165" s="6">
        <f t="shared" si="196"/>
        <v>0</v>
      </c>
      <c r="N165" s="6">
        <f t="shared" si="196"/>
        <v>168953.4</v>
      </c>
      <c r="O165" s="6">
        <f t="shared" si="196"/>
        <v>0</v>
      </c>
      <c r="P165" s="6">
        <f t="shared" si="196"/>
        <v>0</v>
      </c>
      <c r="Q165" s="6">
        <f t="shared" si="196"/>
        <v>1311633.4000000001</v>
      </c>
      <c r="R165" s="6">
        <f t="shared" si="196"/>
        <v>0</v>
      </c>
      <c r="S165" s="6">
        <f t="shared" si="196"/>
        <v>0</v>
      </c>
      <c r="T165" s="6">
        <f t="shared" si="196"/>
        <v>0</v>
      </c>
      <c r="U165" s="6">
        <f t="shared" si="196"/>
        <v>0</v>
      </c>
      <c r="V165" s="6">
        <f t="shared" si="196"/>
        <v>0</v>
      </c>
      <c r="W165" s="6">
        <f t="shared" si="196"/>
        <v>0</v>
      </c>
      <c r="X165" s="6">
        <f t="shared" si="196"/>
        <v>0</v>
      </c>
      <c r="Y165" s="6">
        <f t="shared" si="196"/>
        <v>0</v>
      </c>
      <c r="Z165" s="6">
        <f t="shared" si="196"/>
        <v>0</v>
      </c>
      <c r="AA165" s="6">
        <f t="shared" si="196"/>
        <v>0</v>
      </c>
      <c r="AB165" s="6">
        <f t="shared" si="196"/>
        <v>0</v>
      </c>
      <c r="AC165" s="6">
        <f t="shared" si="196"/>
        <v>0</v>
      </c>
      <c r="AD165" s="6">
        <f t="shared" si="196"/>
        <v>0</v>
      </c>
      <c r="AE165" s="6">
        <f t="shared" si="196"/>
        <v>0</v>
      </c>
      <c r="AF165" s="6">
        <f t="shared" si="196"/>
        <v>0</v>
      </c>
      <c r="AG165" s="6">
        <f t="shared" si="196"/>
        <v>0</v>
      </c>
      <c r="AH165" s="6">
        <f t="shared" si="196"/>
        <v>0</v>
      </c>
      <c r="AI165" s="6">
        <f t="shared" si="196"/>
        <v>0</v>
      </c>
      <c r="AJ165" s="6">
        <f t="shared" si="196"/>
        <v>0</v>
      </c>
      <c r="AK165" s="6">
        <f t="shared" si="196"/>
        <v>0</v>
      </c>
      <c r="AL165" s="6">
        <f t="shared" si="196"/>
        <v>0</v>
      </c>
      <c r="AM165" s="6">
        <f t="shared" si="196"/>
        <v>0</v>
      </c>
      <c r="AN165" s="6">
        <f t="shared" si="196"/>
        <v>0</v>
      </c>
      <c r="AO165" s="6">
        <f t="shared" si="196"/>
        <v>0</v>
      </c>
      <c r="AP165" s="6">
        <f t="shared" si="196"/>
        <v>510941.2</v>
      </c>
      <c r="AQ165" s="6">
        <f t="shared" si="196"/>
        <v>0</v>
      </c>
      <c r="AR165" s="6">
        <f t="shared" si="196"/>
        <v>19588.8</v>
      </c>
      <c r="AS165" s="6">
        <f t="shared" si="196"/>
        <v>0</v>
      </c>
      <c r="AT165" s="6">
        <f t="shared" si="196"/>
        <v>19588.8</v>
      </c>
      <c r="AU165" s="6">
        <f t="shared" si="196"/>
        <v>0</v>
      </c>
      <c r="AV165" s="6">
        <f t="shared" si="196"/>
        <v>0</v>
      </c>
      <c r="AW165" s="6">
        <f t="shared" si="196"/>
        <v>0</v>
      </c>
      <c r="AX165" s="6">
        <f t="shared" si="196"/>
        <v>0</v>
      </c>
      <c r="AY165" s="6">
        <f t="shared" si="196"/>
        <v>0</v>
      </c>
      <c r="AZ165" s="6">
        <f t="shared" si="196"/>
        <v>0</v>
      </c>
      <c r="BA165" s="6">
        <f t="shared" si="196"/>
        <v>0</v>
      </c>
      <c r="BB165" s="6">
        <f t="shared" si="196"/>
        <v>0</v>
      </c>
      <c r="BC165" s="6">
        <f t="shared" si="196"/>
        <v>35096.6</v>
      </c>
      <c r="BD165" s="6">
        <f t="shared" si="196"/>
        <v>0</v>
      </c>
      <c r="BE165" s="6">
        <f t="shared" si="196"/>
        <v>0</v>
      </c>
      <c r="BF165" s="6">
        <f t="shared" si="196"/>
        <v>203233.8</v>
      </c>
      <c r="BG165" s="6">
        <f t="shared" si="196"/>
        <v>0</v>
      </c>
      <c r="BH165" s="6">
        <f t="shared" si="196"/>
        <v>0</v>
      </c>
      <c r="BI165" s="6">
        <f t="shared" si="196"/>
        <v>0</v>
      </c>
      <c r="BJ165" s="6">
        <f t="shared" si="196"/>
        <v>0</v>
      </c>
      <c r="BK165" s="6">
        <f t="shared" si="196"/>
        <v>158342.79999999999</v>
      </c>
      <c r="BL165" s="6">
        <f t="shared" si="196"/>
        <v>88965.8</v>
      </c>
      <c r="BM165" s="6">
        <f t="shared" si="196"/>
        <v>0</v>
      </c>
      <c r="BN165" s="6">
        <f t="shared" si="196"/>
        <v>0</v>
      </c>
      <c r="BO165" s="6">
        <f t="shared" ref="BO165:DZ165" si="197">BO164*BO161</f>
        <v>0</v>
      </c>
      <c r="BP165" s="6">
        <f t="shared" si="197"/>
        <v>0</v>
      </c>
      <c r="BQ165" s="6">
        <f t="shared" si="197"/>
        <v>0</v>
      </c>
      <c r="BR165" s="6">
        <f t="shared" si="197"/>
        <v>0</v>
      </c>
      <c r="BS165" s="6">
        <f t="shared" si="197"/>
        <v>0</v>
      </c>
      <c r="BT165" s="6">
        <f t="shared" si="197"/>
        <v>0</v>
      </c>
      <c r="BU165" s="6">
        <f t="shared" si="197"/>
        <v>0</v>
      </c>
      <c r="BV165" s="6">
        <f t="shared" si="197"/>
        <v>0</v>
      </c>
      <c r="BW165" s="6">
        <f t="shared" si="197"/>
        <v>0</v>
      </c>
      <c r="BX165" s="6">
        <f t="shared" si="197"/>
        <v>0</v>
      </c>
      <c r="BY165" s="6">
        <f t="shared" si="197"/>
        <v>0</v>
      </c>
      <c r="BZ165" s="6">
        <f t="shared" si="197"/>
        <v>0</v>
      </c>
      <c r="CA165" s="6">
        <f t="shared" si="197"/>
        <v>0</v>
      </c>
      <c r="CB165" s="6">
        <f t="shared" si="197"/>
        <v>222822.6</v>
      </c>
      <c r="CC165" s="6">
        <f t="shared" si="197"/>
        <v>0</v>
      </c>
      <c r="CD165" s="6">
        <f t="shared" si="197"/>
        <v>0</v>
      </c>
      <c r="CE165" s="6">
        <f t="shared" si="197"/>
        <v>0</v>
      </c>
      <c r="CF165" s="6">
        <f t="shared" si="197"/>
        <v>0</v>
      </c>
      <c r="CG165" s="6">
        <f t="shared" si="197"/>
        <v>0</v>
      </c>
      <c r="CH165" s="6">
        <f t="shared" si="197"/>
        <v>0</v>
      </c>
      <c r="CI165" s="6">
        <f t="shared" si="197"/>
        <v>0</v>
      </c>
      <c r="CJ165" s="6">
        <f t="shared" si="197"/>
        <v>49788.2</v>
      </c>
      <c r="CK165" s="6">
        <f t="shared" si="197"/>
        <v>0</v>
      </c>
      <c r="CL165" s="6">
        <f t="shared" si="197"/>
        <v>0</v>
      </c>
      <c r="CM165" s="6">
        <f t="shared" si="197"/>
        <v>0</v>
      </c>
      <c r="CN165" s="6">
        <f t="shared" si="197"/>
        <v>361576.6</v>
      </c>
      <c r="CO165" s="6">
        <f t="shared" si="197"/>
        <v>153445.6</v>
      </c>
      <c r="CP165" s="6">
        <f t="shared" si="197"/>
        <v>0</v>
      </c>
      <c r="CQ165" s="6">
        <f t="shared" si="197"/>
        <v>0</v>
      </c>
      <c r="CR165" s="6">
        <f t="shared" si="197"/>
        <v>0</v>
      </c>
      <c r="CS165" s="6">
        <f t="shared" si="197"/>
        <v>0</v>
      </c>
      <c r="CT165" s="6">
        <f t="shared" si="197"/>
        <v>0</v>
      </c>
      <c r="CU165" s="6">
        <f t="shared" si="197"/>
        <v>59582.6</v>
      </c>
      <c r="CV165" s="6">
        <f t="shared" si="197"/>
        <v>0</v>
      </c>
      <c r="CW165" s="6">
        <f t="shared" si="197"/>
        <v>0</v>
      </c>
      <c r="CX165" s="6">
        <f t="shared" si="197"/>
        <v>0</v>
      </c>
      <c r="CY165" s="6">
        <f t="shared" si="197"/>
        <v>0</v>
      </c>
      <c r="CZ165" s="6">
        <f t="shared" si="197"/>
        <v>0</v>
      </c>
      <c r="DA165" s="6">
        <f t="shared" si="197"/>
        <v>0</v>
      </c>
      <c r="DB165" s="6">
        <f t="shared" si="197"/>
        <v>0</v>
      </c>
      <c r="DC165" s="6">
        <f t="shared" si="197"/>
        <v>0</v>
      </c>
      <c r="DD165" s="6">
        <f t="shared" si="197"/>
        <v>0</v>
      </c>
      <c r="DE165" s="6">
        <f t="shared" si="197"/>
        <v>0</v>
      </c>
      <c r="DF165" s="6">
        <f t="shared" si="197"/>
        <v>153445.6</v>
      </c>
      <c r="DG165" s="6">
        <f t="shared" si="197"/>
        <v>0</v>
      </c>
      <c r="DH165" s="6">
        <f t="shared" si="197"/>
        <v>0</v>
      </c>
      <c r="DI165" s="6">
        <f t="shared" si="197"/>
        <v>19588.8</v>
      </c>
      <c r="DJ165" s="6">
        <f t="shared" si="197"/>
        <v>0</v>
      </c>
      <c r="DK165" s="6">
        <f t="shared" si="197"/>
        <v>0</v>
      </c>
      <c r="DL165" s="6">
        <f t="shared" si="197"/>
        <v>0</v>
      </c>
      <c r="DM165" s="6">
        <f t="shared" si="197"/>
        <v>0</v>
      </c>
      <c r="DN165" s="6">
        <f t="shared" si="197"/>
        <v>0</v>
      </c>
      <c r="DO165" s="6">
        <f t="shared" si="197"/>
        <v>0</v>
      </c>
      <c r="DP165" s="6">
        <f t="shared" si="197"/>
        <v>0</v>
      </c>
      <c r="DQ165" s="6">
        <f t="shared" si="197"/>
        <v>0</v>
      </c>
      <c r="DR165" s="6">
        <f t="shared" si="197"/>
        <v>0</v>
      </c>
      <c r="DS165" s="6">
        <f t="shared" si="197"/>
        <v>0</v>
      </c>
      <c r="DT165" s="6">
        <f t="shared" si="197"/>
        <v>0</v>
      </c>
      <c r="DU165" s="6">
        <f t="shared" si="197"/>
        <v>0</v>
      </c>
      <c r="DV165" s="6">
        <f t="shared" si="197"/>
        <v>0</v>
      </c>
      <c r="DW165" s="6">
        <f t="shared" si="197"/>
        <v>0</v>
      </c>
      <c r="DX165" s="6">
        <f t="shared" si="197"/>
        <v>0</v>
      </c>
      <c r="DY165" s="6">
        <f t="shared" si="197"/>
        <v>0</v>
      </c>
      <c r="DZ165" s="6">
        <f t="shared" si="197"/>
        <v>0</v>
      </c>
      <c r="EA165" s="6">
        <f t="shared" ref="EA165:FX165" si="198">EA164*EA161</f>
        <v>0</v>
      </c>
      <c r="EB165" s="6">
        <f t="shared" si="198"/>
        <v>0</v>
      </c>
      <c r="EC165" s="6">
        <f t="shared" si="198"/>
        <v>0</v>
      </c>
      <c r="ED165" s="6">
        <f t="shared" si="198"/>
        <v>0</v>
      </c>
      <c r="EE165" s="6">
        <f t="shared" si="198"/>
        <v>39993.800000000003</v>
      </c>
      <c r="EF165" s="6">
        <f t="shared" si="198"/>
        <v>0</v>
      </c>
      <c r="EG165" s="6">
        <f t="shared" si="198"/>
        <v>0</v>
      </c>
      <c r="EH165" s="6">
        <f t="shared" si="198"/>
        <v>0</v>
      </c>
      <c r="EI165" s="6">
        <f t="shared" si="198"/>
        <v>29383.200000000001</v>
      </c>
      <c r="EJ165" s="6">
        <f t="shared" si="198"/>
        <v>168953.4</v>
      </c>
      <c r="EK165" s="6">
        <f t="shared" si="198"/>
        <v>0</v>
      </c>
      <c r="EL165" s="6">
        <f t="shared" si="198"/>
        <v>0</v>
      </c>
      <c r="EM165" s="6">
        <f t="shared" si="198"/>
        <v>4897.2</v>
      </c>
      <c r="EN165" s="6">
        <f t="shared" si="198"/>
        <v>9794.4</v>
      </c>
      <c r="EO165" s="6">
        <f t="shared" si="198"/>
        <v>0</v>
      </c>
      <c r="EP165" s="6">
        <f t="shared" si="198"/>
        <v>0</v>
      </c>
      <c r="EQ165" s="6">
        <f t="shared" si="198"/>
        <v>0</v>
      </c>
      <c r="ER165" s="6">
        <f t="shared" si="198"/>
        <v>0</v>
      </c>
      <c r="ES165" s="6">
        <f t="shared" si="198"/>
        <v>0</v>
      </c>
      <c r="ET165" s="6">
        <f t="shared" si="198"/>
        <v>0</v>
      </c>
      <c r="EU165" s="6">
        <f t="shared" si="198"/>
        <v>9794.4</v>
      </c>
      <c r="EV165" s="6">
        <f t="shared" si="198"/>
        <v>9794.4</v>
      </c>
      <c r="EW165" s="6">
        <f t="shared" si="198"/>
        <v>0</v>
      </c>
      <c r="EX165" s="6">
        <f t="shared" si="198"/>
        <v>0</v>
      </c>
      <c r="EY165" s="6">
        <f t="shared" si="198"/>
        <v>0</v>
      </c>
      <c r="EZ165" s="6">
        <f t="shared" si="198"/>
        <v>0</v>
      </c>
      <c r="FA165" s="6">
        <f t="shared" si="198"/>
        <v>9794.4</v>
      </c>
      <c r="FB165" s="6">
        <f t="shared" si="198"/>
        <v>0</v>
      </c>
      <c r="FC165" s="6">
        <f t="shared" si="198"/>
        <v>9794.4</v>
      </c>
      <c r="FD165" s="6">
        <f t="shared" si="198"/>
        <v>0</v>
      </c>
      <c r="FE165" s="6">
        <f t="shared" si="198"/>
        <v>0</v>
      </c>
      <c r="FF165" s="6">
        <f t="shared" si="198"/>
        <v>0</v>
      </c>
      <c r="FG165" s="6">
        <f t="shared" si="198"/>
        <v>0</v>
      </c>
      <c r="FH165" s="6">
        <f t="shared" si="198"/>
        <v>0</v>
      </c>
      <c r="FI165" s="6">
        <f t="shared" si="198"/>
        <v>9794.4</v>
      </c>
      <c r="FJ165" s="6">
        <f t="shared" si="198"/>
        <v>0</v>
      </c>
      <c r="FK165" s="6">
        <f t="shared" si="198"/>
        <v>0</v>
      </c>
      <c r="FL165" s="6">
        <f t="shared" si="198"/>
        <v>0</v>
      </c>
      <c r="FM165" s="6">
        <f t="shared" si="198"/>
        <v>0</v>
      </c>
      <c r="FN165" s="6">
        <f t="shared" si="198"/>
        <v>49788.2</v>
      </c>
      <c r="FO165" s="6">
        <f t="shared" si="198"/>
        <v>0</v>
      </c>
      <c r="FP165" s="6">
        <f t="shared" si="198"/>
        <v>0</v>
      </c>
      <c r="FQ165" s="6">
        <f t="shared" si="198"/>
        <v>0</v>
      </c>
      <c r="FR165" s="6">
        <f t="shared" si="198"/>
        <v>0</v>
      </c>
      <c r="FS165" s="6">
        <f t="shared" si="198"/>
        <v>0</v>
      </c>
      <c r="FT165" s="7">
        <f t="shared" si="198"/>
        <v>0</v>
      </c>
      <c r="FU165" s="6">
        <f t="shared" si="198"/>
        <v>0</v>
      </c>
      <c r="FV165" s="6">
        <f t="shared" si="198"/>
        <v>0</v>
      </c>
      <c r="FW165" s="6">
        <f t="shared" si="198"/>
        <v>0</v>
      </c>
      <c r="FX165" s="6">
        <f t="shared" si="198"/>
        <v>0</v>
      </c>
      <c r="FY165" s="6"/>
      <c r="FZ165" s="54">
        <f>SUM(C165:FX165)</f>
        <v>4080999.9999999995</v>
      </c>
      <c r="GA165" s="54"/>
      <c r="GB165" s="7"/>
      <c r="GC165" s="6"/>
      <c r="GD165" s="6"/>
      <c r="GE165" s="6"/>
      <c r="GF165" s="7"/>
      <c r="GG165" s="7"/>
      <c r="GH165" s="7"/>
      <c r="GI165" s="7"/>
      <c r="GJ165" s="7"/>
      <c r="GK165" s="7"/>
      <c r="GL165" s="7"/>
      <c r="GM165" s="7"/>
    </row>
    <row r="166" spans="1:217" x14ac:dyDescent="0.2">
      <c r="A166" s="3"/>
      <c r="B166" s="2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7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7"/>
      <c r="FU166" s="6"/>
      <c r="FV166" s="6"/>
      <c r="FW166" s="6"/>
      <c r="FX166" s="6"/>
      <c r="FY166" s="6"/>
      <c r="FZ166" s="54"/>
      <c r="GA166" s="146"/>
      <c r="GB166" s="53"/>
      <c r="GC166" s="54"/>
      <c r="GD166" s="54"/>
      <c r="GE166" s="6"/>
      <c r="GF166" s="7"/>
      <c r="GG166" s="7"/>
      <c r="GH166" s="7"/>
      <c r="GI166" s="7"/>
      <c r="GJ166" s="7"/>
      <c r="GK166" s="7"/>
      <c r="GL166" s="7"/>
      <c r="GM166" s="7"/>
    </row>
    <row r="167" spans="1:217" x14ac:dyDescent="0.2">
      <c r="A167" s="3" t="s">
        <v>501</v>
      </c>
      <c r="B167" s="2" t="s">
        <v>502</v>
      </c>
      <c r="C167" s="6">
        <f t="shared" ref="C167:BN167" si="199">C162+C165</f>
        <v>19170905.599999998</v>
      </c>
      <c r="D167" s="6">
        <f t="shared" si="199"/>
        <v>84068.6</v>
      </c>
      <c r="E167" s="6">
        <f t="shared" si="199"/>
        <v>8162</v>
      </c>
      <c r="F167" s="6">
        <f t="shared" si="199"/>
        <v>19588.8</v>
      </c>
      <c r="G167" s="6">
        <f t="shared" si="199"/>
        <v>0</v>
      </c>
      <c r="H167" s="6">
        <f t="shared" si="199"/>
        <v>39993.800000000003</v>
      </c>
      <c r="I167" s="6">
        <f t="shared" si="199"/>
        <v>19588.8</v>
      </c>
      <c r="J167" s="6">
        <f t="shared" si="199"/>
        <v>0</v>
      </c>
      <c r="K167" s="6">
        <f t="shared" si="199"/>
        <v>0</v>
      </c>
      <c r="L167" s="6">
        <f t="shared" si="199"/>
        <v>19588.8</v>
      </c>
      <c r="M167" s="6">
        <f t="shared" si="199"/>
        <v>0</v>
      </c>
      <c r="N167" s="6">
        <f t="shared" si="199"/>
        <v>168953.4</v>
      </c>
      <c r="O167" s="6">
        <f t="shared" si="199"/>
        <v>0</v>
      </c>
      <c r="P167" s="6">
        <f t="shared" si="199"/>
        <v>0</v>
      </c>
      <c r="Q167" s="6">
        <f t="shared" si="199"/>
        <v>1311633.4000000001</v>
      </c>
      <c r="R167" s="6">
        <f t="shared" si="199"/>
        <v>18431428.399999999</v>
      </c>
      <c r="S167" s="6">
        <f t="shared" si="199"/>
        <v>0</v>
      </c>
      <c r="T167" s="6">
        <f t="shared" si="199"/>
        <v>0</v>
      </c>
      <c r="U167" s="6">
        <f t="shared" si="199"/>
        <v>0</v>
      </c>
      <c r="V167" s="6">
        <f t="shared" si="199"/>
        <v>0</v>
      </c>
      <c r="W167" s="6">
        <f t="shared" si="199"/>
        <v>0</v>
      </c>
      <c r="X167" s="6">
        <f t="shared" si="199"/>
        <v>0</v>
      </c>
      <c r="Y167" s="6">
        <f t="shared" si="199"/>
        <v>9737266</v>
      </c>
      <c r="Z167" s="6">
        <f t="shared" si="199"/>
        <v>0</v>
      </c>
      <c r="AA167" s="6">
        <f t="shared" si="199"/>
        <v>0</v>
      </c>
      <c r="AB167" s="6">
        <f t="shared" si="199"/>
        <v>681527</v>
      </c>
      <c r="AC167" s="6">
        <f t="shared" si="199"/>
        <v>0</v>
      </c>
      <c r="AD167" s="6">
        <f t="shared" si="199"/>
        <v>0</v>
      </c>
      <c r="AE167" s="6">
        <f t="shared" si="199"/>
        <v>0</v>
      </c>
      <c r="AF167" s="6">
        <f t="shared" si="199"/>
        <v>0</v>
      </c>
      <c r="AG167" s="6">
        <f t="shared" si="199"/>
        <v>0</v>
      </c>
      <c r="AH167" s="6">
        <f t="shared" si="199"/>
        <v>0</v>
      </c>
      <c r="AI167" s="6">
        <f t="shared" si="199"/>
        <v>0</v>
      </c>
      <c r="AJ167" s="6">
        <f t="shared" si="199"/>
        <v>0</v>
      </c>
      <c r="AK167" s="6">
        <f t="shared" si="199"/>
        <v>0</v>
      </c>
      <c r="AL167" s="6">
        <f t="shared" si="199"/>
        <v>0</v>
      </c>
      <c r="AM167" s="6">
        <f t="shared" si="199"/>
        <v>0</v>
      </c>
      <c r="AN167" s="6">
        <f t="shared" si="199"/>
        <v>0</v>
      </c>
      <c r="AO167" s="6">
        <f t="shared" si="199"/>
        <v>0</v>
      </c>
      <c r="AP167" s="6">
        <f t="shared" si="199"/>
        <v>2425746.4</v>
      </c>
      <c r="AQ167" s="6">
        <f t="shared" si="199"/>
        <v>306075</v>
      </c>
      <c r="AR167" s="6">
        <f t="shared" si="199"/>
        <v>17891104</v>
      </c>
      <c r="AS167" s="6">
        <f t="shared" si="199"/>
        <v>0</v>
      </c>
      <c r="AT167" s="6">
        <f t="shared" si="199"/>
        <v>19588.8</v>
      </c>
      <c r="AU167" s="6">
        <f t="shared" si="199"/>
        <v>0</v>
      </c>
      <c r="AV167" s="6">
        <f t="shared" si="199"/>
        <v>0</v>
      </c>
      <c r="AW167" s="6">
        <f t="shared" si="199"/>
        <v>0</v>
      </c>
      <c r="AX167" s="6">
        <f t="shared" si="199"/>
        <v>0</v>
      </c>
      <c r="AY167" s="6">
        <f t="shared" si="199"/>
        <v>0</v>
      </c>
      <c r="AZ167" s="6">
        <f t="shared" si="199"/>
        <v>0</v>
      </c>
      <c r="BA167" s="6">
        <f t="shared" si="199"/>
        <v>0</v>
      </c>
      <c r="BB167" s="6">
        <f t="shared" si="199"/>
        <v>0</v>
      </c>
      <c r="BC167" s="6">
        <f t="shared" si="199"/>
        <v>2019278.8</v>
      </c>
      <c r="BD167" s="6">
        <f t="shared" si="199"/>
        <v>0</v>
      </c>
      <c r="BE167" s="6">
        <f t="shared" si="199"/>
        <v>0</v>
      </c>
      <c r="BF167" s="6">
        <f t="shared" si="199"/>
        <v>5883985.7999999998</v>
      </c>
      <c r="BG167" s="6">
        <f t="shared" si="199"/>
        <v>0</v>
      </c>
      <c r="BH167" s="6">
        <f t="shared" si="199"/>
        <v>208131</v>
      </c>
      <c r="BI167" s="6">
        <f t="shared" si="199"/>
        <v>16324</v>
      </c>
      <c r="BJ167" s="6">
        <f t="shared" si="199"/>
        <v>0</v>
      </c>
      <c r="BK167" s="6">
        <f t="shared" si="199"/>
        <v>55814204.599999994</v>
      </c>
      <c r="BL167" s="6">
        <f t="shared" si="199"/>
        <v>88965.8</v>
      </c>
      <c r="BM167" s="6">
        <f t="shared" si="199"/>
        <v>0</v>
      </c>
      <c r="BN167" s="6">
        <f t="shared" si="199"/>
        <v>0</v>
      </c>
      <c r="BO167" s="6">
        <f t="shared" ref="BO167:DZ167" si="200">BO162+BO165</f>
        <v>0</v>
      </c>
      <c r="BP167" s="6">
        <f t="shared" si="200"/>
        <v>0</v>
      </c>
      <c r="BQ167" s="6">
        <f t="shared" si="200"/>
        <v>0</v>
      </c>
      <c r="BR167" s="6">
        <f t="shared" si="200"/>
        <v>0</v>
      </c>
      <c r="BS167" s="6">
        <f t="shared" si="200"/>
        <v>0</v>
      </c>
      <c r="BT167" s="6">
        <f t="shared" si="200"/>
        <v>0</v>
      </c>
      <c r="BU167" s="6">
        <f t="shared" si="200"/>
        <v>0</v>
      </c>
      <c r="BV167" s="6">
        <f t="shared" si="200"/>
        <v>0</v>
      </c>
      <c r="BW167" s="6">
        <f t="shared" si="200"/>
        <v>0</v>
      </c>
      <c r="BX167" s="6">
        <f t="shared" si="200"/>
        <v>0</v>
      </c>
      <c r="BY167" s="6">
        <f t="shared" si="200"/>
        <v>0</v>
      </c>
      <c r="BZ167" s="6">
        <f t="shared" si="200"/>
        <v>0</v>
      </c>
      <c r="CA167" s="6">
        <f t="shared" si="200"/>
        <v>0</v>
      </c>
      <c r="CB167" s="6">
        <f t="shared" si="200"/>
        <v>2153135.6</v>
      </c>
      <c r="CC167" s="6">
        <f t="shared" si="200"/>
        <v>0</v>
      </c>
      <c r="CD167" s="6">
        <f t="shared" si="200"/>
        <v>0</v>
      </c>
      <c r="CE167" s="6">
        <f t="shared" si="200"/>
        <v>0</v>
      </c>
      <c r="CF167" s="6">
        <f t="shared" si="200"/>
        <v>0</v>
      </c>
      <c r="CG167" s="6">
        <f t="shared" si="200"/>
        <v>0</v>
      </c>
      <c r="CH167" s="6">
        <f t="shared" si="200"/>
        <v>0</v>
      </c>
      <c r="CI167" s="6">
        <f t="shared" si="200"/>
        <v>0</v>
      </c>
      <c r="CJ167" s="6">
        <f t="shared" si="200"/>
        <v>49788.2</v>
      </c>
      <c r="CK167" s="6">
        <f t="shared" si="200"/>
        <v>4347897.4000000004</v>
      </c>
      <c r="CL167" s="6">
        <f t="shared" si="200"/>
        <v>97944</v>
      </c>
      <c r="CM167" s="6">
        <f t="shared" si="200"/>
        <v>32648</v>
      </c>
      <c r="CN167" s="6">
        <f t="shared" si="200"/>
        <v>2059272.6</v>
      </c>
      <c r="CO167" s="6">
        <f t="shared" si="200"/>
        <v>153445.6</v>
      </c>
      <c r="CP167" s="6">
        <f t="shared" si="200"/>
        <v>0</v>
      </c>
      <c r="CQ167" s="6">
        <f t="shared" si="200"/>
        <v>0</v>
      </c>
      <c r="CR167" s="6">
        <f t="shared" si="200"/>
        <v>0</v>
      </c>
      <c r="CS167" s="6">
        <f t="shared" si="200"/>
        <v>0</v>
      </c>
      <c r="CT167" s="6">
        <f t="shared" si="200"/>
        <v>0</v>
      </c>
      <c r="CU167" s="6">
        <f t="shared" si="200"/>
        <v>3074625.4</v>
      </c>
      <c r="CV167" s="6">
        <f t="shared" si="200"/>
        <v>0</v>
      </c>
      <c r="CW167" s="6">
        <f t="shared" si="200"/>
        <v>0</v>
      </c>
      <c r="CX167" s="6">
        <f t="shared" si="200"/>
        <v>0</v>
      </c>
      <c r="CY167" s="6">
        <f t="shared" si="200"/>
        <v>0</v>
      </c>
      <c r="CZ167" s="6">
        <f t="shared" si="200"/>
        <v>0</v>
      </c>
      <c r="DA167" s="6">
        <f t="shared" si="200"/>
        <v>0</v>
      </c>
      <c r="DB167" s="6">
        <f t="shared" si="200"/>
        <v>0</v>
      </c>
      <c r="DC167" s="6">
        <f t="shared" si="200"/>
        <v>0</v>
      </c>
      <c r="DD167" s="6">
        <f t="shared" si="200"/>
        <v>0</v>
      </c>
      <c r="DE167" s="6">
        <f t="shared" si="200"/>
        <v>0</v>
      </c>
      <c r="DF167" s="6">
        <f t="shared" si="200"/>
        <v>153445.6</v>
      </c>
      <c r="DG167" s="6">
        <f t="shared" si="200"/>
        <v>0</v>
      </c>
      <c r="DH167" s="6">
        <f t="shared" si="200"/>
        <v>0</v>
      </c>
      <c r="DI167" s="6">
        <f t="shared" si="200"/>
        <v>35912.800000000003</v>
      </c>
      <c r="DJ167" s="6">
        <f t="shared" si="200"/>
        <v>28567</v>
      </c>
      <c r="DK167" s="6">
        <f t="shared" si="200"/>
        <v>0</v>
      </c>
      <c r="DL167" s="6">
        <f t="shared" si="200"/>
        <v>0</v>
      </c>
      <c r="DM167" s="6">
        <f t="shared" si="200"/>
        <v>0</v>
      </c>
      <c r="DN167" s="6">
        <f t="shared" si="200"/>
        <v>0</v>
      </c>
      <c r="DO167" s="6">
        <f t="shared" si="200"/>
        <v>0</v>
      </c>
      <c r="DP167" s="6">
        <f t="shared" si="200"/>
        <v>0</v>
      </c>
      <c r="DQ167" s="6">
        <f t="shared" si="200"/>
        <v>0</v>
      </c>
      <c r="DR167" s="6">
        <f t="shared" si="200"/>
        <v>0</v>
      </c>
      <c r="DS167" s="6">
        <f t="shared" si="200"/>
        <v>0</v>
      </c>
      <c r="DT167" s="6">
        <f t="shared" si="200"/>
        <v>0</v>
      </c>
      <c r="DU167" s="6">
        <f t="shared" si="200"/>
        <v>0</v>
      </c>
      <c r="DV167" s="6">
        <f t="shared" si="200"/>
        <v>0</v>
      </c>
      <c r="DW167" s="6">
        <f t="shared" si="200"/>
        <v>0</v>
      </c>
      <c r="DX167" s="6">
        <f t="shared" si="200"/>
        <v>0</v>
      </c>
      <c r="DY167" s="6">
        <f t="shared" si="200"/>
        <v>0</v>
      </c>
      <c r="DZ167" s="6">
        <f t="shared" si="200"/>
        <v>0</v>
      </c>
      <c r="EA167" s="6">
        <f t="shared" ref="EA167:FX167" si="201">EA162+EA165</f>
        <v>0</v>
      </c>
      <c r="EB167" s="6">
        <f t="shared" si="201"/>
        <v>0</v>
      </c>
      <c r="EC167" s="6">
        <f t="shared" si="201"/>
        <v>0</v>
      </c>
      <c r="ED167" s="6">
        <f t="shared" si="201"/>
        <v>0</v>
      </c>
      <c r="EE167" s="6">
        <f t="shared" si="201"/>
        <v>39993.800000000003</v>
      </c>
      <c r="EF167" s="6">
        <f t="shared" si="201"/>
        <v>0</v>
      </c>
      <c r="EG167" s="6">
        <f t="shared" si="201"/>
        <v>0</v>
      </c>
      <c r="EH167" s="6">
        <f t="shared" si="201"/>
        <v>0</v>
      </c>
      <c r="EI167" s="6">
        <f t="shared" si="201"/>
        <v>29383.200000000001</v>
      </c>
      <c r="EJ167" s="6">
        <f t="shared" si="201"/>
        <v>168953.4</v>
      </c>
      <c r="EK167" s="6">
        <f t="shared" si="201"/>
        <v>0</v>
      </c>
      <c r="EL167" s="6">
        <f t="shared" si="201"/>
        <v>0</v>
      </c>
      <c r="EM167" s="6">
        <f t="shared" si="201"/>
        <v>4897.2</v>
      </c>
      <c r="EN167" s="6">
        <f t="shared" si="201"/>
        <v>1041471.2000000001</v>
      </c>
      <c r="EO167" s="6">
        <f t="shared" si="201"/>
        <v>0</v>
      </c>
      <c r="EP167" s="6">
        <f t="shared" si="201"/>
        <v>0</v>
      </c>
      <c r="EQ167" s="6">
        <f t="shared" si="201"/>
        <v>0</v>
      </c>
      <c r="ER167" s="6">
        <f t="shared" si="201"/>
        <v>0</v>
      </c>
      <c r="ES167" s="6">
        <f t="shared" si="201"/>
        <v>0</v>
      </c>
      <c r="ET167" s="6">
        <f t="shared" si="201"/>
        <v>0</v>
      </c>
      <c r="EU167" s="6">
        <f t="shared" si="201"/>
        <v>42442.400000000001</v>
      </c>
      <c r="EV167" s="6">
        <f t="shared" si="201"/>
        <v>9794.4</v>
      </c>
      <c r="EW167" s="6">
        <f t="shared" si="201"/>
        <v>0</v>
      </c>
      <c r="EX167" s="6">
        <f t="shared" si="201"/>
        <v>0</v>
      </c>
      <c r="EY167" s="6">
        <f t="shared" si="201"/>
        <v>2064986</v>
      </c>
      <c r="EZ167" s="6">
        <f t="shared" si="201"/>
        <v>0</v>
      </c>
      <c r="FA167" s="6">
        <f t="shared" si="201"/>
        <v>9794.4</v>
      </c>
      <c r="FB167" s="6">
        <f t="shared" si="201"/>
        <v>0</v>
      </c>
      <c r="FC167" s="6">
        <f t="shared" si="201"/>
        <v>9794.4</v>
      </c>
      <c r="FD167" s="6">
        <f t="shared" si="201"/>
        <v>0</v>
      </c>
      <c r="FE167" s="6">
        <f t="shared" si="201"/>
        <v>0</v>
      </c>
      <c r="FF167" s="6">
        <f t="shared" si="201"/>
        <v>0</v>
      </c>
      <c r="FG167" s="6">
        <f t="shared" si="201"/>
        <v>0</v>
      </c>
      <c r="FH167" s="6">
        <f t="shared" si="201"/>
        <v>0</v>
      </c>
      <c r="FI167" s="6">
        <f t="shared" si="201"/>
        <v>9794.4</v>
      </c>
      <c r="FJ167" s="6">
        <f t="shared" si="201"/>
        <v>0</v>
      </c>
      <c r="FK167" s="6">
        <f t="shared" si="201"/>
        <v>0</v>
      </c>
      <c r="FL167" s="6">
        <f t="shared" si="201"/>
        <v>0</v>
      </c>
      <c r="FM167" s="6">
        <f t="shared" si="201"/>
        <v>0</v>
      </c>
      <c r="FN167" s="6">
        <f t="shared" si="201"/>
        <v>49788.2</v>
      </c>
      <c r="FO167" s="6">
        <f t="shared" si="201"/>
        <v>0</v>
      </c>
      <c r="FP167" s="6">
        <f t="shared" si="201"/>
        <v>0</v>
      </c>
      <c r="FQ167" s="6">
        <f t="shared" si="201"/>
        <v>0</v>
      </c>
      <c r="FR167" s="6">
        <f t="shared" si="201"/>
        <v>0</v>
      </c>
      <c r="FS167" s="6">
        <f t="shared" si="201"/>
        <v>0</v>
      </c>
      <c r="FT167" s="7">
        <f t="shared" si="201"/>
        <v>0</v>
      </c>
      <c r="FU167" s="6">
        <f t="shared" si="201"/>
        <v>0</v>
      </c>
      <c r="FV167" s="6">
        <f t="shared" si="201"/>
        <v>0</v>
      </c>
      <c r="FW167" s="6">
        <f t="shared" si="201"/>
        <v>0</v>
      </c>
      <c r="FX167" s="6">
        <f t="shared" si="201"/>
        <v>0</v>
      </c>
      <c r="FY167" s="6"/>
      <c r="FZ167" s="54">
        <f>FZ165+FZ162</f>
        <v>150033884.00000003</v>
      </c>
      <c r="GA167" s="54"/>
      <c r="GB167" s="53"/>
      <c r="GC167" s="54"/>
      <c r="GD167" s="54"/>
      <c r="GE167" s="6"/>
      <c r="GF167" s="7"/>
      <c r="GG167" s="7"/>
      <c r="GH167" s="7"/>
      <c r="GI167" s="7"/>
      <c r="GJ167" s="7"/>
      <c r="GK167" s="7"/>
      <c r="GL167" s="7"/>
      <c r="GM167" s="7"/>
    </row>
    <row r="168" spans="1:217" x14ac:dyDescent="0.2">
      <c r="A168" s="3"/>
      <c r="B168" s="2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7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7"/>
      <c r="FU168" s="6"/>
      <c r="FV168" s="6"/>
      <c r="FW168" s="6"/>
      <c r="FX168" s="6"/>
      <c r="FY168" s="6"/>
      <c r="FZ168" s="54"/>
      <c r="GA168" s="146"/>
      <c r="GB168" s="54"/>
      <c r="GC168" s="54"/>
      <c r="GD168" s="54"/>
      <c r="GE168" s="6"/>
      <c r="GF168" s="7"/>
      <c r="GG168" s="7"/>
      <c r="GH168" s="7"/>
      <c r="GI168" s="7"/>
      <c r="GJ168" s="7"/>
      <c r="GK168" s="7"/>
      <c r="GL168" s="7"/>
      <c r="GM168" s="7"/>
    </row>
    <row r="169" spans="1:217" ht="15.75" x14ac:dyDescent="0.25">
      <c r="A169" s="3" t="s">
        <v>413</v>
      </c>
      <c r="B169" s="52" t="s">
        <v>503</v>
      </c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3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4"/>
      <c r="CL169" s="54"/>
      <c r="CM169" s="54"/>
      <c r="CN169" s="54"/>
      <c r="CO169" s="54"/>
      <c r="CP169" s="54"/>
      <c r="CQ169" s="54"/>
      <c r="CR169" s="54"/>
      <c r="CS169" s="54"/>
      <c r="CT169" s="54"/>
      <c r="CU169" s="54"/>
      <c r="CV169" s="54"/>
      <c r="CW169" s="54"/>
      <c r="CX169" s="54"/>
      <c r="CY169" s="54"/>
      <c r="CZ169" s="54"/>
      <c r="DA169" s="54"/>
      <c r="DB169" s="54"/>
      <c r="DC169" s="54"/>
      <c r="DD169" s="54"/>
      <c r="DE169" s="54"/>
      <c r="DF169" s="54"/>
      <c r="DG169" s="54"/>
      <c r="DH169" s="54"/>
      <c r="DI169" s="54"/>
      <c r="DJ169" s="54"/>
      <c r="DK169" s="54"/>
      <c r="DL169" s="54"/>
      <c r="DM169" s="54"/>
      <c r="DN169" s="54"/>
      <c r="DO169" s="54"/>
      <c r="DP169" s="54"/>
      <c r="DQ169" s="54"/>
      <c r="DR169" s="54"/>
      <c r="DS169" s="54"/>
      <c r="DT169" s="54"/>
      <c r="DU169" s="54"/>
      <c r="DV169" s="54"/>
      <c r="DW169" s="54"/>
      <c r="DX169" s="54"/>
      <c r="DY169" s="54"/>
      <c r="DZ169" s="54"/>
      <c r="EA169" s="54"/>
      <c r="EB169" s="54"/>
      <c r="EC169" s="54"/>
      <c r="ED169" s="54"/>
      <c r="EE169" s="54"/>
      <c r="EF169" s="54"/>
      <c r="EG169" s="54"/>
      <c r="EH169" s="54"/>
      <c r="EI169" s="54"/>
      <c r="EJ169" s="54"/>
      <c r="EK169" s="54"/>
      <c r="EL169" s="54"/>
      <c r="EM169" s="54"/>
      <c r="EN169" s="54"/>
      <c r="EO169" s="54"/>
      <c r="EP169" s="54"/>
      <c r="EQ169" s="54"/>
      <c r="ER169" s="54"/>
      <c r="ES169" s="54"/>
      <c r="ET169" s="54"/>
      <c r="EU169" s="54"/>
      <c r="EV169" s="54"/>
      <c r="EW169" s="54"/>
      <c r="EX169" s="54"/>
      <c r="EY169" s="54"/>
      <c r="EZ169" s="54"/>
      <c r="FA169" s="54"/>
      <c r="FB169" s="54"/>
      <c r="FC169" s="54"/>
      <c r="FD169" s="54"/>
      <c r="FE169" s="54"/>
      <c r="FF169" s="54"/>
      <c r="FG169" s="54"/>
      <c r="FH169" s="54"/>
      <c r="FI169" s="54"/>
      <c r="FJ169" s="54"/>
      <c r="FK169" s="54"/>
      <c r="FL169" s="54"/>
      <c r="FM169" s="54"/>
      <c r="FN169" s="54"/>
      <c r="FO169" s="54"/>
      <c r="FP169" s="54"/>
      <c r="FQ169" s="54"/>
      <c r="FR169" s="54"/>
      <c r="FS169" s="54"/>
      <c r="FT169" s="53"/>
      <c r="FU169" s="54"/>
      <c r="FV169" s="54"/>
      <c r="FW169" s="54"/>
      <c r="FX169" s="54"/>
      <c r="FY169" s="6"/>
      <c r="FZ169" s="54"/>
      <c r="GA169" s="54"/>
      <c r="GB169" s="54"/>
      <c r="GC169" s="54"/>
      <c r="GD169" s="54"/>
      <c r="GE169" s="6"/>
      <c r="GF169" s="7"/>
      <c r="GG169" s="7"/>
      <c r="GH169" s="7"/>
      <c r="GI169" s="7"/>
      <c r="GJ169" s="7"/>
      <c r="GK169" s="7"/>
      <c r="GL169" s="7"/>
      <c r="GM169" s="7"/>
      <c r="GN169" s="147"/>
      <c r="GO169" s="147"/>
      <c r="GP169" s="147"/>
      <c r="GQ169" s="147"/>
      <c r="GR169" s="147"/>
      <c r="GS169" s="147"/>
      <c r="GT169" s="147"/>
      <c r="GU169" s="147"/>
      <c r="GV169" s="147"/>
      <c r="GW169" s="147"/>
      <c r="GX169" s="147"/>
      <c r="GY169" s="147"/>
      <c r="GZ169" s="147"/>
      <c r="HA169" s="147"/>
      <c r="HB169" s="147"/>
      <c r="HC169" s="147"/>
      <c r="HD169" s="147"/>
      <c r="HE169" s="147"/>
      <c r="HF169" s="147"/>
      <c r="HG169" s="147"/>
      <c r="HH169" s="147"/>
      <c r="HI169" s="147"/>
    </row>
    <row r="170" spans="1:217" x14ac:dyDescent="0.2">
      <c r="A170" s="3" t="s">
        <v>504</v>
      </c>
      <c r="B170" s="2" t="s">
        <v>505</v>
      </c>
      <c r="C170" s="54">
        <f t="shared" ref="C170:BN170" si="202">IF(C96&lt;=459,1,0)</f>
        <v>0</v>
      </c>
      <c r="D170" s="54">
        <f t="shared" si="202"/>
        <v>0</v>
      </c>
      <c r="E170" s="54">
        <f t="shared" si="202"/>
        <v>0</v>
      </c>
      <c r="F170" s="54">
        <f t="shared" si="202"/>
        <v>0</v>
      </c>
      <c r="G170" s="54">
        <f t="shared" si="202"/>
        <v>0</v>
      </c>
      <c r="H170" s="54">
        <f t="shared" si="202"/>
        <v>0</v>
      </c>
      <c r="I170" s="54">
        <f t="shared" si="202"/>
        <v>0</v>
      </c>
      <c r="J170" s="54">
        <f t="shared" si="202"/>
        <v>0</v>
      </c>
      <c r="K170" s="54">
        <f t="shared" si="202"/>
        <v>1</v>
      </c>
      <c r="L170" s="54">
        <f t="shared" si="202"/>
        <v>0</v>
      </c>
      <c r="M170" s="54">
        <f t="shared" si="202"/>
        <v>0</v>
      </c>
      <c r="N170" s="54">
        <f t="shared" si="202"/>
        <v>0</v>
      </c>
      <c r="O170" s="54">
        <f t="shared" si="202"/>
        <v>0</v>
      </c>
      <c r="P170" s="54">
        <f t="shared" si="202"/>
        <v>1</v>
      </c>
      <c r="Q170" s="54">
        <f t="shared" si="202"/>
        <v>0</v>
      </c>
      <c r="R170" s="54">
        <f t="shared" si="202"/>
        <v>0</v>
      </c>
      <c r="S170" s="54">
        <f t="shared" si="202"/>
        <v>0</v>
      </c>
      <c r="T170" s="54">
        <f t="shared" si="202"/>
        <v>1</v>
      </c>
      <c r="U170" s="54">
        <f t="shared" si="202"/>
        <v>1</v>
      </c>
      <c r="V170" s="54">
        <f t="shared" si="202"/>
        <v>1</v>
      </c>
      <c r="W170" s="54">
        <f t="shared" si="202"/>
        <v>1</v>
      </c>
      <c r="X170" s="54">
        <f t="shared" si="202"/>
        <v>1</v>
      </c>
      <c r="Y170" s="54">
        <f t="shared" si="202"/>
        <v>0</v>
      </c>
      <c r="Z170" s="54">
        <f t="shared" si="202"/>
        <v>1</v>
      </c>
      <c r="AA170" s="54">
        <f t="shared" si="202"/>
        <v>0</v>
      </c>
      <c r="AB170" s="54">
        <f t="shared" si="202"/>
        <v>0</v>
      </c>
      <c r="AC170" s="54">
        <f t="shared" si="202"/>
        <v>0</v>
      </c>
      <c r="AD170" s="54">
        <f t="shared" si="202"/>
        <v>0</v>
      </c>
      <c r="AE170" s="54">
        <f t="shared" si="202"/>
        <v>1</v>
      </c>
      <c r="AF170" s="54">
        <f t="shared" si="202"/>
        <v>1</v>
      </c>
      <c r="AG170" s="54">
        <f t="shared" si="202"/>
        <v>0</v>
      </c>
      <c r="AH170" s="54">
        <f t="shared" si="202"/>
        <v>0</v>
      </c>
      <c r="AI170" s="54">
        <f t="shared" si="202"/>
        <v>1</v>
      </c>
      <c r="AJ170" s="54">
        <f t="shared" si="202"/>
        <v>1</v>
      </c>
      <c r="AK170" s="54">
        <f t="shared" si="202"/>
        <v>1</v>
      </c>
      <c r="AL170" s="54">
        <f t="shared" si="202"/>
        <v>1</v>
      </c>
      <c r="AM170" s="54">
        <f t="shared" si="202"/>
        <v>1</v>
      </c>
      <c r="AN170" s="54">
        <f t="shared" si="202"/>
        <v>1</v>
      </c>
      <c r="AO170" s="54">
        <f t="shared" si="202"/>
        <v>0</v>
      </c>
      <c r="AP170" s="54">
        <f t="shared" si="202"/>
        <v>0</v>
      </c>
      <c r="AQ170" s="54">
        <f t="shared" si="202"/>
        <v>1</v>
      </c>
      <c r="AR170" s="54">
        <f t="shared" si="202"/>
        <v>0</v>
      </c>
      <c r="AS170" s="54">
        <f t="shared" si="202"/>
        <v>0</v>
      </c>
      <c r="AT170" s="54">
        <f t="shared" si="202"/>
        <v>0</v>
      </c>
      <c r="AU170" s="54">
        <f t="shared" si="202"/>
        <v>1</v>
      </c>
      <c r="AV170" s="54">
        <f t="shared" si="202"/>
        <v>1</v>
      </c>
      <c r="AW170" s="54">
        <f t="shared" si="202"/>
        <v>1</v>
      </c>
      <c r="AX170" s="54">
        <f t="shared" si="202"/>
        <v>1</v>
      </c>
      <c r="AY170" s="54">
        <f t="shared" si="202"/>
        <v>0</v>
      </c>
      <c r="AZ170" s="54">
        <f t="shared" si="202"/>
        <v>0</v>
      </c>
      <c r="BA170" s="54">
        <f t="shared" si="202"/>
        <v>0</v>
      </c>
      <c r="BB170" s="54">
        <f t="shared" si="202"/>
        <v>0</v>
      </c>
      <c r="BC170" s="54">
        <f t="shared" si="202"/>
        <v>0</v>
      </c>
      <c r="BD170" s="54">
        <f t="shared" si="202"/>
        <v>0</v>
      </c>
      <c r="BE170" s="54">
        <f t="shared" si="202"/>
        <v>0</v>
      </c>
      <c r="BF170" s="54">
        <f t="shared" si="202"/>
        <v>0</v>
      </c>
      <c r="BG170" s="54">
        <f t="shared" si="202"/>
        <v>0</v>
      </c>
      <c r="BH170" s="54">
        <f t="shared" si="202"/>
        <v>0</v>
      </c>
      <c r="BI170" s="54">
        <f t="shared" si="202"/>
        <v>1</v>
      </c>
      <c r="BJ170" s="54">
        <f t="shared" si="202"/>
        <v>0</v>
      </c>
      <c r="BK170" s="54">
        <f t="shared" si="202"/>
        <v>0</v>
      </c>
      <c r="BL170" s="54">
        <f t="shared" si="202"/>
        <v>1</v>
      </c>
      <c r="BM170" s="54">
        <f t="shared" si="202"/>
        <v>1</v>
      </c>
      <c r="BN170" s="54">
        <f t="shared" si="202"/>
        <v>0</v>
      </c>
      <c r="BO170" s="54">
        <f t="shared" ref="BO170:DZ170" si="203">IF(BO96&lt;=459,1,0)</f>
        <v>0</v>
      </c>
      <c r="BP170" s="54">
        <f t="shared" si="203"/>
        <v>1</v>
      </c>
      <c r="BQ170" s="54">
        <f t="shared" si="203"/>
        <v>0</v>
      </c>
      <c r="BR170" s="54">
        <f t="shared" si="203"/>
        <v>0</v>
      </c>
      <c r="BS170" s="54">
        <f t="shared" si="203"/>
        <v>0</v>
      </c>
      <c r="BT170" s="54">
        <f t="shared" si="203"/>
        <v>1</v>
      </c>
      <c r="BU170" s="54">
        <f t="shared" si="203"/>
        <v>1</v>
      </c>
      <c r="BV170" s="54">
        <f t="shared" si="203"/>
        <v>0</v>
      </c>
      <c r="BW170" s="54">
        <f t="shared" si="203"/>
        <v>0</v>
      </c>
      <c r="BX170" s="54">
        <f t="shared" si="203"/>
        <v>1</v>
      </c>
      <c r="BY170" s="54">
        <f t="shared" si="203"/>
        <v>0</v>
      </c>
      <c r="BZ170" s="54">
        <f t="shared" si="203"/>
        <v>1</v>
      </c>
      <c r="CA170" s="54">
        <f t="shared" si="203"/>
        <v>1</v>
      </c>
      <c r="CB170" s="54">
        <f t="shared" si="203"/>
        <v>0</v>
      </c>
      <c r="CC170" s="54">
        <f t="shared" si="203"/>
        <v>1</v>
      </c>
      <c r="CD170" s="54">
        <f t="shared" si="203"/>
        <v>1</v>
      </c>
      <c r="CE170" s="54">
        <f t="shared" si="203"/>
        <v>1</v>
      </c>
      <c r="CF170" s="54">
        <f t="shared" si="203"/>
        <v>1</v>
      </c>
      <c r="CG170" s="54">
        <f t="shared" si="203"/>
        <v>1</v>
      </c>
      <c r="CH170" s="54">
        <f t="shared" si="203"/>
        <v>1</v>
      </c>
      <c r="CI170" s="54">
        <f t="shared" si="203"/>
        <v>0</v>
      </c>
      <c r="CJ170" s="54">
        <f t="shared" si="203"/>
        <v>0</v>
      </c>
      <c r="CK170" s="54">
        <f t="shared" si="203"/>
        <v>0</v>
      </c>
      <c r="CL170" s="54">
        <f t="shared" si="203"/>
        <v>0</v>
      </c>
      <c r="CM170" s="54">
        <f t="shared" si="203"/>
        <v>0</v>
      </c>
      <c r="CN170" s="54">
        <f t="shared" si="203"/>
        <v>0</v>
      </c>
      <c r="CO170" s="54">
        <f t="shared" si="203"/>
        <v>0</v>
      </c>
      <c r="CP170" s="54">
        <f t="shared" si="203"/>
        <v>0</v>
      </c>
      <c r="CQ170" s="54">
        <f t="shared" si="203"/>
        <v>0</v>
      </c>
      <c r="CR170" s="54">
        <f t="shared" si="203"/>
        <v>1</v>
      </c>
      <c r="CS170" s="54">
        <f t="shared" si="203"/>
        <v>1</v>
      </c>
      <c r="CT170" s="54">
        <f t="shared" si="203"/>
        <v>1</v>
      </c>
      <c r="CU170" s="54">
        <f t="shared" si="203"/>
        <v>1</v>
      </c>
      <c r="CV170" s="54">
        <f t="shared" si="203"/>
        <v>1</v>
      </c>
      <c r="CW170" s="54">
        <f t="shared" si="203"/>
        <v>1</v>
      </c>
      <c r="CX170" s="54">
        <f t="shared" si="203"/>
        <v>0</v>
      </c>
      <c r="CY170" s="54">
        <f t="shared" si="203"/>
        <v>1</v>
      </c>
      <c r="CZ170" s="54">
        <f t="shared" si="203"/>
        <v>0</v>
      </c>
      <c r="DA170" s="54">
        <f t="shared" si="203"/>
        <v>1</v>
      </c>
      <c r="DB170" s="54">
        <f t="shared" si="203"/>
        <v>1</v>
      </c>
      <c r="DC170" s="54">
        <f t="shared" si="203"/>
        <v>1</v>
      </c>
      <c r="DD170" s="54">
        <f t="shared" si="203"/>
        <v>1</v>
      </c>
      <c r="DE170" s="54">
        <f t="shared" si="203"/>
        <v>1</v>
      </c>
      <c r="DF170" s="54">
        <f t="shared" si="203"/>
        <v>0</v>
      </c>
      <c r="DG170" s="54">
        <f t="shared" si="203"/>
        <v>1</v>
      </c>
      <c r="DH170" s="54">
        <f t="shared" si="203"/>
        <v>0</v>
      </c>
      <c r="DI170" s="54">
        <f t="shared" si="203"/>
        <v>0</v>
      </c>
      <c r="DJ170" s="54">
        <f t="shared" si="203"/>
        <v>0</v>
      </c>
      <c r="DK170" s="54">
        <f t="shared" si="203"/>
        <v>0</v>
      </c>
      <c r="DL170" s="54">
        <f t="shared" si="203"/>
        <v>0</v>
      </c>
      <c r="DM170" s="54">
        <f t="shared" si="203"/>
        <v>1</v>
      </c>
      <c r="DN170" s="54">
        <f t="shared" si="203"/>
        <v>0</v>
      </c>
      <c r="DO170" s="54">
        <f t="shared" si="203"/>
        <v>0</v>
      </c>
      <c r="DP170" s="54">
        <f t="shared" si="203"/>
        <v>1</v>
      </c>
      <c r="DQ170" s="54">
        <f t="shared" si="203"/>
        <v>0</v>
      </c>
      <c r="DR170" s="54">
        <f t="shared" si="203"/>
        <v>0</v>
      </c>
      <c r="DS170" s="54">
        <f t="shared" si="203"/>
        <v>0</v>
      </c>
      <c r="DT170" s="54">
        <f t="shared" si="203"/>
        <v>1</v>
      </c>
      <c r="DU170" s="54">
        <f t="shared" si="203"/>
        <v>1</v>
      </c>
      <c r="DV170" s="54">
        <f t="shared" si="203"/>
        <v>1</v>
      </c>
      <c r="DW170" s="54">
        <f t="shared" si="203"/>
        <v>1</v>
      </c>
      <c r="DX170" s="54">
        <f t="shared" si="203"/>
        <v>1</v>
      </c>
      <c r="DY170" s="54">
        <f t="shared" si="203"/>
        <v>1</v>
      </c>
      <c r="DZ170" s="54">
        <f t="shared" si="203"/>
        <v>0</v>
      </c>
      <c r="EA170" s="54">
        <f t="shared" ref="EA170:FX170" si="204">IF(EA96&lt;=459,1,0)</f>
        <v>0</v>
      </c>
      <c r="EB170" s="54">
        <f t="shared" si="204"/>
        <v>0</v>
      </c>
      <c r="EC170" s="54">
        <f t="shared" si="204"/>
        <v>1</v>
      </c>
      <c r="ED170" s="54">
        <f t="shared" si="204"/>
        <v>0</v>
      </c>
      <c r="EE170" s="54">
        <f t="shared" si="204"/>
        <v>1</v>
      </c>
      <c r="EF170" s="54">
        <f t="shared" si="204"/>
        <v>0</v>
      </c>
      <c r="EG170" s="54">
        <f t="shared" si="204"/>
        <v>1</v>
      </c>
      <c r="EH170" s="54">
        <f t="shared" si="204"/>
        <v>1</v>
      </c>
      <c r="EI170" s="54">
        <f t="shared" si="204"/>
        <v>0</v>
      </c>
      <c r="EJ170" s="54">
        <f t="shared" si="204"/>
        <v>0</v>
      </c>
      <c r="EK170" s="54">
        <f t="shared" si="204"/>
        <v>0</v>
      </c>
      <c r="EL170" s="54">
        <f t="shared" si="204"/>
        <v>0</v>
      </c>
      <c r="EM170" s="54">
        <f t="shared" si="204"/>
        <v>1</v>
      </c>
      <c r="EN170" s="54">
        <f t="shared" si="204"/>
        <v>0</v>
      </c>
      <c r="EO170" s="54">
        <f t="shared" si="204"/>
        <v>1</v>
      </c>
      <c r="EP170" s="54">
        <f t="shared" si="204"/>
        <v>1</v>
      </c>
      <c r="EQ170" s="54">
        <f t="shared" si="204"/>
        <v>0</v>
      </c>
      <c r="ER170" s="54">
        <f t="shared" si="204"/>
        <v>1</v>
      </c>
      <c r="ES170" s="54">
        <f t="shared" si="204"/>
        <v>1</v>
      </c>
      <c r="ET170" s="54">
        <f t="shared" si="204"/>
        <v>1</v>
      </c>
      <c r="EU170" s="54">
        <f t="shared" si="204"/>
        <v>0</v>
      </c>
      <c r="EV170" s="54">
        <f t="shared" si="204"/>
        <v>1</v>
      </c>
      <c r="EW170" s="54">
        <f t="shared" si="204"/>
        <v>0</v>
      </c>
      <c r="EX170" s="54">
        <f t="shared" si="204"/>
        <v>1</v>
      </c>
      <c r="EY170" s="54">
        <f t="shared" si="204"/>
        <v>0</v>
      </c>
      <c r="EZ170" s="54">
        <f t="shared" si="204"/>
        <v>1</v>
      </c>
      <c r="FA170" s="54">
        <f t="shared" si="204"/>
        <v>0</v>
      </c>
      <c r="FB170" s="54">
        <f t="shared" si="204"/>
        <v>1</v>
      </c>
      <c r="FC170" s="54">
        <f t="shared" si="204"/>
        <v>0</v>
      </c>
      <c r="FD170" s="54">
        <f t="shared" si="204"/>
        <v>1</v>
      </c>
      <c r="FE170" s="54">
        <f t="shared" si="204"/>
        <v>1</v>
      </c>
      <c r="FF170" s="54">
        <f t="shared" si="204"/>
        <v>1</v>
      </c>
      <c r="FG170" s="54">
        <f t="shared" si="204"/>
        <v>1</v>
      </c>
      <c r="FH170" s="54">
        <f t="shared" si="204"/>
        <v>1</v>
      </c>
      <c r="FI170" s="54">
        <f t="shared" si="204"/>
        <v>0</v>
      </c>
      <c r="FJ170" s="54">
        <f t="shared" si="204"/>
        <v>0</v>
      </c>
      <c r="FK170" s="54">
        <f t="shared" si="204"/>
        <v>0</v>
      </c>
      <c r="FL170" s="54">
        <f t="shared" si="204"/>
        <v>0</v>
      </c>
      <c r="FM170" s="54">
        <f t="shared" si="204"/>
        <v>0</v>
      </c>
      <c r="FN170" s="54">
        <f t="shared" si="204"/>
        <v>0</v>
      </c>
      <c r="FO170" s="54">
        <f t="shared" si="204"/>
        <v>0</v>
      </c>
      <c r="FP170" s="54">
        <f t="shared" si="204"/>
        <v>0</v>
      </c>
      <c r="FQ170" s="54">
        <f t="shared" si="204"/>
        <v>0</v>
      </c>
      <c r="FR170" s="54">
        <f t="shared" si="204"/>
        <v>1</v>
      </c>
      <c r="FS170" s="54">
        <f t="shared" si="204"/>
        <v>1</v>
      </c>
      <c r="FT170" s="53">
        <f t="shared" si="204"/>
        <v>1</v>
      </c>
      <c r="FU170" s="54">
        <f t="shared" si="204"/>
        <v>0</v>
      </c>
      <c r="FV170" s="54">
        <f t="shared" si="204"/>
        <v>0</v>
      </c>
      <c r="FW170" s="54">
        <f t="shared" si="204"/>
        <v>1</v>
      </c>
      <c r="FX170" s="54">
        <f t="shared" si="204"/>
        <v>1</v>
      </c>
      <c r="FY170" s="6"/>
      <c r="FZ170" s="54"/>
      <c r="GA170" s="114"/>
      <c r="GB170" s="54"/>
      <c r="GC170" s="54"/>
      <c r="GD170" s="54"/>
      <c r="GE170" s="6"/>
      <c r="GF170" s="7"/>
      <c r="GG170" s="7"/>
      <c r="GH170" s="7"/>
      <c r="GI170" s="7"/>
      <c r="GJ170" s="7"/>
      <c r="GK170" s="7"/>
      <c r="GL170" s="7"/>
      <c r="GM170" s="7"/>
    </row>
    <row r="171" spans="1:217" x14ac:dyDescent="0.2">
      <c r="A171" s="3" t="s">
        <v>506</v>
      </c>
      <c r="B171" s="2" t="s">
        <v>507</v>
      </c>
      <c r="C171" s="54">
        <f t="shared" ref="C171:BN171" si="205">IF(C133&lt;=C12,1,0)</f>
        <v>0</v>
      </c>
      <c r="D171" s="54">
        <f t="shared" si="205"/>
        <v>1</v>
      </c>
      <c r="E171" s="54">
        <f t="shared" si="205"/>
        <v>0</v>
      </c>
      <c r="F171" s="54">
        <f t="shared" si="205"/>
        <v>1</v>
      </c>
      <c r="G171" s="54">
        <f t="shared" si="205"/>
        <v>1</v>
      </c>
      <c r="H171" s="54">
        <f t="shared" si="205"/>
        <v>1</v>
      </c>
      <c r="I171" s="54">
        <f t="shared" si="205"/>
        <v>0</v>
      </c>
      <c r="J171" s="54">
        <f t="shared" si="205"/>
        <v>0</v>
      </c>
      <c r="K171" s="54">
        <f t="shared" si="205"/>
        <v>0</v>
      </c>
      <c r="L171" s="54">
        <f t="shared" si="205"/>
        <v>0</v>
      </c>
      <c r="M171" s="54">
        <f t="shared" si="205"/>
        <v>0</v>
      </c>
      <c r="N171" s="54">
        <f t="shared" si="205"/>
        <v>1</v>
      </c>
      <c r="O171" s="54">
        <f t="shared" si="205"/>
        <v>1</v>
      </c>
      <c r="P171" s="54">
        <f t="shared" si="205"/>
        <v>0</v>
      </c>
      <c r="Q171" s="54">
        <f t="shared" si="205"/>
        <v>0</v>
      </c>
      <c r="R171" s="54">
        <f t="shared" si="205"/>
        <v>0</v>
      </c>
      <c r="S171" s="54">
        <f t="shared" si="205"/>
        <v>0</v>
      </c>
      <c r="T171" s="54">
        <f t="shared" si="205"/>
        <v>0</v>
      </c>
      <c r="U171" s="54">
        <f t="shared" si="205"/>
        <v>0</v>
      </c>
      <c r="V171" s="54">
        <f t="shared" si="205"/>
        <v>0</v>
      </c>
      <c r="W171" s="54">
        <f t="shared" si="205"/>
        <v>0</v>
      </c>
      <c r="X171" s="54">
        <f t="shared" si="205"/>
        <v>0</v>
      </c>
      <c r="Y171" s="54">
        <f t="shared" si="205"/>
        <v>0</v>
      </c>
      <c r="Z171" s="54">
        <f t="shared" si="205"/>
        <v>0</v>
      </c>
      <c r="AA171" s="54">
        <f t="shared" si="205"/>
        <v>1</v>
      </c>
      <c r="AB171" s="54">
        <f t="shared" si="205"/>
        <v>1</v>
      </c>
      <c r="AC171" s="54">
        <f t="shared" si="205"/>
        <v>1</v>
      </c>
      <c r="AD171" s="54">
        <f t="shared" si="205"/>
        <v>1</v>
      </c>
      <c r="AE171" s="54">
        <f t="shared" si="205"/>
        <v>0</v>
      </c>
      <c r="AF171" s="54">
        <f t="shared" si="205"/>
        <v>0</v>
      </c>
      <c r="AG171" s="54">
        <f t="shared" si="205"/>
        <v>1</v>
      </c>
      <c r="AH171" s="54">
        <f t="shared" si="205"/>
        <v>0</v>
      </c>
      <c r="AI171" s="54">
        <f t="shared" si="205"/>
        <v>0</v>
      </c>
      <c r="AJ171" s="54">
        <f t="shared" si="205"/>
        <v>0</v>
      </c>
      <c r="AK171" s="54">
        <f t="shared" si="205"/>
        <v>0</v>
      </c>
      <c r="AL171" s="54">
        <f t="shared" si="205"/>
        <v>0</v>
      </c>
      <c r="AM171" s="54">
        <f t="shared" si="205"/>
        <v>0</v>
      </c>
      <c r="AN171" s="54">
        <f t="shared" si="205"/>
        <v>0</v>
      </c>
      <c r="AO171" s="54">
        <f t="shared" si="205"/>
        <v>0</v>
      </c>
      <c r="AP171" s="54">
        <f t="shared" si="205"/>
        <v>0</v>
      </c>
      <c r="AQ171" s="54">
        <f t="shared" si="205"/>
        <v>0</v>
      </c>
      <c r="AR171" s="54">
        <f t="shared" si="205"/>
        <v>1</v>
      </c>
      <c r="AS171" s="54">
        <f t="shared" si="205"/>
        <v>1</v>
      </c>
      <c r="AT171" s="54">
        <f t="shared" si="205"/>
        <v>1</v>
      </c>
      <c r="AU171" s="54">
        <f t="shared" si="205"/>
        <v>1</v>
      </c>
      <c r="AV171" s="54">
        <f t="shared" si="205"/>
        <v>0</v>
      </c>
      <c r="AW171" s="54">
        <f t="shared" si="205"/>
        <v>1</v>
      </c>
      <c r="AX171" s="54">
        <f t="shared" si="205"/>
        <v>0</v>
      </c>
      <c r="AY171" s="54">
        <f t="shared" si="205"/>
        <v>0</v>
      </c>
      <c r="AZ171" s="54">
        <f t="shared" si="205"/>
        <v>0</v>
      </c>
      <c r="BA171" s="54">
        <f t="shared" si="205"/>
        <v>0</v>
      </c>
      <c r="BB171" s="54">
        <f t="shared" si="205"/>
        <v>1</v>
      </c>
      <c r="BC171" s="54">
        <f t="shared" si="205"/>
        <v>0</v>
      </c>
      <c r="BD171" s="54">
        <f t="shared" si="205"/>
        <v>1</v>
      </c>
      <c r="BE171" s="54">
        <f t="shared" si="205"/>
        <v>1</v>
      </c>
      <c r="BF171" s="54">
        <f t="shared" si="205"/>
        <v>1</v>
      </c>
      <c r="BG171" s="54">
        <f t="shared" si="205"/>
        <v>0</v>
      </c>
      <c r="BH171" s="54">
        <f t="shared" si="205"/>
        <v>1</v>
      </c>
      <c r="BI171" s="54">
        <f t="shared" si="205"/>
        <v>0</v>
      </c>
      <c r="BJ171" s="54">
        <f t="shared" si="205"/>
        <v>1</v>
      </c>
      <c r="BK171" s="54">
        <f t="shared" si="205"/>
        <v>1</v>
      </c>
      <c r="BL171" s="54">
        <f t="shared" si="205"/>
        <v>0</v>
      </c>
      <c r="BM171" s="54">
        <f t="shared" si="205"/>
        <v>0</v>
      </c>
      <c r="BN171" s="54">
        <f t="shared" si="205"/>
        <v>0</v>
      </c>
      <c r="BO171" s="54">
        <f t="shared" ref="BO171:DZ171" si="206">IF(BO133&lt;=BO12,1,0)</f>
        <v>0</v>
      </c>
      <c r="BP171" s="54">
        <f t="shared" si="206"/>
        <v>0</v>
      </c>
      <c r="BQ171" s="54">
        <f t="shared" si="206"/>
        <v>1</v>
      </c>
      <c r="BR171" s="54">
        <f t="shared" si="206"/>
        <v>0</v>
      </c>
      <c r="BS171" s="54">
        <f t="shared" si="206"/>
        <v>0</v>
      </c>
      <c r="BT171" s="54">
        <f t="shared" si="206"/>
        <v>1</v>
      </c>
      <c r="BU171" s="54">
        <f t="shared" si="206"/>
        <v>1</v>
      </c>
      <c r="BV171" s="54">
        <f t="shared" si="206"/>
        <v>1</v>
      </c>
      <c r="BW171" s="54">
        <f t="shared" si="206"/>
        <v>1</v>
      </c>
      <c r="BX171" s="54">
        <f t="shared" si="206"/>
        <v>1</v>
      </c>
      <c r="BY171" s="54">
        <f t="shared" si="206"/>
        <v>0</v>
      </c>
      <c r="BZ171" s="54">
        <f t="shared" si="206"/>
        <v>0</v>
      </c>
      <c r="CA171" s="54">
        <f t="shared" si="206"/>
        <v>1</v>
      </c>
      <c r="CB171" s="54">
        <f t="shared" si="206"/>
        <v>1</v>
      </c>
      <c r="CC171" s="54">
        <f t="shared" si="206"/>
        <v>0</v>
      </c>
      <c r="CD171" s="54">
        <f t="shared" si="206"/>
        <v>0</v>
      </c>
      <c r="CE171" s="54">
        <f t="shared" si="206"/>
        <v>0</v>
      </c>
      <c r="CF171" s="54">
        <f t="shared" si="206"/>
        <v>0</v>
      </c>
      <c r="CG171" s="54">
        <f t="shared" si="206"/>
        <v>0</v>
      </c>
      <c r="CH171" s="54">
        <f t="shared" si="206"/>
        <v>0</v>
      </c>
      <c r="CI171" s="54">
        <f t="shared" si="206"/>
        <v>0</v>
      </c>
      <c r="CJ171" s="54">
        <f t="shared" si="206"/>
        <v>0</v>
      </c>
      <c r="CK171" s="54">
        <f t="shared" si="206"/>
        <v>1</v>
      </c>
      <c r="CL171" s="54">
        <f t="shared" si="206"/>
        <v>1</v>
      </c>
      <c r="CM171" s="54">
        <f t="shared" si="206"/>
        <v>0</v>
      </c>
      <c r="CN171" s="54">
        <f t="shared" si="206"/>
        <v>1</v>
      </c>
      <c r="CO171" s="54">
        <f t="shared" si="206"/>
        <v>1</v>
      </c>
      <c r="CP171" s="54">
        <f t="shared" si="206"/>
        <v>1</v>
      </c>
      <c r="CQ171" s="54">
        <f t="shared" si="206"/>
        <v>0</v>
      </c>
      <c r="CR171" s="54">
        <f t="shared" si="206"/>
        <v>0</v>
      </c>
      <c r="CS171" s="54">
        <f t="shared" si="206"/>
        <v>1</v>
      </c>
      <c r="CT171" s="54">
        <f t="shared" si="206"/>
        <v>0</v>
      </c>
      <c r="CU171" s="54">
        <f t="shared" si="206"/>
        <v>1</v>
      </c>
      <c r="CV171" s="54">
        <f t="shared" si="206"/>
        <v>1</v>
      </c>
      <c r="CW171" s="54">
        <f t="shared" si="206"/>
        <v>1</v>
      </c>
      <c r="CX171" s="54">
        <f t="shared" si="206"/>
        <v>0</v>
      </c>
      <c r="CY171" s="54">
        <f t="shared" si="206"/>
        <v>0</v>
      </c>
      <c r="CZ171" s="54">
        <f t="shared" si="206"/>
        <v>0</v>
      </c>
      <c r="DA171" s="54">
        <f t="shared" si="206"/>
        <v>1</v>
      </c>
      <c r="DB171" s="54">
        <f t="shared" si="206"/>
        <v>1</v>
      </c>
      <c r="DC171" s="54">
        <f t="shared" si="206"/>
        <v>1</v>
      </c>
      <c r="DD171" s="54">
        <f t="shared" si="206"/>
        <v>1</v>
      </c>
      <c r="DE171" s="54">
        <f t="shared" si="206"/>
        <v>0</v>
      </c>
      <c r="DF171" s="54">
        <f t="shared" si="206"/>
        <v>0</v>
      </c>
      <c r="DG171" s="54">
        <f t="shared" si="206"/>
        <v>1</v>
      </c>
      <c r="DH171" s="54">
        <f t="shared" si="206"/>
        <v>1</v>
      </c>
      <c r="DI171" s="54">
        <f t="shared" si="206"/>
        <v>0</v>
      </c>
      <c r="DJ171" s="54">
        <f t="shared" si="206"/>
        <v>1</v>
      </c>
      <c r="DK171" s="54">
        <f t="shared" si="206"/>
        <v>0</v>
      </c>
      <c r="DL171" s="54">
        <f t="shared" si="206"/>
        <v>0</v>
      </c>
      <c r="DM171" s="54">
        <f t="shared" si="206"/>
        <v>0</v>
      </c>
      <c r="DN171" s="54">
        <f t="shared" si="206"/>
        <v>0</v>
      </c>
      <c r="DO171" s="54">
        <f t="shared" si="206"/>
        <v>0</v>
      </c>
      <c r="DP171" s="54">
        <f t="shared" si="206"/>
        <v>1</v>
      </c>
      <c r="DQ171" s="54">
        <f t="shared" si="206"/>
        <v>1</v>
      </c>
      <c r="DR171" s="54">
        <f t="shared" si="206"/>
        <v>0</v>
      </c>
      <c r="DS171" s="54">
        <f t="shared" si="206"/>
        <v>0</v>
      </c>
      <c r="DT171" s="54">
        <f t="shared" si="206"/>
        <v>0</v>
      </c>
      <c r="DU171" s="54">
        <f t="shared" si="206"/>
        <v>0</v>
      </c>
      <c r="DV171" s="54">
        <f t="shared" si="206"/>
        <v>0</v>
      </c>
      <c r="DW171" s="54">
        <f t="shared" si="206"/>
        <v>1</v>
      </c>
      <c r="DX171" s="54">
        <f t="shared" si="206"/>
        <v>1</v>
      </c>
      <c r="DY171" s="54">
        <f t="shared" si="206"/>
        <v>1</v>
      </c>
      <c r="DZ171" s="54">
        <f t="shared" si="206"/>
        <v>1</v>
      </c>
      <c r="EA171" s="54">
        <f t="shared" ref="EA171:FX171" si="207">IF(EA133&lt;=EA12,1,0)</f>
        <v>0</v>
      </c>
      <c r="EB171" s="54">
        <f t="shared" si="207"/>
        <v>0</v>
      </c>
      <c r="EC171" s="54">
        <f t="shared" si="207"/>
        <v>1</v>
      </c>
      <c r="ED171" s="54">
        <f t="shared" si="207"/>
        <v>1</v>
      </c>
      <c r="EE171" s="54">
        <f t="shared" si="207"/>
        <v>0</v>
      </c>
      <c r="EF171" s="54">
        <f t="shared" si="207"/>
        <v>0</v>
      </c>
      <c r="EG171" s="54">
        <f t="shared" si="207"/>
        <v>0</v>
      </c>
      <c r="EH171" s="54">
        <f t="shared" si="207"/>
        <v>0</v>
      </c>
      <c r="EI171" s="54">
        <f t="shared" si="207"/>
        <v>0</v>
      </c>
      <c r="EJ171" s="54">
        <f t="shared" si="207"/>
        <v>0</v>
      </c>
      <c r="EK171" s="54">
        <f t="shared" si="207"/>
        <v>1</v>
      </c>
      <c r="EL171" s="54">
        <f t="shared" si="207"/>
        <v>1</v>
      </c>
      <c r="EM171" s="54">
        <f t="shared" si="207"/>
        <v>0</v>
      </c>
      <c r="EN171" s="54">
        <f t="shared" si="207"/>
        <v>0</v>
      </c>
      <c r="EO171" s="54">
        <f t="shared" si="207"/>
        <v>1</v>
      </c>
      <c r="EP171" s="54">
        <f t="shared" si="207"/>
        <v>1</v>
      </c>
      <c r="EQ171" s="54">
        <f t="shared" si="207"/>
        <v>1</v>
      </c>
      <c r="ER171" s="54">
        <f t="shared" si="207"/>
        <v>0</v>
      </c>
      <c r="ES171" s="54">
        <f t="shared" si="207"/>
        <v>0</v>
      </c>
      <c r="ET171" s="54">
        <f t="shared" si="207"/>
        <v>0</v>
      </c>
      <c r="EU171" s="54">
        <f t="shared" si="207"/>
        <v>0</v>
      </c>
      <c r="EV171" s="54">
        <f t="shared" si="207"/>
        <v>0</v>
      </c>
      <c r="EW171" s="54">
        <f t="shared" si="207"/>
        <v>1</v>
      </c>
      <c r="EX171" s="54">
        <f t="shared" si="207"/>
        <v>1</v>
      </c>
      <c r="EY171" s="54">
        <f t="shared" si="207"/>
        <v>0</v>
      </c>
      <c r="EZ171" s="54">
        <f t="shared" si="207"/>
        <v>0</v>
      </c>
      <c r="FA171" s="54">
        <f t="shared" si="207"/>
        <v>1</v>
      </c>
      <c r="FB171" s="54">
        <f t="shared" si="207"/>
        <v>0</v>
      </c>
      <c r="FC171" s="54">
        <f t="shared" si="207"/>
        <v>1</v>
      </c>
      <c r="FD171" s="54">
        <f t="shared" si="207"/>
        <v>0</v>
      </c>
      <c r="FE171" s="54">
        <f t="shared" si="207"/>
        <v>0</v>
      </c>
      <c r="FF171" s="54">
        <f t="shared" si="207"/>
        <v>0</v>
      </c>
      <c r="FG171" s="54">
        <f t="shared" si="207"/>
        <v>1</v>
      </c>
      <c r="FH171" s="54">
        <f t="shared" si="207"/>
        <v>0</v>
      </c>
      <c r="FI171" s="54">
        <f t="shared" si="207"/>
        <v>0</v>
      </c>
      <c r="FJ171" s="54">
        <f t="shared" si="207"/>
        <v>1</v>
      </c>
      <c r="FK171" s="54">
        <f t="shared" si="207"/>
        <v>1</v>
      </c>
      <c r="FL171" s="54">
        <f t="shared" si="207"/>
        <v>1</v>
      </c>
      <c r="FM171" s="54">
        <f t="shared" si="207"/>
        <v>1</v>
      </c>
      <c r="FN171" s="54">
        <f t="shared" si="207"/>
        <v>0</v>
      </c>
      <c r="FO171" s="54">
        <f t="shared" si="207"/>
        <v>1</v>
      </c>
      <c r="FP171" s="54">
        <f t="shared" si="207"/>
        <v>0</v>
      </c>
      <c r="FQ171" s="54">
        <f t="shared" si="207"/>
        <v>1</v>
      </c>
      <c r="FR171" s="54">
        <f t="shared" si="207"/>
        <v>0</v>
      </c>
      <c r="FS171" s="54">
        <f t="shared" si="207"/>
        <v>1</v>
      </c>
      <c r="FT171" s="53">
        <f t="shared" si="207"/>
        <v>0</v>
      </c>
      <c r="FU171" s="54">
        <f t="shared" si="207"/>
        <v>0</v>
      </c>
      <c r="FV171" s="54">
        <f t="shared" si="207"/>
        <v>0</v>
      </c>
      <c r="FW171" s="54">
        <f t="shared" si="207"/>
        <v>0</v>
      </c>
      <c r="FX171" s="54">
        <f t="shared" si="207"/>
        <v>1</v>
      </c>
      <c r="FY171" s="54"/>
      <c r="FZ171" s="54"/>
      <c r="GA171" s="54"/>
      <c r="GB171" s="54"/>
      <c r="GC171" s="54"/>
      <c r="GD171" s="54"/>
      <c r="GE171" s="6"/>
      <c r="GF171" s="7"/>
      <c r="GG171" s="7"/>
      <c r="GH171" s="7"/>
      <c r="GI171" s="7"/>
      <c r="GJ171" s="7"/>
      <c r="GK171" s="7"/>
      <c r="GL171" s="7"/>
      <c r="GM171" s="7"/>
      <c r="GN171" s="147"/>
      <c r="GO171" s="147"/>
      <c r="GP171" s="147"/>
      <c r="GQ171" s="147"/>
      <c r="GR171" s="147"/>
      <c r="GS171" s="147"/>
      <c r="GT171" s="147"/>
      <c r="GU171" s="147"/>
      <c r="GV171" s="147"/>
      <c r="GW171" s="147"/>
      <c r="GX171" s="147"/>
      <c r="GY171" s="147"/>
    </row>
    <row r="172" spans="1:217" x14ac:dyDescent="0.2">
      <c r="A172" s="3" t="s">
        <v>508</v>
      </c>
      <c r="B172" s="2" t="s">
        <v>509</v>
      </c>
      <c r="C172" s="148">
        <f t="shared" ref="C172:BN172" si="208">ROUND(IF((OR(C170=1,C171=1))=TRUE(),0,C117/C106),8)</f>
        <v>8117.8197048499997</v>
      </c>
      <c r="D172" s="148">
        <f t="shared" si="208"/>
        <v>0</v>
      </c>
      <c r="E172" s="148">
        <f t="shared" si="208"/>
        <v>8050.9970536600003</v>
      </c>
      <c r="F172" s="148">
        <f t="shared" si="208"/>
        <v>0</v>
      </c>
      <c r="G172" s="148">
        <f t="shared" si="208"/>
        <v>0</v>
      </c>
      <c r="H172" s="148">
        <f t="shared" si="208"/>
        <v>0</v>
      </c>
      <c r="I172" s="148">
        <f t="shared" si="208"/>
        <v>8060.0448685199999</v>
      </c>
      <c r="J172" s="148">
        <f t="shared" si="208"/>
        <v>7534.4431092499999</v>
      </c>
      <c r="K172" s="148">
        <f t="shared" si="208"/>
        <v>0</v>
      </c>
      <c r="L172" s="148">
        <f t="shared" si="208"/>
        <v>8191.0381668099999</v>
      </c>
      <c r="M172" s="148">
        <f t="shared" si="208"/>
        <v>8170.3135468299997</v>
      </c>
      <c r="N172" s="148">
        <f t="shared" si="208"/>
        <v>0</v>
      </c>
      <c r="O172" s="148">
        <f t="shared" si="208"/>
        <v>0</v>
      </c>
      <c r="P172" s="148">
        <f t="shared" si="208"/>
        <v>0</v>
      </c>
      <c r="Q172" s="148">
        <f t="shared" si="208"/>
        <v>8257.3240545499993</v>
      </c>
      <c r="R172" s="148">
        <f t="shared" si="208"/>
        <v>8028.1741149700001</v>
      </c>
      <c r="S172" s="148">
        <f t="shared" si="208"/>
        <v>7839.8601648000003</v>
      </c>
      <c r="T172" s="148">
        <f t="shared" si="208"/>
        <v>0</v>
      </c>
      <c r="U172" s="148">
        <f t="shared" si="208"/>
        <v>0</v>
      </c>
      <c r="V172" s="148">
        <f t="shared" si="208"/>
        <v>0</v>
      </c>
      <c r="W172" s="149">
        <f t="shared" si="208"/>
        <v>0</v>
      </c>
      <c r="X172" s="148">
        <f t="shared" si="208"/>
        <v>0</v>
      </c>
      <c r="Y172" s="148">
        <f t="shared" si="208"/>
        <v>7187.8922383999998</v>
      </c>
      <c r="Z172" s="148">
        <f t="shared" si="208"/>
        <v>0</v>
      </c>
      <c r="AA172" s="148">
        <f t="shared" si="208"/>
        <v>0</v>
      </c>
      <c r="AB172" s="148">
        <f t="shared" si="208"/>
        <v>0</v>
      </c>
      <c r="AC172" s="148">
        <f t="shared" si="208"/>
        <v>0</v>
      </c>
      <c r="AD172" s="148">
        <f t="shared" si="208"/>
        <v>0</v>
      </c>
      <c r="AE172" s="148">
        <f t="shared" si="208"/>
        <v>0</v>
      </c>
      <c r="AF172" s="148">
        <f t="shared" si="208"/>
        <v>0</v>
      </c>
      <c r="AG172" s="148">
        <f t="shared" si="208"/>
        <v>0</v>
      </c>
      <c r="AH172" s="148">
        <f t="shared" si="208"/>
        <v>7395.9913032799996</v>
      </c>
      <c r="AI172" s="148">
        <f t="shared" si="208"/>
        <v>0</v>
      </c>
      <c r="AJ172" s="148">
        <f t="shared" si="208"/>
        <v>0</v>
      </c>
      <c r="AK172" s="148">
        <f t="shared" si="208"/>
        <v>0</v>
      </c>
      <c r="AL172" s="148">
        <f t="shared" si="208"/>
        <v>0</v>
      </c>
      <c r="AM172" s="148">
        <f t="shared" si="208"/>
        <v>0</v>
      </c>
      <c r="AN172" s="148">
        <f t="shared" si="208"/>
        <v>0</v>
      </c>
      <c r="AO172" s="148">
        <f t="shared" si="208"/>
        <v>7911.8460337500001</v>
      </c>
      <c r="AP172" s="148">
        <f t="shared" si="208"/>
        <v>8269.5755282499995</v>
      </c>
      <c r="AQ172" s="148">
        <f t="shared" si="208"/>
        <v>0</v>
      </c>
      <c r="AR172" s="148">
        <f t="shared" si="208"/>
        <v>0</v>
      </c>
      <c r="AS172" s="148">
        <f t="shared" si="208"/>
        <v>0</v>
      </c>
      <c r="AT172" s="148">
        <f t="shared" si="208"/>
        <v>0</v>
      </c>
      <c r="AU172" s="148">
        <f t="shared" si="208"/>
        <v>0</v>
      </c>
      <c r="AV172" s="148">
        <f t="shared" si="208"/>
        <v>0</v>
      </c>
      <c r="AW172" s="148">
        <f t="shared" si="208"/>
        <v>0</v>
      </c>
      <c r="AX172" s="148">
        <f t="shared" si="208"/>
        <v>0</v>
      </c>
      <c r="AY172" s="148">
        <f t="shared" si="208"/>
        <v>7898.1528120399998</v>
      </c>
      <c r="AZ172" s="148">
        <f t="shared" si="208"/>
        <v>8013.3985669399999</v>
      </c>
      <c r="BA172" s="148">
        <f t="shared" si="208"/>
        <v>7830.5016634000003</v>
      </c>
      <c r="BB172" s="148">
        <f t="shared" si="208"/>
        <v>0</v>
      </c>
      <c r="BC172" s="148">
        <f t="shared" si="208"/>
        <v>8030.6717910999996</v>
      </c>
      <c r="BD172" s="148">
        <f t="shared" si="208"/>
        <v>0</v>
      </c>
      <c r="BE172" s="148">
        <f t="shared" si="208"/>
        <v>0</v>
      </c>
      <c r="BF172" s="148">
        <f t="shared" si="208"/>
        <v>0</v>
      </c>
      <c r="BG172" s="148">
        <f t="shared" si="208"/>
        <v>7867.6906395300002</v>
      </c>
      <c r="BH172" s="148">
        <f t="shared" si="208"/>
        <v>0</v>
      </c>
      <c r="BI172" s="148">
        <f t="shared" si="208"/>
        <v>0</v>
      </c>
      <c r="BJ172" s="148">
        <f t="shared" si="208"/>
        <v>0</v>
      </c>
      <c r="BK172" s="148">
        <f t="shared" si="208"/>
        <v>0</v>
      </c>
      <c r="BL172" s="148">
        <f t="shared" si="208"/>
        <v>0</v>
      </c>
      <c r="BM172" s="148">
        <f t="shared" si="208"/>
        <v>0</v>
      </c>
      <c r="BN172" s="148">
        <f t="shared" si="208"/>
        <v>7675.5455655400001</v>
      </c>
      <c r="BO172" s="148">
        <f t="shared" ref="BO172:DZ172" si="209">ROUND(IF((OR(BO170=1,BO171=1))=TRUE(),0,BO117/BO106),8)</f>
        <v>7555.1981887000002</v>
      </c>
      <c r="BP172" s="148">
        <f t="shared" si="209"/>
        <v>0</v>
      </c>
      <c r="BQ172" s="148">
        <f t="shared" si="209"/>
        <v>0</v>
      </c>
      <c r="BR172" s="148">
        <f t="shared" si="209"/>
        <v>7988.9802291599999</v>
      </c>
      <c r="BS172" s="148">
        <f t="shared" si="209"/>
        <v>7988.34464166</v>
      </c>
      <c r="BT172" s="148">
        <f t="shared" si="209"/>
        <v>0</v>
      </c>
      <c r="BU172" s="148">
        <f t="shared" si="209"/>
        <v>0</v>
      </c>
      <c r="BV172" s="148">
        <f t="shared" si="209"/>
        <v>0</v>
      </c>
      <c r="BW172" s="148">
        <f t="shared" si="209"/>
        <v>0</v>
      </c>
      <c r="BX172" s="148">
        <f t="shared" si="209"/>
        <v>0</v>
      </c>
      <c r="BY172" s="148">
        <f t="shared" si="209"/>
        <v>7239.0397720299998</v>
      </c>
      <c r="BZ172" s="148">
        <f t="shared" si="209"/>
        <v>0</v>
      </c>
      <c r="CA172" s="148">
        <f t="shared" si="209"/>
        <v>0</v>
      </c>
      <c r="CB172" s="148">
        <f t="shared" si="209"/>
        <v>0</v>
      </c>
      <c r="CC172" s="148">
        <f t="shared" si="209"/>
        <v>0</v>
      </c>
      <c r="CD172" s="148">
        <f t="shared" si="209"/>
        <v>0</v>
      </c>
      <c r="CE172" s="148">
        <f t="shared" si="209"/>
        <v>0</v>
      </c>
      <c r="CF172" s="148">
        <f t="shared" si="209"/>
        <v>0</v>
      </c>
      <c r="CG172" s="148">
        <f t="shared" si="209"/>
        <v>0</v>
      </c>
      <c r="CH172" s="148">
        <f t="shared" si="209"/>
        <v>0</v>
      </c>
      <c r="CI172" s="148">
        <f t="shared" si="209"/>
        <v>7203.1341546900003</v>
      </c>
      <c r="CJ172" s="148">
        <f t="shared" si="209"/>
        <v>7827.4557169</v>
      </c>
      <c r="CK172" s="148">
        <f t="shared" si="209"/>
        <v>0</v>
      </c>
      <c r="CL172" s="148">
        <f t="shared" si="209"/>
        <v>0</v>
      </c>
      <c r="CM172" s="148">
        <f t="shared" si="209"/>
        <v>8042.43252897</v>
      </c>
      <c r="CN172" s="148">
        <f t="shared" si="209"/>
        <v>0</v>
      </c>
      <c r="CO172" s="148">
        <f t="shared" si="209"/>
        <v>0</v>
      </c>
      <c r="CP172" s="148">
        <f t="shared" si="209"/>
        <v>0</v>
      </c>
      <c r="CQ172" s="148">
        <f t="shared" si="209"/>
        <v>7694.0310764100004</v>
      </c>
      <c r="CR172" s="148">
        <f t="shared" si="209"/>
        <v>0</v>
      </c>
      <c r="CS172" s="148">
        <f t="shared" si="209"/>
        <v>0</v>
      </c>
      <c r="CT172" s="148">
        <f t="shared" si="209"/>
        <v>0</v>
      </c>
      <c r="CU172" s="148">
        <f t="shared" si="209"/>
        <v>0</v>
      </c>
      <c r="CV172" s="148">
        <f t="shared" si="209"/>
        <v>0</v>
      </c>
      <c r="CW172" s="148">
        <f t="shared" si="209"/>
        <v>0</v>
      </c>
      <c r="CX172" s="148">
        <f t="shared" si="209"/>
        <v>7568.1867814500001</v>
      </c>
      <c r="CY172" s="148">
        <f t="shared" si="209"/>
        <v>0</v>
      </c>
      <c r="CZ172" s="148">
        <f t="shared" si="209"/>
        <v>7702.53535904</v>
      </c>
      <c r="DA172" s="148">
        <f t="shared" si="209"/>
        <v>0</v>
      </c>
      <c r="DB172" s="148">
        <f t="shared" si="209"/>
        <v>0</v>
      </c>
      <c r="DC172" s="148">
        <f t="shared" si="209"/>
        <v>0</v>
      </c>
      <c r="DD172" s="148">
        <f t="shared" si="209"/>
        <v>0</v>
      </c>
      <c r="DE172" s="148">
        <f t="shared" si="209"/>
        <v>0</v>
      </c>
      <c r="DF172" s="148">
        <f t="shared" si="209"/>
        <v>7650.0333945299999</v>
      </c>
      <c r="DG172" s="148">
        <f t="shared" si="209"/>
        <v>0</v>
      </c>
      <c r="DH172" s="148">
        <f t="shared" si="209"/>
        <v>0</v>
      </c>
      <c r="DI172" s="148">
        <f t="shared" si="209"/>
        <v>7635.7086465900002</v>
      </c>
      <c r="DJ172" s="148">
        <f t="shared" si="209"/>
        <v>0</v>
      </c>
      <c r="DK172" s="148">
        <f t="shared" si="209"/>
        <v>7590.3490881799999</v>
      </c>
      <c r="DL172" s="148">
        <f t="shared" si="209"/>
        <v>8116.9316422299999</v>
      </c>
      <c r="DM172" s="148">
        <f t="shared" si="209"/>
        <v>0</v>
      </c>
      <c r="DN172" s="148">
        <f t="shared" si="209"/>
        <v>7852.7668554299999</v>
      </c>
      <c r="DO172" s="148">
        <f t="shared" si="209"/>
        <v>7908.4454036999996</v>
      </c>
      <c r="DP172" s="148">
        <f t="shared" si="209"/>
        <v>0</v>
      </c>
      <c r="DQ172" s="148">
        <f t="shared" si="209"/>
        <v>0</v>
      </c>
      <c r="DR172" s="148">
        <f t="shared" si="209"/>
        <v>7597.1280113399998</v>
      </c>
      <c r="DS172" s="148">
        <f t="shared" si="209"/>
        <v>7515.7173070400004</v>
      </c>
      <c r="DT172" s="148">
        <f t="shared" si="209"/>
        <v>0</v>
      </c>
      <c r="DU172" s="148">
        <f t="shared" si="209"/>
        <v>0</v>
      </c>
      <c r="DV172" s="148">
        <f t="shared" si="209"/>
        <v>0</v>
      </c>
      <c r="DW172" s="148">
        <f t="shared" si="209"/>
        <v>0</v>
      </c>
      <c r="DX172" s="148">
        <f t="shared" si="209"/>
        <v>0</v>
      </c>
      <c r="DY172" s="148">
        <f t="shared" si="209"/>
        <v>0</v>
      </c>
      <c r="DZ172" s="148">
        <f t="shared" si="209"/>
        <v>0</v>
      </c>
      <c r="EA172" s="148">
        <f t="shared" ref="EA172:FX172" si="210">ROUND(IF((OR(EA170=1,EA171=1))=TRUE(),0,EA117/EA106),8)</f>
        <v>7966.1417223099997</v>
      </c>
      <c r="EB172" s="148">
        <f t="shared" si="210"/>
        <v>7425.2933086100002</v>
      </c>
      <c r="EC172" s="148">
        <f t="shared" si="210"/>
        <v>0</v>
      </c>
      <c r="ED172" s="148">
        <f t="shared" si="210"/>
        <v>0</v>
      </c>
      <c r="EE172" s="148">
        <f t="shared" si="210"/>
        <v>0</v>
      </c>
      <c r="EF172" s="148">
        <f t="shared" si="210"/>
        <v>7534.4803374800003</v>
      </c>
      <c r="EG172" s="148">
        <f t="shared" si="210"/>
        <v>0</v>
      </c>
      <c r="EH172" s="148">
        <f t="shared" si="210"/>
        <v>0</v>
      </c>
      <c r="EI172" s="148">
        <f t="shared" si="210"/>
        <v>7826.4410782799996</v>
      </c>
      <c r="EJ172" s="148">
        <f t="shared" si="210"/>
        <v>7752.9654030499996</v>
      </c>
      <c r="EK172" s="148">
        <f t="shared" si="210"/>
        <v>0</v>
      </c>
      <c r="EL172" s="148">
        <f t="shared" si="210"/>
        <v>0</v>
      </c>
      <c r="EM172" s="148">
        <f t="shared" si="210"/>
        <v>0</v>
      </c>
      <c r="EN172" s="148">
        <f t="shared" si="210"/>
        <v>7466.9753942699999</v>
      </c>
      <c r="EO172" s="148">
        <f t="shared" si="210"/>
        <v>0</v>
      </c>
      <c r="EP172" s="148">
        <f t="shared" si="210"/>
        <v>0</v>
      </c>
      <c r="EQ172" s="148">
        <f t="shared" si="210"/>
        <v>0</v>
      </c>
      <c r="ER172" s="148">
        <f t="shared" si="210"/>
        <v>0</v>
      </c>
      <c r="ES172" s="148">
        <f t="shared" si="210"/>
        <v>0</v>
      </c>
      <c r="ET172" s="148">
        <f t="shared" si="210"/>
        <v>0</v>
      </c>
      <c r="EU172" s="148">
        <f t="shared" si="210"/>
        <v>7280.5079645599999</v>
      </c>
      <c r="EV172" s="148">
        <f t="shared" si="210"/>
        <v>0</v>
      </c>
      <c r="EW172" s="148">
        <f t="shared" si="210"/>
        <v>0</v>
      </c>
      <c r="EX172" s="148">
        <f t="shared" si="210"/>
        <v>0</v>
      </c>
      <c r="EY172" s="148">
        <f t="shared" si="210"/>
        <v>7412.1246665799999</v>
      </c>
      <c r="EZ172" s="148">
        <f t="shared" si="210"/>
        <v>0</v>
      </c>
      <c r="FA172" s="148">
        <f t="shared" si="210"/>
        <v>0</v>
      </c>
      <c r="FB172" s="148">
        <f t="shared" si="210"/>
        <v>0</v>
      </c>
      <c r="FC172" s="148">
        <f t="shared" si="210"/>
        <v>0</v>
      </c>
      <c r="FD172" s="148">
        <f t="shared" si="210"/>
        <v>0</v>
      </c>
      <c r="FE172" s="148">
        <f t="shared" si="210"/>
        <v>0</v>
      </c>
      <c r="FF172" s="148">
        <f t="shared" si="210"/>
        <v>0</v>
      </c>
      <c r="FG172" s="148">
        <f t="shared" si="210"/>
        <v>0</v>
      </c>
      <c r="FH172" s="148">
        <f t="shared" si="210"/>
        <v>0</v>
      </c>
      <c r="FI172" s="148">
        <f t="shared" si="210"/>
        <v>7788.5359662700002</v>
      </c>
      <c r="FJ172" s="148">
        <f t="shared" si="210"/>
        <v>0</v>
      </c>
      <c r="FK172" s="148">
        <f t="shared" si="210"/>
        <v>0</v>
      </c>
      <c r="FL172" s="148">
        <f t="shared" si="210"/>
        <v>0</v>
      </c>
      <c r="FM172" s="148">
        <f t="shared" si="210"/>
        <v>0</v>
      </c>
      <c r="FN172" s="148">
        <f t="shared" si="210"/>
        <v>7886.93831391</v>
      </c>
      <c r="FO172" s="148">
        <f t="shared" si="210"/>
        <v>0</v>
      </c>
      <c r="FP172" s="148">
        <f t="shared" si="210"/>
        <v>7966.2669445499996</v>
      </c>
      <c r="FQ172" s="148">
        <f t="shared" si="210"/>
        <v>0</v>
      </c>
      <c r="FR172" s="148">
        <f t="shared" si="210"/>
        <v>0</v>
      </c>
      <c r="FS172" s="148">
        <f t="shared" si="210"/>
        <v>0</v>
      </c>
      <c r="FT172" s="149">
        <f t="shared" si="210"/>
        <v>0</v>
      </c>
      <c r="FU172" s="148">
        <f t="shared" si="210"/>
        <v>7865.7683088499998</v>
      </c>
      <c r="FV172" s="148">
        <f t="shared" si="210"/>
        <v>7584.5692354800003</v>
      </c>
      <c r="FW172" s="148">
        <f t="shared" si="210"/>
        <v>0</v>
      </c>
      <c r="FX172" s="148">
        <f t="shared" si="210"/>
        <v>0</v>
      </c>
      <c r="FY172" s="54"/>
      <c r="FZ172" s="146"/>
      <c r="GA172" s="21"/>
      <c r="GB172" s="54"/>
      <c r="GC172" s="54"/>
      <c r="GD172" s="54"/>
      <c r="GE172" s="6"/>
      <c r="GF172" s="7"/>
      <c r="GG172" s="7"/>
      <c r="GH172" s="7"/>
      <c r="GI172" s="7"/>
      <c r="GJ172" s="7"/>
      <c r="GK172" s="7"/>
      <c r="GL172" s="7"/>
      <c r="GM172" s="7"/>
      <c r="GN172" s="94"/>
      <c r="GO172" s="94"/>
      <c r="GP172" s="94"/>
      <c r="GQ172" s="94"/>
      <c r="GR172" s="94"/>
      <c r="GS172" s="94"/>
      <c r="GT172" s="94"/>
      <c r="GU172" s="94"/>
      <c r="GV172" s="94"/>
      <c r="GW172" s="94"/>
      <c r="GX172" s="94"/>
      <c r="GY172" s="94"/>
    </row>
    <row r="173" spans="1:217" x14ac:dyDescent="0.2">
      <c r="A173" s="72"/>
      <c r="B173" s="2" t="s">
        <v>510</v>
      </c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3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  <c r="DG173" s="54"/>
      <c r="DH173" s="54"/>
      <c r="DI173" s="54"/>
      <c r="DJ173" s="54"/>
      <c r="DK173" s="54"/>
      <c r="DL173" s="54"/>
      <c r="DM173" s="54"/>
      <c r="DN173" s="54"/>
      <c r="DO173" s="54"/>
      <c r="DP173" s="54"/>
      <c r="DQ173" s="54"/>
      <c r="DR173" s="54"/>
      <c r="DS173" s="54"/>
      <c r="DT173" s="54"/>
      <c r="DU173" s="54"/>
      <c r="DV173" s="54"/>
      <c r="DW173" s="54"/>
      <c r="DX173" s="54"/>
      <c r="DY173" s="54"/>
      <c r="DZ173" s="54"/>
      <c r="EA173" s="54"/>
      <c r="EB173" s="54"/>
      <c r="EC173" s="54"/>
      <c r="ED173" s="54"/>
      <c r="EE173" s="54"/>
      <c r="EF173" s="54"/>
      <c r="EG173" s="54"/>
      <c r="EH173" s="54"/>
      <c r="EI173" s="54"/>
      <c r="EJ173" s="54"/>
      <c r="EK173" s="54"/>
      <c r="EL173" s="54"/>
      <c r="EM173" s="54"/>
      <c r="EN173" s="54"/>
      <c r="EO173" s="54"/>
      <c r="EP173" s="54"/>
      <c r="EQ173" s="54"/>
      <c r="ER173" s="54"/>
      <c r="ES173" s="54"/>
      <c r="ET173" s="54"/>
      <c r="EU173" s="54"/>
      <c r="EV173" s="54"/>
      <c r="EW173" s="54"/>
      <c r="EX173" s="54"/>
      <c r="EY173" s="54"/>
      <c r="EZ173" s="54"/>
      <c r="FA173" s="54"/>
      <c r="FB173" s="54"/>
      <c r="FC173" s="54"/>
      <c r="FD173" s="54"/>
      <c r="FE173" s="54"/>
      <c r="FF173" s="54"/>
      <c r="FG173" s="54"/>
      <c r="FH173" s="54"/>
      <c r="FI173" s="54"/>
      <c r="FJ173" s="54"/>
      <c r="FK173" s="54"/>
      <c r="FL173" s="54"/>
      <c r="FM173" s="54"/>
      <c r="FN173" s="54"/>
      <c r="FO173" s="54"/>
      <c r="FP173" s="54"/>
      <c r="FQ173" s="54"/>
      <c r="FR173" s="54"/>
      <c r="FS173" s="54"/>
      <c r="FT173" s="53"/>
      <c r="FU173" s="54"/>
      <c r="FV173" s="54"/>
      <c r="FW173" s="54"/>
      <c r="FX173" s="54"/>
      <c r="FY173" s="54"/>
      <c r="FZ173" s="54"/>
      <c r="GA173" s="54"/>
      <c r="GB173" s="54"/>
      <c r="GC173" s="54"/>
      <c r="GD173" s="54"/>
      <c r="GE173" s="6"/>
      <c r="GF173" s="7"/>
      <c r="GG173" s="7"/>
      <c r="GH173" s="7"/>
      <c r="GI173" s="7"/>
      <c r="GJ173" s="7"/>
      <c r="GK173" s="7"/>
      <c r="GL173" s="7"/>
      <c r="GM173" s="7"/>
      <c r="GN173" s="147"/>
      <c r="GO173" s="147"/>
      <c r="GP173" s="147"/>
      <c r="GQ173" s="147"/>
      <c r="GR173" s="147"/>
      <c r="GS173" s="147"/>
      <c r="GT173" s="147"/>
      <c r="GU173" s="147"/>
      <c r="GV173" s="147"/>
      <c r="GW173" s="147"/>
      <c r="GX173" s="147"/>
      <c r="GY173" s="147"/>
    </row>
    <row r="174" spans="1:217" x14ac:dyDescent="0.2">
      <c r="A174" s="3" t="s">
        <v>511</v>
      </c>
      <c r="B174" s="2" t="s">
        <v>512</v>
      </c>
      <c r="C174" s="106">
        <f t="shared" ref="C174:BN174" si="211">ROUND(IF((OR(C170=1,C171=1))=TRUE(),0,((1027-459)*0.00020599)+1.1215),4)</f>
        <v>1.2384999999999999</v>
      </c>
      <c r="D174" s="106">
        <f t="shared" si="211"/>
        <v>0</v>
      </c>
      <c r="E174" s="106">
        <f t="shared" si="211"/>
        <v>1.2384999999999999</v>
      </c>
      <c r="F174" s="106">
        <f t="shared" si="211"/>
        <v>0</v>
      </c>
      <c r="G174" s="106">
        <f t="shared" si="211"/>
        <v>0</v>
      </c>
      <c r="H174" s="106">
        <f t="shared" si="211"/>
        <v>0</v>
      </c>
      <c r="I174" s="106">
        <f t="shared" si="211"/>
        <v>1.2384999999999999</v>
      </c>
      <c r="J174" s="106">
        <f t="shared" si="211"/>
        <v>1.2384999999999999</v>
      </c>
      <c r="K174" s="106">
        <f t="shared" si="211"/>
        <v>0</v>
      </c>
      <c r="L174" s="106">
        <f t="shared" si="211"/>
        <v>1.2384999999999999</v>
      </c>
      <c r="M174" s="106">
        <f t="shared" si="211"/>
        <v>1.2384999999999999</v>
      </c>
      <c r="N174" s="106">
        <f t="shared" si="211"/>
        <v>0</v>
      </c>
      <c r="O174" s="106">
        <f t="shared" si="211"/>
        <v>0</v>
      </c>
      <c r="P174" s="106">
        <f t="shared" si="211"/>
        <v>0</v>
      </c>
      <c r="Q174" s="106">
        <f t="shared" si="211"/>
        <v>1.2384999999999999</v>
      </c>
      <c r="R174" s="106">
        <f t="shared" si="211"/>
        <v>1.2384999999999999</v>
      </c>
      <c r="S174" s="106">
        <f t="shared" si="211"/>
        <v>1.2384999999999999</v>
      </c>
      <c r="T174" s="106">
        <f t="shared" si="211"/>
        <v>0</v>
      </c>
      <c r="U174" s="106">
        <f t="shared" si="211"/>
        <v>0</v>
      </c>
      <c r="V174" s="106">
        <f t="shared" si="211"/>
        <v>0</v>
      </c>
      <c r="W174" s="106">
        <f t="shared" si="211"/>
        <v>0</v>
      </c>
      <c r="X174" s="106">
        <f t="shared" si="211"/>
        <v>0</v>
      </c>
      <c r="Y174" s="106">
        <f t="shared" si="211"/>
        <v>1.2384999999999999</v>
      </c>
      <c r="Z174" s="106">
        <f t="shared" si="211"/>
        <v>0</v>
      </c>
      <c r="AA174" s="106">
        <f t="shared" si="211"/>
        <v>0</v>
      </c>
      <c r="AB174" s="106">
        <f t="shared" si="211"/>
        <v>0</v>
      </c>
      <c r="AC174" s="106">
        <f t="shared" si="211"/>
        <v>0</v>
      </c>
      <c r="AD174" s="106">
        <f t="shared" si="211"/>
        <v>0</v>
      </c>
      <c r="AE174" s="106">
        <f t="shared" si="211"/>
        <v>0</v>
      </c>
      <c r="AF174" s="106">
        <f t="shared" si="211"/>
        <v>0</v>
      </c>
      <c r="AG174" s="106">
        <f t="shared" si="211"/>
        <v>0</v>
      </c>
      <c r="AH174" s="106">
        <f t="shared" si="211"/>
        <v>1.2384999999999999</v>
      </c>
      <c r="AI174" s="106">
        <f t="shared" si="211"/>
        <v>0</v>
      </c>
      <c r="AJ174" s="106">
        <f t="shared" si="211"/>
        <v>0</v>
      </c>
      <c r="AK174" s="106">
        <f t="shared" si="211"/>
        <v>0</v>
      </c>
      <c r="AL174" s="106">
        <f t="shared" si="211"/>
        <v>0</v>
      </c>
      <c r="AM174" s="106">
        <f t="shared" si="211"/>
        <v>0</v>
      </c>
      <c r="AN174" s="106">
        <f t="shared" si="211"/>
        <v>0</v>
      </c>
      <c r="AO174" s="106">
        <f t="shared" si="211"/>
        <v>1.2384999999999999</v>
      </c>
      <c r="AP174" s="106">
        <f t="shared" si="211"/>
        <v>1.2384999999999999</v>
      </c>
      <c r="AQ174" s="106">
        <f t="shared" si="211"/>
        <v>0</v>
      </c>
      <c r="AR174" s="106">
        <f t="shared" si="211"/>
        <v>0</v>
      </c>
      <c r="AS174" s="106">
        <f t="shared" si="211"/>
        <v>0</v>
      </c>
      <c r="AT174" s="106">
        <f t="shared" si="211"/>
        <v>0</v>
      </c>
      <c r="AU174" s="106">
        <f t="shared" si="211"/>
        <v>0</v>
      </c>
      <c r="AV174" s="106">
        <f t="shared" si="211"/>
        <v>0</v>
      </c>
      <c r="AW174" s="106">
        <f t="shared" si="211"/>
        <v>0</v>
      </c>
      <c r="AX174" s="106">
        <f t="shared" si="211"/>
        <v>0</v>
      </c>
      <c r="AY174" s="106">
        <f t="shared" si="211"/>
        <v>1.2384999999999999</v>
      </c>
      <c r="AZ174" s="106">
        <f t="shared" si="211"/>
        <v>1.2384999999999999</v>
      </c>
      <c r="BA174" s="106">
        <f t="shared" si="211"/>
        <v>1.2384999999999999</v>
      </c>
      <c r="BB174" s="106">
        <f t="shared" si="211"/>
        <v>0</v>
      </c>
      <c r="BC174" s="106">
        <f t="shared" si="211"/>
        <v>1.2384999999999999</v>
      </c>
      <c r="BD174" s="106">
        <f t="shared" si="211"/>
        <v>0</v>
      </c>
      <c r="BE174" s="106">
        <f t="shared" si="211"/>
        <v>0</v>
      </c>
      <c r="BF174" s="106">
        <f t="shared" si="211"/>
        <v>0</v>
      </c>
      <c r="BG174" s="106">
        <f t="shared" si="211"/>
        <v>1.2384999999999999</v>
      </c>
      <c r="BH174" s="106">
        <f t="shared" si="211"/>
        <v>0</v>
      </c>
      <c r="BI174" s="106">
        <f t="shared" si="211"/>
        <v>0</v>
      </c>
      <c r="BJ174" s="106">
        <f t="shared" si="211"/>
        <v>0</v>
      </c>
      <c r="BK174" s="106">
        <f t="shared" si="211"/>
        <v>0</v>
      </c>
      <c r="BL174" s="106">
        <f t="shared" si="211"/>
        <v>0</v>
      </c>
      <c r="BM174" s="106">
        <f t="shared" si="211"/>
        <v>0</v>
      </c>
      <c r="BN174" s="106">
        <f t="shared" si="211"/>
        <v>1.2384999999999999</v>
      </c>
      <c r="BO174" s="106">
        <f t="shared" ref="BO174:DZ174" si="212">ROUND(IF((OR(BO170=1,BO171=1))=TRUE(),0,((1027-459)*0.00020599)+1.1215),4)</f>
        <v>1.2384999999999999</v>
      </c>
      <c r="BP174" s="106">
        <f t="shared" si="212"/>
        <v>0</v>
      </c>
      <c r="BQ174" s="106">
        <f t="shared" si="212"/>
        <v>0</v>
      </c>
      <c r="BR174" s="106">
        <f t="shared" si="212"/>
        <v>1.2384999999999999</v>
      </c>
      <c r="BS174" s="106">
        <f t="shared" si="212"/>
        <v>1.2384999999999999</v>
      </c>
      <c r="BT174" s="106">
        <f t="shared" si="212"/>
        <v>0</v>
      </c>
      <c r="BU174" s="106">
        <f t="shared" si="212"/>
        <v>0</v>
      </c>
      <c r="BV174" s="106">
        <f t="shared" si="212"/>
        <v>0</v>
      </c>
      <c r="BW174" s="106">
        <f t="shared" si="212"/>
        <v>0</v>
      </c>
      <c r="BX174" s="106">
        <f t="shared" si="212"/>
        <v>0</v>
      </c>
      <c r="BY174" s="106">
        <f t="shared" si="212"/>
        <v>1.2384999999999999</v>
      </c>
      <c r="BZ174" s="106">
        <f t="shared" si="212"/>
        <v>0</v>
      </c>
      <c r="CA174" s="106">
        <f t="shared" si="212"/>
        <v>0</v>
      </c>
      <c r="CB174" s="106">
        <f t="shared" si="212"/>
        <v>0</v>
      </c>
      <c r="CC174" s="106">
        <f t="shared" si="212"/>
        <v>0</v>
      </c>
      <c r="CD174" s="106">
        <f t="shared" si="212"/>
        <v>0</v>
      </c>
      <c r="CE174" s="106">
        <f t="shared" si="212"/>
        <v>0</v>
      </c>
      <c r="CF174" s="106">
        <f t="shared" si="212"/>
        <v>0</v>
      </c>
      <c r="CG174" s="106">
        <f t="shared" si="212"/>
        <v>0</v>
      </c>
      <c r="CH174" s="106">
        <f t="shared" si="212"/>
        <v>0</v>
      </c>
      <c r="CI174" s="106">
        <f t="shared" si="212"/>
        <v>1.2384999999999999</v>
      </c>
      <c r="CJ174" s="106">
        <f t="shared" si="212"/>
        <v>1.2384999999999999</v>
      </c>
      <c r="CK174" s="106">
        <f t="shared" si="212"/>
        <v>0</v>
      </c>
      <c r="CL174" s="106">
        <f t="shared" si="212"/>
        <v>0</v>
      </c>
      <c r="CM174" s="106">
        <f t="shared" si="212"/>
        <v>1.2384999999999999</v>
      </c>
      <c r="CN174" s="106">
        <f t="shared" si="212"/>
        <v>0</v>
      </c>
      <c r="CO174" s="106">
        <f t="shared" si="212"/>
        <v>0</v>
      </c>
      <c r="CP174" s="106">
        <f t="shared" si="212"/>
        <v>0</v>
      </c>
      <c r="CQ174" s="106">
        <f t="shared" si="212"/>
        <v>1.2384999999999999</v>
      </c>
      <c r="CR174" s="106">
        <f t="shared" si="212"/>
        <v>0</v>
      </c>
      <c r="CS174" s="106">
        <f t="shared" si="212"/>
        <v>0</v>
      </c>
      <c r="CT174" s="106">
        <f t="shared" si="212"/>
        <v>0</v>
      </c>
      <c r="CU174" s="106">
        <f t="shared" si="212"/>
        <v>0</v>
      </c>
      <c r="CV174" s="106">
        <f t="shared" si="212"/>
        <v>0</v>
      </c>
      <c r="CW174" s="106">
        <f t="shared" si="212"/>
        <v>0</v>
      </c>
      <c r="CX174" s="106">
        <f t="shared" si="212"/>
        <v>1.2384999999999999</v>
      </c>
      <c r="CY174" s="106">
        <f t="shared" si="212"/>
        <v>0</v>
      </c>
      <c r="CZ174" s="106">
        <f t="shared" si="212"/>
        <v>1.2384999999999999</v>
      </c>
      <c r="DA174" s="106">
        <f t="shared" si="212"/>
        <v>0</v>
      </c>
      <c r="DB174" s="106">
        <f t="shared" si="212"/>
        <v>0</v>
      </c>
      <c r="DC174" s="106">
        <f t="shared" si="212"/>
        <v>0</v>
      </c>
      <c r="DD174" s="106">
        <f t="shared" si="212"/>
        <v>0</v>
      </c>
      <c r="DE174" s="106">
        <f t="shared" si="212"/>
        <v>0</v>
      </c>
      <c r="DF174" s="106">
        <f t="shared" si="212"/>
        <v>1.2384999999999999</v>
      </c>
      <c r="DG174" s="106">
        <f t="shared" si="212"/>
        <v>0</v>
      </c>
      <c r="DH174" s="106">
        <f t="shared" si="212"/>
        <v>0</v>
      </c>
      <c r="DI174" s="106">
        <f t="shared" si="212"/>
        <v>1.2384999999999999</v>
      </c>
      <c r="DJ174" s="106">
        <f t="shared" si="212"/>
        <v>0</v>
      </c>
      <c r="DK174" s="106">
        <f t="shared" si="212"/>
        <v>1.2384999999999999</v>
      </c>
      <c r="DL174" s="106">
        <f t="shared" si="212"/>
        <v>1.2384999999999999</v>
      </c>
      <c r="DM174" s="106">
        <f t="shared" si="212"/>
        <v>0</v>
      </c>
      <c r="DN174" s="106">
        <f t="shared" si="212"/>
        <v>1.2384999999999999</v>
      </c>
      <c r="DO174" s="106">
        <f t="shared" si="212"/>
        <v>1.2384999999999999</v>
      </c>
      <c r="DP174" s="106">
        <f t="shared" si="212"/>
        <v>0</v>
      </c>
      <c r="DQ174" s="106">
        <f t="shared" si="212"/>
        <v>0</v>
      </c>
      <c r="DR174" s="106">
        <f t="shared" si="212"/>
        <v>1.2384999999999999</v>
      </c>
      <c r="DS174" s="106">
        <f t="shared" si="212"/>
        <v>1.2384999999999999</v>
      </c>
      <c r="DT174" s="106">
        <f t="shared" si="212"/>
        <v>0</v>
      </c>
      <c r="DU174" s="106">
        <f t="shared" si="212"/>
        <v>0</v>
      </c>
      <c r="DV174" s="106">
        <f t="shared" si="212"/>
        <v>0</v>
      </c>
      <c r="DW174" s="106">
        <f t="shared" si="212"/>
        <v>0</v>
      </c>
      <c r="DX174" s="106">
        <f t="shared" si="212"/>
        <v>0</v>
      </c>
      <c r="DY174" s="106">
        <f t="shared" si="212"/>
        <v>0</v>
      </c>
      <c r="DZ174" s="106">
        <f t="shared" si="212"/>
        <v>0</v>
      </c>
      <c r="EA174" s="106">
        <f t="shared" ref="EA174:FX174" si="213">ROUND(IF((OR(EA170=1,EA171=1))=TRUE(),0,((1027-459)*0.00020599)+1.1215),4)</f>
        <v>1.2384999999999999</v>
      </c>
      <c r="EB174" s="106">
        <f t="shared" si="213"/>
        <v>1.2384999999999999</v>
      </c>
      <c r="EC174" s="106">
        <f t="shared" si="213"/>
        <v>0</v>
      </c>
      <c r="ED174" s="106">
        <f t="shared" si="213"/>
        <v>0</v>
      </c>
      <c r="EE174" s="106">
        <f t="shared" si="213"/>
        <v>0</v>
      </c>
      <c r="EF174" s="106">
        <f t="shared" si="213"/>
        <v>1.2384999999999999</v>
      </c>
      <c r="EG174" s="106">
        <f t="shared" si="213"/>
        <v>0</v>
      </c>
      <c r="EH174" s="106">
        <f t="shared" si="213"/>
        <v>0</v>
      </c>
      <c r="EI174" s="106">
        <f t="shared" si="213"/>
        <v>1.2384999999999999</v>
      </c>
      <c r="EJ174" s="106">
        <f t="shared" si="213"/>
        <v>1.2384999999999999</v>
      </c>
      <c r="EK174" s="106">
        <f t="shared" si="213"/>
        <v>0</v>
      </c>
      <c r="EL174" s="106">
        <f t="shared" si="213"/>
        <v>0</v>
      </c>
      <c r="EM174" s="106">
        <f t="shared" si="213"/>
        <v>0</v>
      </c>
      <c r="EN174" s="106">
        <f t="shared" si="213"/>
        <v>1.2384999999999999</v>
      </c>
      <c r="EO174" s="106">
        <f t="shared" si="213"/>
        <v>0</v>
      </c>
      <c r="EP174" s="106">
        <f t="shared" si="213"/>
        <v>0</v>
      </c>
      <c r="EQ174" s="106">
        <f t="shared" si="213"/>
        <v>0</v>
      </c>
      <c r="ER174" s="106">
        <f t="shared" si="213"/>
        <v>0</v>
      </c>
      <c r="ES174" s="106">
        <f t="shared" si="213"/>
        <v>0</v>
      </c>
      <c r="ET174" s="106">
        <f t="shared" si="213"/>
        <v>0</v>
      </c>
      <c r="EU174" s="106">
        <f t="shared" si="213"/>
        <v>1.2384999999999999</v>
      </c>
      <c r="EV174" s="106">
        <f t="shared" si="213"/>
        <v>0</v>
      </c>
      <c r="EW174" s="106">
        <f t="shared" si="213"/>
        <v>0</v>
      </c>
      <c r="EX174" s="106">
        <f t="shared" si="213"/>
        <v>0</v>
      </c>
      <c r="EY174" s="106">
        <f t="shared" si="213"/>
        <v>1.2384999999999999</v>
      </c>
      <c r="EZ174" s="106">
        <f t="shared" si="213"/>
        <v>0</v>
      </c>
      <c r="FA174" s="106">
        <f t="shared" si="213"/>
        <v>0</v>
      </c>
      <c r="FB174" s="106">
        <f t="shared" si="213"/>
        <v>0</v>
      </c>
      <c r="FC174" s="106">
        <f t="shared" si="213"/>
        <v>0</v>
      </c>
      <c r="FD174" s="106">
        <f t="shared" si="213"/>
        <v>0</v>
      </c>
      <c r="FE174" s="106">
        <f t="shared" si="213"/>
        <v>0</v>
      </c>
      <c r="FF174" s="106">
        <f t="shared" si="213"/>
        <v>0</v>
      </c>
      <c r="FG174" s="106">
        <f t="shared" si="213"/>
        <v>0</v>
      </c>
      <c r="FH174" s="106">
        <f t="shared" si="213"/>
        <v>0</v>
      </c>
      <c r="FI174" s="106">
        <f t="shared" si="213"/>
        <v>1.2384999999999999</v>
      </c>
      <c r="FJ174" s="106">
        <f t="shared" si="213"/>
        <v>0</v>
      </c>
      <c r="FK174" s="106">
        <f t="shared" si="213"/>
        <v>0</v>
      </c>
      <c r="FL174" s="106">
        <f t="shared" si="213"/>
        <v>0</v>
      </c>
      <c r="FM174" s="106">
        <f t="shared" si="213"/>
        <v>0</v>
      </c>
      <c r="FN174" s="106">
        <f t="shared" si="213"/>
        <v>1.2384999999999999</v>
      </c>
      <c r="FO174" s="106">
        <f t="shared" si="213"/>
        <v>0</v>
      </c>
      <c r="FP174" s="106">
        <f t="shared" si="213"/>
        <v>1.2384999999999999</v>
      </c>
      <c r="FQ174" s="106">
        <f t="shared" si="213"/>
        <v>0</v>
      </c>
      <c r="FR174" s="106">
        <f t="shared" si="213"/>
        <v>0</v>
      </c>
      <c r="FS174" s="106">
        <f t="shared" si="213"/>
        <v>0</v>
      </c>
      <c r="FT174" s="1">
        <f t="shared" si="213"/>
        <v>0</v>
      </c>
      <c r="FU174" s="106">
        <f t="shared" si="213"/>
        <v>1.2384999999999999</v>
      </c>
      <c r="FV174" s="106">
        <f t="shared" si="213"/>
        <v>1.2384999999999999</v>
      </c>
      <c r="FW174" s="106">
        <f t="shared" si="213"/>
        <v>0</v>
      </c>
      <c r="FX174" s="106">
        <f t="shared" si="213"/>
        <v>0</v>
      </c>
      <c r="FY174" s="148"/>
      <c r="FZ174" s="146"/>
      <c r="GA174" s="54"/>
      <c r="GB174" s="54"/>
      <c r="GC174" s="54"/>
      <c r="GD174" s="54"/>
      <c r="GE174" s="6"/>
      <c r="GF174" s="7"/>
      <c r="GG174" s="7"/>
      <c r="GH174" s="7"/>
      <c r="GI174" s="7"/>
      <c r="GJ174" s="7"/>
      <c r="GK174" s="7"/>
      <c r="GL174" s="7"/>
      <c r="GM174" s="7"/>
    </row>
    <row r="175" spans="1:217" x14ac:dyDescent="0.2">
      <c r="A175" s="72"/>
      <c r="B175" s="2" t="s">
        <v>513</v>
      </c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3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  <c r="CG175" s="54"/>
      <c r="CH175" s="54"/>
      <c r="CI175" s="54"/>
      <c r="CJ175" s="54"/>
      <c r="CK175" s="54"/>
      <c r="CL175" s="54"/>
      <c r="CM175" s="54"/>
      <c r="CN175" s="54"/>
      <c r="CO175" s="54"/>
      <c r="CP175" s="54"/>
      <c r="CQ175" s="54"/>
      <c r="CR175" s="54"/>
      <c r="CS175" s="54"/>
      <c r="CT175" s="54"/>
      <c r="CU175" s="54"/>
      <c r="CV175" s="54"/>
      <c r="CW175" s="54"/>
      <c r="CX175" s="54"/>
      <c r="CY175" s="54"/>
      <c r="CZ175" s="54"/>
      <c r="DA175" s="54"/>
      <c r="DB175" s="54"/>
      <c r="DC175" s="54"/>
      <c r="DD175" s="54"/>
      <c r="DE175" s="54"/>
      <c r="DF175" s="54"/>
      <c r="DG175" s="54"/>
      <c r="DH175" s="54"/>
      <c r="DI175" s="54"/>
      <c r="DJ175" s="54"/>
      <c r="DK175" s="54"/>
      <c r="DL175" s="54"/>
      <c r="DM175" s="54"/>
      <c r="DN175" s="54"/>
      <c r="DO175" s="54"/>
      <c r="DP175" s="54"/>
      <c r="DQ175" s="54"/>
      <c r="DR175" s="54"/>
      <c r="DS175" s="54"/>
      <c r="DT175" s="54"/>
      <c r="DU175" s="54"/>
      <c r="DV175" s="54"/>
      <c r="DW175" s="54"/>
      <c r="DX175" s="54"/>
      <c r="DY175" s="54"/>
      <c r="DZ175" s="54"/>
      <c r="EA175" s="54"/>
      <c r="EB175" s="54"/>
      <c r="EC175" s="54"/>
      <c r="ED175" s="54"/>
      <c r="EE175" s="54"/>
      <c r="EF175" s="54"/>
      <c r="EG175" s="54"/>
      <c r="EH175" s="54"/>
      <c r="EI175" s="54"/>
      <c r="EJ175" s="54"/>
      <c r="EK175" s="54"/>
      <c r="EL175" s="54"/>
      <c r="EM175" s="54"/>
      <c r="EN175" s="54"/>
      <c r="EO175" s="54"/>
      <c r="EP175" s="54"/>
      <c r="EQ175" s="54"/>
      <c r="ER175" s="54"/>
      <c r="ES175" s="54"/>
      <c r="ET175" s="54"/>
      <c r="EU175" s="54"/>
      <c r="EV175" s="54"/>
      <c r="EW175" s="54"/>
      <c r="EX175" s="54"/>
      <c r="EY175" s="54"/>
      <c r="EZ175" s="54"/>
      <c r="FA175" s="54"/>
      <c r="FB175" s="54"/>
      <c r="FC175" s="54"/>
      <c r="FD175" s="54"/>
      <c r="FE175" s="54"/>
      <c r="FF175" s="54"/>
      <c r="FG175" s="54"/>
      <c r="FH175" s="54"/>
      <c r="FI175" s="54"/>
      <c r="FJ175" s="54"/>
      <c r="FK175" s="54"/>
      <c r="FL175" s="54"/>
      <c r="FM175" s="54"/>
      <c r="FN175" s="54"/>
      <c r="FO175" s="54"/>
      <c r="FP175" s="54"/>
      <c r="FQ175" s="54"/>
      <c r="FR175" s="54"/>
      <c r="FS175" s="54"/>
      <c r="FT175" s="53"/>
      <c r="FU175" s="54"/>
      <c r="FV175" s="54"/>
      <c r="FW175" s="54"/>
      <c r="FX175" s="54"/>
      <c r="FY175" s="54"/>
      <c r="FZ175" s="54"/>
      <c r="GA175" s="54"/>
      <c r="GB175" s="54"/>
      <c r="GC175" s="54"/>
      <c r="GD175" s="54"/>
      <c r="GE175" s="6"/>
      <c r="GF175" s="7"/>
      <c r="GG175" s="7"/>
      <c r="GH175" s="7"/>
      <c r="GI175" s="7"/>
      <c r="GJ175" s="7"/>
      <c r="GK175" s="7"/>
      <c r="GL175" s="7"/>
      <c r="GM175" s="7"/>
    </row>
    <row r="176" spans="1:217" x14ac:dyDescent="0.2">
      <c r="A176" s="3" t="s">
        <v>514</v>
      </c>
      <c r="B176" s="2" t="s">
        <v>515</v>
      </c>
      <c r="C176" s="146">
        <f t="shared" ref="C176:BN176" si="214">ROUND(IF((OR(C170=1,C171=1))=TRUE(),0,C172*C174),8)</f>
        <v>10053.919704460001</v>
      </c>
      <c r="D176" s="146">
        <f t="shared" si="214"/>
        <v>0</v>
      </c>
      <c r="E176" s="146">
        <f t="shared" si="214"/>
        <v>9971.1598509600008</v>
      </c>
      <c r="F176" s="146">
        <f t="shared" si="214"/>
        <v>0</v>
      </c>
      <c r="G176" s="146">
        <f t="shared" si="214"/>
        <v>0</v>
      </c>
      <c r="H176" s="146">
        <f t="shared" si="214"/>
        <v>0</v>
      </c>
      <c r="I176" s="146">
        <f t="shared" si="214"/>
        <v>9982.3655696599999</v>
      </c>
      <c r="J176" s="146">
        <f t="shared" si="214"/>
        <v>9331.4077908100007</v>
      </c>
      <c r="K176" s="146">
        <f t="shared" si="214"/>
        <v>0</v>
      </c>
      <c r="L176" s="146">
        <f t="shared" si="214"/>
        <v>10144.600769590001</v>
      </c>
      <c r="M176" s="146">
        <f t="shared" si="214"/>
        <v>10118.933327750001</v>
      </c>
      <c r="N176" s="146">
        <f t="shared" si="214"/>
        <v>0</v>
      </c>
      <c r="O176" s="146">
        <f t="shared" si="214"/>
        <v>0</v>
      </c>
      <c r="P176" s="146">
        <f t="shared" si="214"/>
        <v>0</v>
      </c>
      <c r="Q176" s="146">
        <f t="shared" si="214"/>
        <v>10226.69584156</v>
      </c>
      <c r="R176" s="146">
        <f t="shared" si="214"/>
        <v>9942.8936413899992</v>
      </c>
      <c r="S176" s="146">
        <f t="shared" si="214"/>
        <v>9709.6668140999991</v>
      </c>
      <c r="T176" s="146">
        <f t="shared" si="214"/>
        <v>0</v>
      </c>
      <c r="U176" s="146">
        <f t="shared" si="214"/>
        <v>0</v>
      </c>
      <c r="V176" s="146">
        <f t="shared" si="214"/>
        <v>0</v>
      </c>
      <c r="W176" s="51">
        <f t="shared" si="214"/>
        <v>0</v>
      </c>
      <c r="X176" s="146">
        <f t="shared" si="214"/>
        <v>0</v>
      </c>
      <c r="Y176" s="146">
        <f t="shared" si="214"/>
        <v>8902.2045372600005</v>
      </c>
      <c r="Z176" s="146">
        <f t="shared" si="214"/>
        <v>0</v>
      </c>
      <c r="AA176" s="146">
        <f t="shared" si="214"/>
        <v>0</v>
      </c>
      <c r="AB176" s="146">
        <f t="shared" si="214"/>
        <v>0</v>
      </c>
      <c r="AC176" s="146">
        <f t="shared" si="214"/>
        <v>0</v>
      </c>
      <c r="AD176" s="146">
        <f t="shared" si="214"/>
        <v>0</v>
      </c>
      <c r="AE176" s="146">
        <f t="shared" si="214"/>
        <v>0</v>
      </c>
      <c r="AF176" s="146">
        <f t="shared" si="214"/>
        <v>0</v>
      </c>
      <c r="AG176" s="146">
        <f t="shared" si="214"/>
        <v>0</v>
      </c>
      <c r="AH176" s="146">
        <f t="shared" si="214"/>
        <v>9159.9352291100004</v>
      </c>
      <c r="AI176" s="146">
        <f t="shared" si="214"/>
        <v>0</v>
      </c>
      <c r="AJ176" s="146">
        <f t="shared" si="214"/>
        <v>0</v>
      </c>
      <c r="AK176" s="146">
        <f t="shared" si="214"/>
        <v>0</v>
      </c>
      <c r="AL176" s="146">
        <f t="shared" si="214"/>
        <v>0</v>
      </c>
      <c r="AM176" s="146">
        <f t="shared" si="214"/>
        <v>0</v>
      </c>
      <c r="AN176" s="146">
        <f t="shared" si="214"/>
        <v>0</v>
      </c>
      <c r="AO176" s="146">
        <f t="shared" si="214"/>
        <v>9798.8213128000007</v>
      </c>
      <c r="AP176" s="146">
        <f t="shared" si="214"/>
        <v>10241.86929174</v>
      </c>
      <c r="AQ176" s="146">
        <f t="shared" si="214"/>
        <v>0</v>
      </c>
      <c r="AR176" s="146">
        <f t="shared" si="214"/>
        <v>0</v>
      </c>
      <c r="AS176" s="146">
        <f t="shared" si="214"/>
        <v>0</v>
      </c>
      <c r="AT176" s="146">
        <f t="shared" si="214"/>
        <v>0</v>
      </c>
      <c r="AU176" s="146">
        <f t="shared" si="214"/>
        <v>0</v>
      </c>
      <c r="AV176" s="146">
        <f t="shared" si="214"/>
        <v>0</v>
      </c>
      <c r="AW176" s="146">
        <f t="shared" si="214"/>
        <v>0</v>
      </c>
      <c r="AX176" s="146">
        <f t="shared" si="214"/>
        <v>0</v>
      </c>
      <c r="AY176" s="146">
        <f t="shared" si="214"/>
        <v>9781.8622577099995</v>
      </c>
      <c r="AZ176" s="146">
        <f t="shared" si="214"/>
        <v>9924.5941251599997</v>
      </c>
      <c r="BA176" s="146">
        <f t="shared" si="214"/>
        <v>9698.0763101199991</v>
      </c>
      <c r="BB176" s="146">
        <f t="shared" si="214"/>
        <v>0</v>
      </c>
      <c r="BC176" s="146">
        <f t="shared" si="214"/>
        <v>9945.9870132800006</v>
      </c>
      <c r="BD176" s="146">
        <f t="shared" si="214"/>
        <v>0</v>
      </c>
      <c r="BE176" s="146">
        <f t="shared" si="214"/>
        <v>0</v>
      </c>
      <c r="BF176" s="146">
        <f t="shared" si="214"/>
        <v>0</v>
      </c>
      <c r="BG176" s="146">
        <f t="shared" si="214"/>
        <v>9744.1348570600003</v>
      </c>
      <c r="BH176" s="146">
        <f t="shared" si="214"/>
        <v>0</v>
      </c>
      <c r="BI176" s="146">
        <f t="shared" si="214"/>
        <v>0</v>
      </c>
      <c r="BJ176" s="146">
        <f t="shared" si="214"/>
        <v>0</v>
      </c>
      <c r="BK176" s="146">
        <f t="shared" si="214"/>
        <v>0</v>
      </c>
      <c r="BL176" s="146">
        <f t="shared" si="214"/>
        <v>0</v>
      </c>
      <c r="BM176" s="146">
        <f t="shared" si="214"/>
        <v>0</v>
      </c>
      <c r="BN176" s="146">
        <f t="shared" si="214"/>
        <v>9506.1631829199996</v>
      </c>
      <c r="BO176" s="146">
        <f t="shared" ref="BO176:DZ176" si="215">ROUND(IF((OR(BO170=1,BO171=1))=TRUE(),0,BO172*BO174),8)</f>
        <v>9357.1129567000007</v>
      </c>
      <c r="BP176" s="146">
        <f t="shared" si="215"/>
        <v>0</v>
      </c>
      <c r="BQ176" s="146">
        <f t="shared" si="215"/>
        <v>0</v>
      </c>
      <c r="BR176" s="146">
        <f t="shared" si="215"/>
        <v>9894.3520138099993</v>
      </c>
      <c r="BS176" s="146">
        <f t="shared" si="215"/>
        <v>9893.5648387000001</v>
      </c>
      <c r="BT176" s="146">
        <f t="shared" si="215"/>
        <v>0</v>
      </c>
      <c r="BU176" s="146">
        <f t="shared" si="215"/>
        <v>0</v>
      </c>
      <c r="BV176" s="146">
        <f t="shared" si="215"/>
        <v>0</v>
      </c>
      <c r="BW176" s="146">
        <f t="shared" si="215"/>
        <v>0</v>
      </c>
      <c r="BX176" s="146">
        <f t="shared" si="215"/>
        <v>0</v>
      </c>
      <c r="BY176" s="146">
        <f t="shared" si="215"/>
        <v>8965.5507576599994</v>
      </c>
      <c r="BZ176" s="146">
        <f t="shared" si="215"/>
        <v>0</v>
      </c>
      <c r="CA176" s="146">
        <f t="shared" si="215"/>
        <v>0</v>
      </c>
      <c r="CB176" s="146">
        <f t="shared" si="215"/>
        <v>0</v>
      </c>
      <c r="CC176" s="146">
        <f t="shared" si="215"/>
        <v>0</v>
      </c>
      <c r="CD176" s="146">
        <f t="shared" si="215"/>
        <v>0</v>
      </c>
      <c r="CE176" s="146">
        <f t="shared" si="215"/>
        <v>0</v>
      </c>
      <c r="CF176" s="146">
        <f t="shared" si="215"/>
        <v>0</v>
      </c>
      <c r="CG176" s="146">
        <f t="shared" si="215"/>
        <v>0</v>
      </c>
      <c r="CH176" s="146">
        <f t="shared" si="215"/>
        <v>0</v>
      </c>
      <c r="CI176" s="146">
        <f t="shared" si="215"/>
        <v>8921.0816505799994</v>
      </c>
      <c r="CJ176" s="146">
        <f t="shared" si="215"/>
        <v>9694.3039053800003</v>
      </c>
      <c r="CK176" s="146">
        <f t="shared" si="215"/>
        <v>0</v>
      </c>
      <c r="CL176" s="146">
        <f t="shared" si="215"/>
        <v>0</v>
      </c>
      <c r="CM176" s="146">
        <f t="shared" si="215"/>
        <v>9960.5526871300008</v>
      </c>
      <c r="CN176" s="146">
        <f t="shared" si="215"/>
        <v>0</v>
      </c>
      <c r="CO176" s="146">
        <f t="shared" si="215"/>
        <v>0</v>
      </c>
      <c r="CP176" s="146">
        <f t="shared" si="215"/>
        <v>0</v>
      </c>
      <c r="CQ176" s="146">
        <f t="shared" si="215"/>
        <v>9529.0574881299999</v>
      </c>
      <c r="CR176" s="146">
        <f t="shared" si="215"/>
        <v>0</v>
      </c>
      <c r="CS176" s="146">
        <f t="shared" si="215"/>
        <v>0</v>
      </c>
      <c r="CT176" s="146">
        <f t="shared" si="215"/>
        <v>0</v>
      </c>
      <c r="CU176" s="146">
        <f t="shared" si="215"/>
        <v>0</v>
      </c>
      <c r="CV176" s="146">
        <f t="shared" si="215"/>
        <v>0</v>
      </c>
      <c r="CW176" s="146">
        <f t="shared" si="215"/>
        <v>0</v>
      </c>
      <c r="CX176" s="146">
        <f t="shared" si="215"/>
        <v>9373.19932883</v>
      </c>
      <c r="CY176" s="146">
        <f t="shared" si="215"/>
        <v>0</v>
      </c>
      <c r="CZ176" s="146">
        <f t="shared" si="215"/>
        <v>9539.5900421700007</v>
      </c>
      <c r="DA176" s="146">
        <f t="shared" si="215"/>
        <v>0</v>
      </c>
      <c r="DB176" s="146">
        <f t="shared" si="215"/>
        <v>0</v>
      </c>
      <c r="DC176" s="146">
        <f t="shared" si="215"/>
        <v>0</v>
      </c>
      <c r="DD176" s="146">
        <f t="shared" si="215"/>
        <v>0</v>
      </c>
      <c r="DE176" s="146">
        <f t="shared" si="215"/>
        <v>0</v>
      </c>
      <c r="DF176" s="146">
        <f t="shared" si="215"/>
        <v>9474.5663591299999</v>
      </c>
      <c r="DG176" s="146">
        <f t="shared" si="215"/>
        <v>0</v>
      </c>
      <c r="DH176" s="146">
        <f t="shared" si="215"/>
        <v>0</v>
      </c>
      <c r="DI176" s="146">
        <f t="shared" si="215"/>
        <v>9456.8251588000003</v>
      </c>
      <c r="DJ176" s="146">
        <f t="shared" si="215"/>
        <v>0</v>
      </c>
      <c r="DK176" s="146">
        <f t="shared" si="215"/>
        <v>9400.6473457100001</v>
      </c>
      <c r="DL176" s="146">
        <f t="shared" si="215"/>
        <v>10052.819838900001</v>
      </c>
      <c r="DM176" s="146">
        <f t="shared" si="215"/>
        <v>0</v>
      </c>
      <c r="DN176" s="146">
        <f t="shared" si="215"/>
        <v>9725.6517504500007</v>
      </c>
      <c r="DO176" s="146">
        <f t="shared" si="215"/>
        <v>9794.6096324800001</v>
      </c>
      <c r="DP176" s="146">
        <f t="shared" si="215"/>
        <v>0</v>
      </c>
      <c r="DQ176" s="146">
        <f t="shared" si="215"/>
        <v>0</v>
      </c>
      <c r="DR176" s="146">
        <f t="shared" si="215"/>
        <v>9409.0430420400007</v>
      </c>
      <c r="DS176" s="146">
        <f t="shared" si="215"/>
        <v>9308.2158847699993</v>
      </c>
      <c r="DT176" s="146">
        <f t="shared" si="215"/>
        <v>0</v>
      </c>
      <c r="DU176" s="146">
        <f t="shared" si="215"/>
        <v>0</v>
      </c>
      <c r="DV176" s="146">
        <f t="shared" si="215"/>
        <v>0</v>
      </c>
      <c r="DW176" s="146">
        <f t="shared" si="215"/>
        <v>0</v>
      </c>
      <c r="DX176" s="146">
        <f t="shared" si="215"/>
        <v>0</v>
      </c>
      <c r="DY176" s="146">
        <f t="shared" si="215"/>
        <v>0</v>
      </c>
      <c r="DZ176" s="146">
        <f t="shared" si="215"/>
        <v>0</v>
      </c>
      <c r="EA176" s="146">
        <f t="shared" ref="EA176:FX176" si="216">ROUND(IF((OR(EA170=1,EA171=1))=TRUE(),0,EA172*EA174),8)</f>
        <v>9866.0665230800005</v>
      </c>
      <c r="EB176" s="146">
        <f t="shared" si="216"/>
        <v>9196.2257627100007</v>
      </c>
      <c r="EC176" s="146">
        <f t="shared" si="216"/>
        <v>0</v>
      </c>
      <c r="ED176" s="146">
        <f t="shared" si="216"/>
        <v>0</v>
      </c>
      <c r="EE176" s="146">
        <f t="shared" si="216"/>
        <v>0</v>
      </c>
      <c r="EF176" s="146">
        <f t="shared" si="216"/>
        <v>9331.4538979699992</v>
      </c>
      <c r="EG176" s="146">
        <f t="shared" si="216"/>
        <v>0</v>
      </c>
      <c r="EH176" s="146">
        <f t="shared" si="216"/>
        <v>0</v>
      </c>
      <c r="EI176" s="146">
        <f t="shared" si="216"/>
        <v>9693.0472754500006</v>
      </c>
      <c r="EJ176" s="146">
        <f t="shared" si="216"/>
        <v>9602.0476516800009</v>
      </c>
      <c r="EK176" s="146">
        <f t="shared" si="216"/>
        <v>0</v>
      </c>
      <c r="EL176" s="146">
        <f t="shared" si="216"/>
        <v>0</v>
      </c>
      <c r="EM176" s="146">
        <f t="shared" si="216"/>
        <v>0</v>
      </c>
      <c r="EN176" s="146">
        <f t="shared" si="216"/>
        <v>9247.8490258000002</v>
      </c>
      <c r="EO176" s="146">
        <f t="shared" si="216"/>
        <v>0</v>
      </c>
      <c r="EP176" s="146">
        <f t="shared" si="216"/>
        <v>0</v>
      </c>
      <c r="EQ176" s="146">
        <f t="shared" si="216"/>
        <v>0</v>
      </c>
      <c r="ER176" s="146">
        <f t="shared" si="216"/>
        <v>0</v>
      </c>
      <c r="ES176" s="146">
        <f t="shared" si="216"/>
        <v>0</v>
      </c>
      <c r="ET176" s="146">
        <f t="shared" si="216"/>
        <v>0</v>
      </c>
      <c r="EU176" s="146">
        <f t="shared" si="216"/>
        <v>9016.9091141099998</v>
      </c>
      <c r="EV176" s="146">
        <f t="shared" si="216"/>
        <v>0</v>
      </c>
      <c r="EW176" s="146">
        <f t="shared" si="216"/>
        <v>0</v>
      </c>
      <c r="EX176" s="146">
        <f t="shared" si="216"/>
        <v>0</v>
      </c>
      <c r="EY176" s="146">
        <f t="shared" si="216"/>
        <v>9179.9163995599993</v>
      </c>
      <c r="EZ176" s="146">
        <f t="shared" si="216"/>
        <v>0</v>
      </c>
      <c r="FA176" s="146">
        <f t="shared" si="216"/>
        <v>0</v>
      </c>
      <c r="FB176" s="146">
        <f t="shared" si="216"/>
        <v>0</v>
      </c>
      <c r="FC176" s="146">
        <f t="shared" si="216"/>
        <v>0</v>
      </c>
      <c r="FD176" s="146">
        <f t="shared" si="216"/>
        <v>0</v>
      </c>
      <c r="FE176" s="146">
        <f t="shared" si="216"/>
        <v>0</v>
      </c>
      <c r="FF176" s="146">
        <f t="shared" si="216"/>
        <v>0</v>
      </c>
      <c r="FG176" s="146">
        <f t="shared" si="216"/>
        <v>0</v>
      </c>
      <c r="FH176" s="146">
        <f t="shared" si="216"/>
        <v>0</v>
      </c>
      <c r="FI176" s="146">
        <f t="shared" si="216"/>
        <v>9646.1017942300005</v>
      </c>
      <c r="FJ176" s="146">
        <f t="shared" si="216"/>
        <v>0</v>
      </c>
      <c r="FK176" s="146">
        <f t="shared" si="216"/>
        <v>0</v>
      </c>
      <c r="FL176" s="146">
        <f t="shared" si="216"/>
        <v>0</v>
      </c>
      <c r="FM176" s="146">
        <f t="shared" si="216"/>
        <v>0</v>
      </c>
      <c r="FN176" s="146">
        <f t="shared" si="216"/>
        <v>9767.9731017800004</v>
      </c>
      <c r="FO176" s="146">
        <f t="shared" si="216"/>
        <v>0</v>
      </c>
      <c r="FP176" s="146">
        <f t="shared" si="216"/>
        <v>9866.2216108299999</v>
      </c>
      <c r="FQ176" s="146">
        <f t="shared" si="216"/>
        <v>0</v>
      </c>
      <c r="FR176" s="146">
        <f t="shared" si="216"/>
        <v>0</v>
      </c>
      <c r="FS176" s="146">
        <f t="shared" si="216"/>
        <v>0</v>
      </c>
      <c r="FT176" s="51">
        <f t="shared" si="216"/>
        <v>0</v>
      </c>
      <c r="FU176" s="146">
        <f t="shared" si="216"/>
        <v>9741.7540505100005</v>
      </c>
      <c r="FV176" s="146">
        <f t="shared" si="216"/>
        <v>9393.4889981399992</v>
      </c>
      <c r="FW176" s="146">
        <f t="shared" si="216"/>
        <v>0</v>
      </c>
      <c r="FX176" s="146">
        <f t="shared" si="216"/>
        <v>0</v>
      </c>
      <c r="FY176" s="106"/>
      <c r="FZ176" s="146"/>
      <c r="GA176" s="54"/>
      <c r="GB176" s="146"/>
      <c r="GC176" s="146"/>
      <c r="GD176" s="146"/>
      <c r="GE176" s="146"/>
      <c r="GF176" s="51"/>
      <c r="GG176" s="7"/>
      <c r="GH176" s="51"/>
      <c r="GI176" s="51"/>
      <c r="GJ176" s="51"/>
      <c r="GK176" s="51"/>
      <c r="GL176" s="51"/>
      <c r="GM176" s="51"/>
    </row>
    <row r="177" spans="1:256" x14ac:dyDescent="0.2">
      <c r="A177" s="72"/>
      <c r="B177" s="2" t="s">
        <v>516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3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  <c r="BX177" s="54"/>
      <c r="BY177" s="54"/>
      <c r="BZ177" s="54"/>
      <c r="CA177" s="54"/>
      <c r="CB177" s="54"/>
      <c r="CC177" s="54"/>
      <c r="CD177" s="54"/>
      <c r="CE177" s="54"/>
      <c r="CF177" s="54"/>
      <c r="CG177" s="54"/>
      <c r="CH177" s="54"/>
      <c r="CI177" s="54"/>
      <c r="CJ177" s="54"/>
      <c r="CK177" s="54"/>
      <c r="CL177" s="54"/>
      <c r="CM177" s="54"/>
      <c r="CN177" s="54"/>
      <c r="CO177" s="54"/>
      <c r="CP177" s="54"/>
      <c r="CQ177" s="54"/>
      <c r="CR177" s="54"/>
      <c r="CS177" s="54"/>
      <c r="CT177" s="54"/>
      <c r="CU177" s="54"/>
      <c r="CV177" s="54"/>
      <c r="CW177" s="54"/>
      <c r="CX177" s="54"/>
      <c r="CY177" s="54"/>
      <c r="CZ177" s="54"/>
      <c r="DA177" s="54"/>
      <c r="DB177" s="54"/>
      <c r="DC177" s="54"/>
      <c r="DD177" s="54"/>
      <c r="DE177" s="54"/>
      <c r="DF177" s="54"/>
      <c r="DG177" s="54"/>
      <c r="DH177" s="54"/>
      <c r="DI177" s="54"/>
      <c r="DJ177" s="54"/>
      <c r="DK177" s="54"/>
      <c r="DL177" s="54"/>
      <c r="DM177" s="54"/>
      <c r="DN177" s="54"/>
      <c r="DO177" s="54"/>
      <c r="DP177" s="54"/>
      <c r="DQ177" s="54"/>
      <c r="DR177" s="54"/>
      <c r="DS177" s="54"/>
      <c r="DT177" s="54"/>
      <c r="DU177" s="54"/>
      <c r="DV177" s="54"/>
      <c r="DW177" s="54"/>
      <c r="DX177" s="54"/>
      <c r="DY177" s="54"/>
      <c r="DZ177" s="54"/>
      <c r="EA177" s="54"/>
      <c r="EB177" s="54"/>
      <c r="EC177" s="54"/>
      <c r="ED177" s="54"/>
      <c r="EE177" s="54"/>
      <c r="EF177" s="54"/>
      <c r="EG177" s="54"/>
      <c r="EH177" s="54"/>
      <c r="EI177" s="54"/>
      <c r="EJ177" s="54"/>
      <c r="EK177" s="54"/>
      <c r="EL177" s="54"/>
      <c r="EM177" s="54"/>
      <c r="EN177" s="54"/>
      <c r="EO177" s="54"/>
      <c r="EP177" s="54"/>
      <c r="EQ177" s="54"/>
      <c r="ER177" s="54"/>
      <c r="ES177" s="54"/>
      <c r="ET177" s="54"/>
      <c r="EU177" s="54"/>
      <c r="EV177" s="54"/>
      <c r="EW177" s="54"/>
      <c r="EX177" s="54"/>
      <c r="EY177" s="54"/>
      <c r="EZ177" s="54"/>
      <c r="FA177" s="54"/>
      <c r="FB177" s="54"/>
      <c r="FC177" s="54"/>
      <c r="FD177" s="54"/>
      <c r="FE177" s="54"/>
      <c r="FF177" s="54"/>
      <c r="FG177" s="54"/>
      <c r="FH177" s="54"/>
      <c r="FI177" s="54"/>
      <c r="FJ177" s="54"/>
      <c r="FK177" s="54"/>
      <c r="FL177" s="54"/>
      <c r="FM177" s="54"/>
      <c r="FN177" s="54"/>
      <c r="FO177" s="54"/>
      <c r="FP177" s="54"/>
      <c r="FQ177" s="54"/>
      <c r="FR177" s="54"/>
      <c r="FS177" s="54"/>
      <c r="FT177" s="53"/>
      <c r="FU177" s="54"/>
      <c r="FV177" s="54"/>
      <c r="FW177" s="54"/>
      <c r="FX177" s="54"/>
      <c r="FY177" s="54"/>
      <c r="FZ177" s="54"/>
      <c r="GA177" s="54"/>
      <c r="GB177" s="54"/>
      <c r="GC177" s="54"/>
      <c r="GD177" s="54"/>
      <c r="GE177" s="72"/>
      <c r="GF177" s="2"/>
      <c r="GG177" s="7"/>
      <c r="GH177" s="53"/>
      <c r="GI177" s="53"/>
      <c r="GJ177" s="53"/>
      <c r="GK177" s="53"/>
      <c r="GL177" s="53"/>
      <c r="GM177" s="53"/>
    </row>
    <row r="178" spans="1:256" x14ac:dyDescent="0.2">
      <c r="A178" s="3" t="s">
        <v>517</v>
      </c>
      <c r="B178" s="2" t="s">
        <v>518</v>
      </c>
      <c r="C178" s="54">
        <f t="shared" ref="C178:BN178" si="217">ROUND(IF((OR(C170=1,C171=1))=TRUE(),0,(C176*459)+(C35*C176*C131)),2)</f>
        <v>9808604.0600000005</v>
      </c>
      <c r="D178" s="54">
        <f t="shared" si="217"/>
        <v>0</v>
      </c>
      <c r="E178" s="54">
        <f t="shared" si="217"/>
        <v>11081149.369999999</v>
      </c>
      <c r="F178" s="54">
        <f t="shared" si="217"/>
        <v>0</v>
      </c>
      <c r="G178" s="54">
        <f t="shared" si="217"/>
        <v>0</v>
      </c>
      <c r="H178" s="54">
        <f t="shared" si="217"/>
        <v>0</v>
      </c>
      <c r="I178" s="54">
        <f t="shared" si="217"/>
        <v>13191097.16</v>
      </c>
      <c r="J178" s="54">
        <f t="shared" si="217"/>
        <v>5467831.71</v>
      </c>
      <c r="K178" s="54">
        <f t="shared" si="217"/>
        <v>0</v>
      </c>
      <c r="L178" s="54">
        <f t="shared" si="217"/>
        <v>6355795.2699999996</v>
      </c>
      <c r="M178" s="54">
        <f t="shared" si="217"/>
        <v>5857648.1200000001</v>
      </c>
      <c r="N178" s="54">
        <f t="shared" si="217"/>
        <v>0</v>
      </c>
      <c r="O178" s="54">
        <f t="shared" si="217"/>
        <v>0</v>
      </c>
      <c r="P178" s="54">
        <f t="shared" si="217"/>
        <v>0</v>
      </c>
      <c r="Q178" s="54">
        <f t="shared" si="217"/>
        <v>33930949.600000001</v>
      </c>
      <c r="R178" s="54">
        <f t="shared" si="217"/>
        <v>5938293.7999999998</v>
      </c>
      <c r="S178" s="54">
        <f t="shared" si="217"/>
        <v>5270018.76</v>
      </c>
      <c r="T178" s="54">
        <f t="shared" si="217"/>
        <v>0</v>
      </c>
      <c r="U178" s="54">
        <f t="shared" si="217"/>
        <v>0</v>
      </c>
      <c r="V178" s="54">
        <f t="shared" si="217"/>
        <v>0</v>
      </c>
      <c r="W178" s="53">
        <f t="shared" si="217"/>
        <v>0</v>
      </c>
      <c r="X178" s="54">
        <f t="shared" si="217"/>
        <v>0</v>
      </c>
      <c r="Y178" s="54">
        <f t="shared" si="217"/>
        <v>5584887.04</v>
      </c>
      <c r="Z178" s="54">
        <f t="shared" si="217"/>
        <v>0</v>
      </c>
      <c r="AA178" s="54">
        <f t="shared" si="217"/>
        <v>0</v>
      </c>
      <c r="AB178" s="54">
        <f t="shared" si="217"/>
        <v>0</v>
      </c>
      <c r="AC178" s="54">
        <f t="shared" si="217"/>
        <v>0</v>
      </c>
      <c r="AD178" s="54">
        <f t="shared" si="217"/>
        <v>0</v>
      </c>
      <c r="AE178" s="54">
        <f t="shared" si="217"/>
        <v>0</v>
      </c>
      <c r="AF178" s="54">
        <f t="shared" si="217"/>
        <v>0</v>
      </c>
      <c r="AG178" s="54">
        <f t="shared" si="217"/>
        <v>0</v>
      </c>
      <c r="AH178" s="54">
        <f t="shared" si="217"/>
        <v>4738617.6900000004</v>
      </c>
      <c r="AI178" s="54">
        <f t="shared" si="217"/>
        <v>0</v>
      </c>
      <c r="AJ178" s="54">
        <f t="shared" si="217"/>
        <v>0</v>
      </c>
      <c r="AK178" s="54">
        <f t="shared" si="217"/>
        <v>0</v>
      </c>
      <c r="AL178" s="54">
        <f t="shared" si="217"/>
        <v>0</v>
      </c>
      <c r="AM178" s="54">
        <f t="shared" si="217"/>
        <v>0</v>
      </c>
      <c r="AN178" s="54">
        <f t="shared" si="217"/>
        <v>0</v>
      </c>
      <c r="AO178" s="54">
        <f t="shared" si="217"/>
        <v>7036337.6100000003</v>
      </c>
      <c r="AP178" s="54">
        <f t="shared" si="217"/>
        <v>64760978.229999997</v>
      </c>
      <c r="AQ178" s="54">
        <f t="shared" si="217"/>
        <v>0</v>
      </c>
      <c r="AR178" s="54">
        <f t="shared" si="217"/>
        <v>0</v>
      </c>
      <c r="AS178" s="54">
        <f t="shared" si="217"/>
        <v>0</v>
      </c>
      <c r="AT178" s="54">
        <f t="shared" si="217"/>
        <v>0</v>
      </c>
      <c r="AU178" s="54">
        <f t="shared" si="217"/>
        <v>0</v>
      </c>
      <c r="AV178" s="54">
        <f t="shared" si="217"/>
        <v>0</v>
      </c>
      <c r="AW178" s="54">
        <f t="shared" si="217"/>
        <v>0</v>
      </c>
      <c r="AX178" s="54">
        <f t="shared" si="217"/>
        <v>0</v>
      </c>
      <c r="AY178" s="54">
        <f t="shared" si="217"/>
        <v>4712901.24</v>
      </c>
      <c r="AZ178" s="54">
        <f t="shared" si="217"/>
        <v>13002806.24</v>
      </c>
      <c r="BA178" s="54">
        <f t="shared" si="217"/>
        <v>8290691.4800000004</v>
      </c>
      <c r="BB178" s="54">
        <f t="shared" si="217"/>
        <v>0</v>
      </c>
      <c r="BC178" s="54">
        <f t="shared" si="217"/>
        <v>22245990.23</v>
      </c>
      <c r="BD178" s="54">
        <f t="shared" si="217"/>
        <v>0</v>
      </c>
      <c r="BE178" s="54">
        <f t="shared" si="217"/>
        <v>0</v>
      </c>
      <c r="BF178" s="54">
        <f t="shared" si="217"/>
        <v>0</v>
      </c>
      <c r="BG178" s="54">
        <f t="shared" si="217"/>
        <v>5022127.1100000003</v>
      </c>
      <c r="BH178" s="54">
        <f t="shared" si="217"/>
        <v>0</v>
      </c>
      <c r="BI178" s="54">
        <f t="shared" si="217"/>
        <v>0</v>
      </c>
      <c r="BJ178" s="54">
        <f t="shared" si="217"/>
        <v>0</v>
      </c>
      <c r="BK178" s="54">
        <f t="shared" si="217"/>
        <v>0</v>
      </c>
      <c r="BL178" s="54">
        <f t="shared" si="217"/>
        <v>0</v>
      </c>
      <c r="BM178" s="54">
        <f t="shared" si="217"/>
        <v>0</v>
      </c>
      <c r="BN178" s="54">
        <f t="shared" si="217"/>
        <v>6340230.5999999996</v>
      </c>
      <c r="BO178" s="54">
        <f t="shared" ref="BO178:DZ178" si="218">ROUND(IF((OR(BO170=1,BO171=1))=TRUE(),0,(BO176*459)+(BO35*BO176*BO131)),2)</f>
        <v>5040489.6100000003</v>
      </c>
      <c r="BP178" s="54">
        <f t="shared" si="218"/>
        <v>0</v>
      </c>
      <c r="BQ178" s="54">
        <f t="shared" si="218"/>
        <v>0</v>
      </c>
      <c r="BR178" s="54">
        <f t="shared" si="218"/>
        <v>6592013.0899999999</v>
      </c>
      <c r="BS178" s="54">
        <f t="shared" si="218"/>
        <v>5189372.63</v>
      </c>
      <c r="BT178" s="54">
        <f t="shared" si="218"/>
        <v>0</v>
      </c>
      <c r="BU178" s="54">
        <f t="shared" si="218"/>
        <v>0</v>
      </c>
      <c r="BV178" s="54">
        <f t="shared" si="218"/>
        <v>0</v>
      </c>
      <c r="BW178" s="54">
        <f t="shared" si="218"/>
        <v>0</v>
      </c>
      <c r="BX178" s="54">
        <f t="shared" si="218"/>
        <v>0</v>
      </c>
      <c r="BY178" s="54">
        <f t="shared" si="218"/>
        <v>4530472.1100000003</v>
      </c>
      <c r="BZ178" s="54">
        <f t="shared" si="218"/>
        <v>0</v>
      </c>
      <c r="CA178" s="54">
        <f t="shared" si="218"/>
        <v>0</v>
      </c>
      <c r="CB178" s="54">
        <f t="shared" si="218"/>
        <v>0</v>
      </c>
      <c r="CC178" s="54">
        <f t="shared" si="218"/>
        <v>0</v>
      </c>
      <c r="CD178" s="54">
        <f t="shared" si="218"/>
        <v>0</v>
      </c>
      <c r="CE178" s="54">
        <f t="shared" si="218"/>
        <v>0</v>
      </c>
      <c r="CF178" s="54">
        <f t="shared" si="218"/>
        <v>0</v>
      </c>
      <c r="CG178" s="54">
        <f t="shared" si="218"/>
        <v>0</v>
      </c>
      <c r="CH178" s="54">
        <f t="shared" si="218"/>
        <v>0</v>
      </c>
      <c r="CI178" s="54">
        <f t="shared" si="218"/>
        <v>4512283.0999999996</v>
      </c>
      <c r="CJ178" s="54">
        <f t="shared" si="218"/>
        <v>4906868.8600000003</v>
      </c>
      <c r="CK178" s="54">
        <f t="shared" si="218"/>
        <v>0</v>
      </c>
      <c r="CL178" s="54">
        <f t="shared" si="218"/>
        <v>0</v>
      </c>
      <c r="CM178" s="54">
        <f t="shared" si="218"/>
        <v>5108568.26</v>
      </c>
      <c r="CN178" s="54">
        <f t="shared" si="218"/>
        <v>0</v>
      </c>
      <c r="CO178" s="54">
        <f t="shared" si="218"/>
        <v>0</v>
      </c>
      <c r="CP178" s="54">
        <f t="shared" si="218"/>
        <v>0</v>
      </c>
      <c r="CQ178" s="54">
        <f t="shared" si="218"/>
        <v>5169704.2699999996</v>
      </c>
      <c r="CR178" s="54">
        <f t="shared" si="218"/>
        <v>0</v>
      </c>
      <c r="CS178" s="54">
        <f t="shared" si="218"/>
        <v>0</v>
      </c>
      <c r="CT178" s="54">
        <f t="shared" si="218"/>
        <v>0</v>
      </c>
      <c r="CU178" s="54">
        <f t="shared" si="218"/>
        <v>0</v>
      </c>
      <c r="CV178" s="54">
        <f t="shared" si="218"/>
        <v>0</v>
      </c>
      <c r="CW178" s="54">
        <f t="shared" si="218"/>
        <v>0</v>
      </c>
      <c r="CX178" s="54">
        <f t="shared" si="218"/>
        <v>4527255.28</v>
      </c>
      <c r="CY178" s="54">
        <f t="shared" si="218"/>
        <v>0</v>
      </c>
      <c r="CZ178" s="54">
        <f t="shared" si="218"/>
        <v>5360868.0199999996</v>
      </c>
      <c r="DA178" s="54">
        <f t="shared" si="218"/>
        <v>0</v>
      </c>
      <c r="DB178" s="54">
        <f t="shared" si="218"/>
        <v>0</v>
      </c>
      <c r="DC178" s="54">
        <f t="shared" si="218"/>
        <v>0</v>
      </c>
      <c r="DD178" s="54">
        <f t="shared" si="218"/>
        <v>0</v>
      </c>
      <c r="DE178" s="54">
        <f t="shared" si="218"/>
        <v>0</v>
      </c>
      <c r="DF178" s="54">
        <f t="shared" si="218"/>
        <v>13894641.060000001</v>
      </c>
      <c r="DG178" s="54">
        <f t="shared" si="218"/>
        <v>0</v>
      </c>
      <c r="DH178" s="54">
        <f t="shared" si="218"/>
        <v>0</v>
      </c>
      <c r="DI178" s="54">
        <f t="shared" si="218"/>
        <v>6072416.5700000003</v>
      </c>
      <c r="DJ178" s="54">
        <f t="shared" si="218"/>
        <v>0</v>
      </c>
      <c r="DK178" s="54">
        <f t="shared" si="218"/>
        <v>4563074.22</v>
      </c>
      <c r="DL178" s="54">
        <f t="shared" si="218"/>
        <v>7731422.6799999997</v>
      </c>
      <c r="DM178" s="54">
        <f t="shared" si="218"/>
        <v>0</v>
      </c>
      <c r="DN178" s="54">
        <f t="shared" si="218"/>
        <v>5282195.9800000004</v>
      </c>
      <c r="DO178" s="54">
        <f t="shared" si="218"/>
        <v>6748877.8200000003</v>
      </c>
      <c r="DP178" s="54">
        <f t="shared" si="218"/>
        <v>0</v>
      </c>
      <c r="DQ178" s="54">
        <f t="shared" si="218"/>
        <v>0</v>
      </c>
      <c r="DR178" s="54">
        <f t="shared" si="218"/>
        <v>5416221.54</v>
      </c>
      <c r="DS178" s="54">
        <f t="shared" si="218"/>
        <v>4891281.28</v>
      </c>
      <c r="DT178" s="54">
        <f t="shared" si="218"/>
        <v>0</v>
      </c>
      <c r="DU178" s="54">
        <f t="shared" si="218"/>
        <v>0</v>
      </c>
      <c r="DV178" s="54">
        <f t="shared" si="218"/>
        <v>0</v>
      </c>
      <c r="DW178" s="54">
        <f t="shared" si="218"/>
        <v>0</v>
      </c>
      <c r="DX178" s="54">
        <f t="shared" si="218"/>
        <v>0</v>
      </c>
      <c r="DY178" s="54">
        <f t="shared" si="218"/>
        <v>0</v>
      </c>
      <c r="DZ178" s="54">
        <f t="shared" si="218"/>
        <v>0</v>
      </c>
      <c r="EA178" s="54">
        <f t="shared" ref="EA178:FX178" si="219">ROUND(IF((OR(EA170=1,EA171=1))=TRUE(),0,(EA176*459)+(EA35*EA176*EA131)),2)</f>
        <v>4774781.55</v>
      </c>
      <c r="EB178" s="54">
        <f t="shared" si="219"/>
        <v>4453916.0599999996</v>
      </c>
      <c r="EC178" s="54">
        <f t="shared" si="219"/>
        <v>0</v>
      </c>
      <c r="ED178" s="54">
        <f t="shared" si="219"/>
        <v>0</v>
      </c>
      <c r="EE178" s="54">
        <f t="shared" si="219"/>
        <v>0</v>
      </c>
      <c r="EF178" s="54">
        <f t="shared" si="219"/>
        <v>5209190.82</v>
      </c>
      <c r="EG178" s="54">
        <f t="shared" si="219"/>
        <v>0</v>
      </c>
      <c r="EH178" s="54">
        <f t="shared" si="219"/>
        <v>0</v>
      </c>
      <c r="EI178" s="54">
        <f t="shared" si="219"/>
        <v>18243090.420000002</v>
      </c>
      <c r="EJ178" s="54">
        <f t="shared" si="219"/>
        <v>8828506.6899999995</v>
      </c>
      <c r="EK178" s="54">
        <f t="shared" si="219"/>
        <v>0</v>
      </c>
      <c r="EL178" s="54">
        <f t="shared" si="219"/>
        <v>0</v>
      </c>
      <c r="EM178" s="54">
        <f t="shared" si="219"/>
        <v>0</v>
      </c>
      <c r="EN178" s="54">
        <f t="shared" si="219"/>
        <v>4939461.12</v>
      </c>
      <c r="EO178" s="54">
        <f t="shared" si="219"/>
        <v>0</v>
      </c>
      <c r="EP178" s="54">
        <f t="shared" si="219"/>
        <v>0</v>
      </c>
      <c r="EQ178" s="54">
        <f t="shared" si="219"/>
        <v>0</v>
      </c>
      <c r="ER178" s="54">
        <f t="shared" si="219"/>
        <v>0</v>
      </c>
      <c r="ES178" s="54">
        <f t="shared" si="219"/>
        <v>0</v>
      </c>
      <c r="ET178" s="54">
        <f t="shared" si="219"/>
        <v>0</v>
      </c>
      <c r="EU178" s="54">
        <f t="shared" si="219"/>
        <v>4720892.9400000004</v>
      </c>
      <c r="EV178" s="54">
        <f t="shared" si="219"/>
        <v>0</v>
      </c>
      <c r="EW178" s="54">
        <f t="shared" si="219"/>
        <v>0</v>
      </c>
      <c r="EX178" s="54">
        <f t="shared" si="219"/>
        <v>0</v>
      </c>
      <c r="EY178" s="54">
        <f t="shared" si="219"/>
        <v>4542957.03</v>
      </c>
      <c r="EZ178" s="54">
        <f t="shared" si="219"/>
        <v>0</v>
      </c>
      <c r="FA178" s="54">
        <f t="shared" si="219"/>
        <v>0</v>
      </c>
      <c r="FB178" s="54">
        <f t="shared" si="219"/>
        <v>0</v>
      </c>
      <c r="FC178" s="54">
        <f t="shared" si="219"/>
        <v>0</v>
      </c>
      <c r="FD178" s="54">
        <f t="shared" si="219"/>
        <v>0</v>
      </c>
      <c r="FE178" s="54">
        <f t="shared" si="219"/>
        <v>0</v>
      </c>
      <c r="FF178" s="54">
        <f t="shared" si="219"/>
        <v>0</v>
      </c>
      <c r="FG178" s="54">
        <f t="shared" si="219"/>
        <v>0</v>
      </c>
      <c r="FH178" s="54">
        <f t="shared" si="219"/>
        <v>0</v>
      </c>
      <c r="FI178" s="54">
        <f t="shared" si="219"/>
        <v>5289922.22</v>
      </c>
      <c r="FJ178" s="54">
        <f t="shared" si="219"/>
        <v>0</v>
      </c>
      <c r="FK178" s="54">
        <f t="shared" si="219"/>
        <v>0</v>
      </c>
      <c r="FL178" s="54">
        <f t="shared" si="219"/>
        <v>0</v>
      </c>
      <c r="FM178" s="54">
        <f t="shared" si="219"/>
        <v>0</v>
      </c>
      <c r="FN178" s="54">
        <f t="shared" si="219"/>
        <v>19038170.289999999</v>
      </c>
      <c r="FO178" s="54">
        <f t="shared" si="219"/>
        <v>0</v>
      </c>
      <c r="FP178" s="54">
        <f t="shared" si="219"/>
        <v>6070094.1799999997</v>
      </c>
      <c r="FQ178" s="54">
        <f t="shared" si="219"/>
        <v>0</v>
      </c>
      <c r="FR178" s="54">
        <f t="shared" si="219"/>
        <v>0</v>
      </c>
      <c r="FS178" s="54">
        <f t="shared" si="219"/>
        <v>0</v>
      </c>
      <c r="FT178" s="53">
        <f t="shared" si="219"/>
        <v>0</v>
      </c>
      <c r="FU178" s="54">
        <f t="shared" si="219"/>
        <v>4958942.4800000004</v>
      </c>
      <c r="FV178" s="54">
        <f t="shared" si="219"/>
        <v>4617087.71</v>
      </c>
      <c r="FW178" s="54">
        <f t="shared" si="219"/>
        <v>0</v>
      </c>
      <c r="FX178" s="54">
        <f t="shared" si="219"/>
        <v>0</v>
      </c>
      <c r="FY178" s="146"/>
      <c r="FZ178" s="114"/>
      <c r="GA178" s="54"/>
      <c r="GB178" s="146"/>
      <c r="GC178" s="146"/>
      <c r="GD178" s="146"/>
      <c r="GE178" s="146"/>
      <c r="GF178" s="51"/>
      <c r="GG178" s="7"/>
      <c r="GH178" s="51"/>
      <c r="GI178" s="51"/>
      <c r="GJ178" s="51"/>
      <c r="GK178" s="51"/>
      <c r="GL178" s="51"/>
      <c r="GM178" s="51"/>
    </row>
    <row r="179" spans="1:256" x14ac:dyDescent="0.2">
      <c r="A179" s="72"/>
      <c r="B179" s="2" t="s">
        <v>519</v>
      </c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3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  <c r="BY179" s="54"/>
      <c r="BZ179" s="54"/>
      <c r="CA179" s="54"/>
      <c r="CB179" s="54"/>
      <c r="CC179" s="54"/>
      <c r="CD179" s="54"/>
      <c r="CE179" s="54"/>
      <c r="CF179" s="54"/>
      <c r="CG179" s="54"/>
      <c r="CH179" s="54"/>
      <c r="CI179" s="54"/>
      <c r="CJ179" s="54"/>
      <c r="CK179" s="54"/>
      <c r="CL179" s="54"/>
      <c r="CM179" s="54"/>
      <c r="CN179" s="54"/>
      <c r="CO179" s="54"/>
      <c r="CP179" s="54"/>
      <c r="CQ179" s="54"/>
      <c r="CR179" s="54"/>
      <c r="CS179" s="54"/>
      <c r="CT179" s="54"/>
      <c r="CU179" s="54"/>
      <c r="CV179" s="54"/>
      <c r="CW179" s="54"/>
      <c r="CX179" s="54"/>
      <c r="CY179" s="54"/>
      <c r="CZ179" s="54"/>
      <c r="DA179" s="54"/>
      <c r="DB179" s="54"/>
      <c r="DC179" s="54"/>
      <c r="DD179" s="54"/>
      <c r="DE179" s="54"/>
      <c r="DF179" s="54"/>
      <c r="DG179" s="54"/>
      <c r="DH179" s="54"/>
      <c r="DI179" s="54"/>
      <c r="DJ179" s="54"/>
      <c r="DK179" s="54"/>
      <c r="DL179" s="54"/>
      <c r="DM179" s="54"/>
      <c r="DN179" s="54"/>
      <c r="DO179" s="54"/>
      <c r="DP179" s="54"/>
      <c r="DQ179" s="54"/>
      <c r="DR179" s="54"/>
      <c r="DS179" s="54"/>
      <c r="DT179" s="54"/>
      <c r="DU179" s="54"/>
      <c r="DV179" s="54"/>
      <c r="DW179" s="54"/>
      <c r="DX179" s="54"/>
      <c r="DY179" s="54"/>
      <c r="DZ179" s="54"/>
      <c r="EA179" s="54"/>
      <c r="EB179" s="54"/>
      <c r="EC179" s="54"/>
      <c r="ED179" s="54"/>
      <c r="EE179" s="54"/>
      <c r="EF179" s="54"/>
      <c r="EG179" s="54"/>
      <c r="EH179" s="54"/>
      <c r="EI179" s="54"/>
      <c r="EJ179" s="54"/>
      <c r="EK179" s="54"/>
      <c r="EL179" s="54"/>
      <c r="EM179" s="54"/>
      <c r="EN179" s="54"/>
      <c r="EO179" s="54"/>
      <c r="EP179" s="54"/>
      <c r="EQ179" s="54"/>
      <c r="ER179" s="54"/>
      <c r="ES179" s="54"/>
      <c r="ET179" s="54"/>
      <c r="EU179" s="54"/>
      <c r="EV179" s="54"/>
      <c r="EW179" s="54"/>
      <c r="EX179" s="54"/>
      <c r="EY179" s="54"/>
      <c r="EZ179" s="54"/>
      <c r="FA179" s="54"/>
      <c r="FB179" s="54"/>
      <c r="FC179" s="54"/>
      <c r="FD179" s="54"/>
      <c r="FE179" s="54"/>
      <c r="FF179" s="54"/>
      <c r="FG179" s="54"/>
      <c r="FH179" s="54"/>
      <c r="FI179" s="54"/>
      <c r="FJ179" s="54"/>
      <c r="FK179" s="54"/>
      <c r="FL179" s="54"/>
      <c r="FM179" s="54"/>
      <c r="FN179" s="54"/>
      <c r="FO179" s="54"/>
      <c r="FP179" s="54"/>
      <c r="FQ179" s="54"/>
      <c r="FR179" s="54"/>
      <c r="FS179" s="54"/>
      <c r="FT179" s="53"/>
      <c r="FU179" s="54"/>
      <c r="FV179" s="54"/>
      <c r="FW179" s="54"/>
      <c r="FX179" s="54"/>
      <c r="FY179" s="54"/>
      <c r="FZ179" s="54"/>
      <c r="GA179" s="54"/>
      <c r="GB179" s="54"/>
      <c r="GC179" s="54"/>
      <c r="GD179" s="54"/>
      <c r="GE179" s="72"/>
      <c r="GF179" s="2"/>
      <c r="GG179" s="7"/>
      <c r="GH179" s="53"/>
      <c r="GI179" s="53"/>
      <c r="GJ179" s="53"/>
      <c r="GK179" s="53"/>
      <c r="GL179" s="53"/>
      <c r="GM179" s="53"/>
    </row>
    <row r="180" spans="1:256" x14ac:dyDescent="0.2">
      <c r="A180" s="3" t="s">
        <v>520</v>
      </c>
      <c r="B180" s="2" t="s">
        <v>521</v>
      </c>
      <c r="C180" s="21">
        <f t="shared" ref="C180:BN180" si="220">IF((OR(C170=1,C171=1))=TRUE(),0,C91)</f>
        <v>6300.9</v>
      </c>
      <c r="D180" s="21">
        <f t="shared" si="220"/>
        <v>0</v>
      </c>
      <c r="E180" s="21">
        <f t="shared" si="220"/>
        <v>8007.6999999999989</v>
      </c>
      <c r="F180" s="21">
        <f t="shared" si="220"/>
        <v>0</v>
      </c>
      <c r="G180" s="21">
        <f t="shared" si="220"/>
        <v>0</v>
      </c>
      <c r="H180" s="21">
        <f t="shared" si="220"/>
        <v>0</v>
      </c>
      <c r="I180" s="21">
        <f t="shared" si="220"/>
        <v>10343.400499999998</v>
      </c>
      <c r="J180" s="21">
        <f t="shared" si="220"/>
        <v>2387.6</v>
      </c>
      <c r="K180" s="21">
        <f t="shared" si="220"/>
        <v>0</v>
      </c>
      <c r="L180" s="21">
        <f t="shared" si="220"/>
        <v>2614.3999999999996</v>
      </c>
      <c r="M180" s="21">
        <f t="shared" si="220"/>
        <v>1329.3</v>
      </c>
      <c r="N180" s="21">
        <f t="shared" si="220"/>
        <v>0</v>
      </c>
      <c r="O180" s="21">
        <f t="shared" si="220"/>
        <v>0</v>
      </c>
      <c r="P180" s="21">
        <f t="shared" si="220"/>
        <v>0</v>
      </c>
      <c r="Q180" s="21">
        <f t="shared" si="220"/>
        <v>39632.799999999996</v>
      </c>
      <c r="R180" s="21">
        <f t="shared" si="220"/>
        <v>502.10000000000048</v>
      </c>
      <c r="S180" s="21">
        <f t="shared" si="220"/>
        <v>1687.8</v>
      </c>
      <c r="T180" s="21">
        <f t="shared" si="220"/>
        <v>0</v>
      </c>
      <c r="U180" s="21">
        <f t="shared" si="220"/>
        <v>0</v>
      </c>
      <c r="V180" s="21">
        <f t="shared" si="220"/>
        <v>0</v>
      </c>
      <c r="W180" s="22">
        <f t="shared" si="220"/>
        <v>0</v>
      </c>
      <c r="X180" s="21">
        <f t="shared" si="220"/>
        <v>0</v>
      </c>
      <c r="Y180" s="21">
        <f t="shared" si="220"/>
        <v>493.99999999999994</v>
      </c>
      <c r="Z180" s="21">
        <f t="shared" si="220"/>
        <v>0</v>
      </c>
      <c r="AA180" s="21">
        <f t="shared" si="220"/>
        <v>0</v>
      </c>
      <c r="AB180" s="21">
        <f t="shared" si="220"/>
        <v>0</v>
      </c>
      <c r="AC180" s="21">
        <f t="shared" si="220"/>
        <v>0</v>
      </c>
      <c r="AD180" s="21">
        <f t="shared" si="220"/>
        <v>0</v>
      </c>
      <c r="AE180" s="21">
        <f t="shared" si="220"/>
        <v>0</v>
      </c>
      <c r="AF180" s="21">
        <f t="shared" si="220"/>
        <v>0</v>
      </c>
      <c r="AG180" s="21">
        <f t="shared" si="220"/>
        <v>0</v>
      </c>
      <c r="AH180" s="21">
        <f t="shared" si="220"/>
        <v>1014.9000000000001</v>
      </c>
      <c r="AI180" s="21">
        <f t="shared" si="220"/>
        <v>0</v>
      </c>
      <c r="AJ180" s="21">
        <f t="shared" si="220"/>
        <v>0</v>
      </c>
      <c r="AK180" s="21">
        <f t="shared" si="220"/>
        <v>0</v>
      </c>
      <c r="AL180" s="21">
        <f t="shared" si="220"/>
        <v>0</v>
      </c>
      <c r="AM180" s="21">
        <f t="shared" si="220"/>
        <v>0</v>
      </c>
      <c r="AN180" s="21">
        <f t="shared" si="220"/>
        <v>0</v>
      </c>
      <c r="AO180" s="21">
        <f t="shared" si="220"/>
        <v>4678.9000000000005</v>
      </c>
      <c r="AP180" s="21">
        <f t="shared" si="220"/>
        <v>87683.299999999988</v>
      </c>
      <c r="AQ180" s="21">
        <f t="shared" si="220"/>
        <v>0</v>
      </c>
      <c r="AR180" s="21">
        <f t="shared" si="220"/>
        <v>0</v>
      </c>
      <c r="AS180" s="21">
        <f t="shared" si="220"/>
        <v>0</v>
      </c>
      <c r="AT180" s="21">
        <f t="shared" si="220"/>
        <v>0</v>
      </c>
      <c r="AU180" s="21">
        <f t="shared" si="220"/>
        <v>0</v>
      </c>
      <c r="AV180" s="21">
        <f t="shared" si="220"/>
        <v>0</v>
      </c>
      <c r="AW180" s="21">
        <f t="shared" si="220"/>
        <v>0</v>
      </c>
      <c r="AX180" s="21">
        <f t="shared" si="220"/>
        <v>0</v>
      </c>
      <c r="AY180" s="21">
        <f t="shared" si="220"/>
        <v>486.00000000000006</v>
      </c>
      <c r="AZ180" s="21">
        <f t="shared" si="220"/>
        <v>11392.9</v>
      </c>
      <c r="BA180" s="21">
        <f t="shared" si="220"/>
        <v>9151.8000000000011</v>
      </c>
      <c r="BB180" s="21">
        <f t="shared" si="220"/>
        <v>0</v>
      </c>
      <c r="BC180" s="21">
        <f t="shared" si="220"/>
        <v>30115.8</v>
      </c>
      <c r="BD180" s="21">
        <f t="shared" si="220"/>
        <v>0</v>
      </c>
      <c r="BE180" s="21">
        <f t="shared" si="220"/>
        <v>0</v>
      </c>
      <c r="BF180" s="21">
        <f t="shared" si="220"/>
        <v>0</v>
      </c>
      <c r="BG180" s="21">
        <f t="shared" si="220"/>
        <v>977.6</v>
      </c>
      <c r="BH180" s="21">
        <f t="shared" si="220"/>
        <v>0</v>
      </c>
      <c r="BI180" s="21">
        <f t="shared" si="220"/>
        <v>0</v>
      </c>
      <c r="BJ180" s="21">
        <f t="shared" si="220"/>
        <v>0</v>
      </c>
      <c r="BK180" s="21">
        <f t="shared" si="220"/>
        <v>0</v>
      </c>
      <c r="BL180" s="21">
        <f t="shared" si="220"/>
        <v>0</v>
      </c>
      <c r="BM180" s="21">
        <f t="shared" si="220"/>
        <v>0</v>
      </c>
      <c r="BN180" s="21">
        <f t="shared" si="220"/>
        <v>3662.8</v>
      </c>
      <c r="BO180" s="21">
        <f t="shared" ref="BO180:DZ180" si="221">IF((OR(BO170=1,BO171=1))=TRUE(),0,BO91)</f>
        <v>1398.6</v>
      </c>
      <c r="BP180" s="21">
        <f t="shared" si="221"/>
        <v>0</v>
      </c>
      <c r="BQ180" s="21">
        <f t="shared" si="221"/>
        <v>0</v>
      </c>
      <c r="BR180" s="21">
        <f t="shared" si="221"/>
        <v>4703.7</v>
      </c>
      <c r="BS180" s="21">
        <f t="shared" si="221"/>
        <v>1130.2</v>
      </c>
      <c r="BT180" s="21">
        <f t="shared" si="221"/>
        <v>0</v>
      </c>
      <c r="BU180" s="21">
        <f t="shared" si="221"/>
        <v>0</v>
      </c>
      <c r="BV180" s="21">
        <f t="shared" si="221"/>
        <v>0</v>
      </c>
      <c r="BW180" s="21">
        <f t="shared" si="221"/>
        <v>0</v>
      </c>
      <c r="BX180" s="21">
        <f t="shared" si="221"/>
        <v>0</v>
      </c>
      <c r="BY180" s="21">
        <f t="shared" si="221"/>
        <v>523.70000000000005</v>
      </c>
      <c r="BZ180" s="21">
        <f t="shared" si="221"/>
        <v>0</v>
      </c>
      <c r="CA180" s="21">
        <f t="shared" si="221"/>
        <v>0</v>
      </c>
      <c r="CB180" s="21">
        <f t="shared" si="221"/>
        <v>0</v>
      </c>
      <c r="CC180" s="21">
        <f t="shared" si="221"/>
        <v>0</v>
      </c>
      <c r="CD180" s="21">
        <f t="shared" si="221"/>
        <v>0</v>
      </c>
      <c r="CE180" s="21">
        <f t="shared" si="221"/>
        <v>0</v>
      </c>
      <c r="CF180" s="21">
        <f t="shared" si="221"/>
        <v>0</v>
      </c>
      <c r="CG180" s="21">
        <f t="shared" si="221"/>
        <v>0</v>
      </c>
      <c r="CH180" s="21">
        <f t="shared" si="221"/>
        <v>0</v>
      </c>
      <c r="CI180" s="21">
        <f t="shared" si="221"/>
        <v>724.59999999999991</v>
      </c>
      <c r="CJ180" s="21">
        <f t="shared" si="221"/>
        <v>960.59999999999991</v>
      </c>
      <c r="CK180" s="21">
        <f t="shared" si="221"/>
        <v>0</v>
      </c>
      <c r="CL180" s="21">
        <f t="shared" si="221"/>
        <v>0</v>
      </c>
      <c r="CM180" s="21">
        <f t="shared" si="221"/>
        <v>815.80000000000007</v>
      </c>
      <c r="CN180" s="21">
        <f t="shared" si="221"/>
        <v>0</v>
      </c>
      <c r="CO180" s="21">
        <f t="shared" si="221"/>
        <v>0</v>
      </c>
      <c r="CP180" s="21">
        <f t="shared" si="221"/>
        <v>0</v>
      </c>
      <c r="CQ180" s="21">
        <f t="shared" si="221"/>
        <v>1061</v>
      </c>
      <c r="CR180" s="21">
        <f t="shared" si="221"/>
        <v>0</v>
      </c>
      <c r="CS180" s="21">
        <f t="shared" si="221"/>
        <v>0</v>
      </c>
      <c r="CT180" s="21">
        <f t="shared" si="221"/>
        <v>0</v>
      </c>
      <c r="CU180" s="21">
        <f t="shared" si="221"/>
        <v>0</v>
      </c>
      <c r="CV180" s="21">
        <f t="shared" si="221"/>
        <v>0</v>
      </c>
      <c r="CW180" s="21">
        <f t="shared" si="221"/>
        <v>0</v>
      </c>
      <c r="CX180" s="21">
        <f t="shared" si="221"/>
        <v>485</v>
      </c>
      <c r="CY180" s="21">
        <f t="shared" si="221"/>
        <v>0</v>
      </c>
      <c r="CZ180" s="21">
        <f t="shared" si="221"/>
        <v>2112.2999999999997</v>
      </c>
      <c r="DA180" s="21">
        <f t="shared" si="221"/>
        <v>0</v>
      </c>
      <c r="DB180" s="21">
        <f t="shared" si="221"/>
        <v>0</v>
      </c>
      <c r="DC180" s="21">
        <f t="shared" si="221"/>
        <v>0</v>
      </c>
      <c r="DD180" s="21">
        <f t="shared" si="221"/>
        <v>0</v>
      </c>
      <c r="DE180" s="21">
        <f t="shared" si="221"/>
        <v>0</v>
      </c>
      <c r="DF180" s="21">
        <f t="shared" si="221"/>
        <v>22041.5</v>
      </c>
      <c r="DG180" s="21">
        <f t="shared" si="221"/>
        <v>0</v>
      </c>
      <c r="DH180" s="21">
        <f t="shared" si="221"/>
        <v>0</v>
      </c>
      <c r="DI180" s="21">
        <f t="shared" si="221"/>
        <v>2755.9</v>
      </c>
      <c r="DJ180" s="21">
        <f t="shared" si="221"/>
        <v>0</v>
      </c>
      <c r="DK180" s="21">
        <f t="shared" si="221"/>
        <v>476.90000000000003</v>
      </c>
      <c r="DL180" s="21">
        <f t="shared" si="221"/>
        <v>5941.5</v>
      </c>
      <c r="DM180" s="21">
        <f t="shared" si="221"/>
        <v>0</v>
      </c>
      <c r="DN180" s="21">
        <f t="shared" si="221"/>
        <v>1469.1</v>
      </c>
      <c r="DO180" s="21">
        <f t="shared" si="221"/>
        <v>3262.1</v>
      </c>
      <c r="DP180" s="21">
        <f t="shared" si="221"/>
        <v>0</v>
      </c>
      <c r="DQ180" s="21">
        <f t="shared" si="221"/>
        <v>0</v>
      </c>
      <c r="DR180" s="21">
        <f t="shared" si="221"/>
        <v>1447.4</v>
      </c>
      <c r="DS180" s="21">
        <f t="shared" si="221"/>
        <v>811</v>
      </c>
      <c r="DT180" s="21">
        <f t="shared" si="221"/>
        <v>0</v>
      </c>
      <c r="DU180" s="21">
        <f t="shared" si="221"/>
        <v>0</v>
      </c>
      <c r="DV180" s="21">
        <f t="shared" si="221"/>
        <v>0</v>
      </c>
      <c r="DW180" s="21">
        <f t="shared" si="221"/>
        <v>0</v>
      </c>
      <c r="DX180" s="21">
        <f t="shared" si="221"/>
        <v>0</v>
      </c>
      <c r="DY180" s="21">
        <f t="shared" si="221"/>
        <v>0</v>
      </c>
      <c r="DZ180" s="21">
        <f t="shared" si="221"/>
        <v>0</v>
      </c>
      <c r="EA180" s="21">
        <f t="shared" ref="EA180:FX180" si="222">IF((OR(EA170=1,EA171=1))=TRUE(),0,EA91)</f>
        <v>632.69999999999993</v>
      </c>
      <c r="EB180" s="21">
        <f t="shared" si="222"/>
        <v>583</v>
      </c>
      <c r="EC180" s="21">
        <f t="shared" si="222"/>
        <v>0</v>
      </c>
      <c r="ED180" s="21">
        <f t="shared" si="222"/>
        <v>0</v>
      </c>
      <c r="EE180" s="21">
        <f t="shared" si="222"/>
        <v>0</v>
      </c>
      <c r="EF180" s="21">
        <f t="shared" si="222"/>
        <v>1487.6</v>
      </c>
      <c r="EG180" s="21">
        <f t="shared" si="222"/>
        <v>0</v>
      </c>
      <c r="EH180" s="21">
        <f t="shared" si="222"/>
        <v>0</v>
      </c>
      <c r="EI180" s="21">
        <f t="shared" si="222"/>
        <v>16542.2</v>
      </c>
      <c r="EJ180" s="21">
        <f t="shared" si="222"/>
        <v>9571.9</v>
      </c>
      <c r="EK180" s="21">
        <f t="shared" si="222"/>
        <v>0</v>
      </c>
      <c r="EL180" s="21">
        <f t="shared" si="222"/>
        <v>0</v>
      </c>
      <c r="EM180" s="21">
        <f t="shared" si="222"/>
        <v>0</v>
      </c>
      <c r="EN180" s="21">
        <f t="shared" si="222"/>
        <v>988.5</v>
      </c>
      <c r="EO180" s="21">
        <f t="shared" si="222"/>
        <v>0</v>
      </c>
      <c r="EP180" s="21">
        <f t="shared" si="222"/>
        <v>0</v>
      </c>
      <c r="EQ180" s="21">
        <f t="shared" si="222"/>
        <v>0</v>
      </c>
      <c r="ER180" s="21">
        <f t="shared" si="222"/>
        <v>0</v>
      </c>
      <c r="ES180" s="21">
        <f t="shared" si="222"/>
        <v>0</v>
      </c>
      <c r="ET180" s="21">
        <f t="shared" si="222"/>
        <v>0</v>
      </c>
      <c r="EU180" s="21">
        <f t="shared" si="222"/>
        <v>637.70000000000005</v>
      </c>
      <c r="EV180" s="21">
        <f t="shared" si="222"/>
        <v>0</v>
      </c>
      <c r="EW180" s="21">
        <f t="shared" si="222"/>
        <v>0</v>
      </c>
      <c r="EX180" s="21">
        <f t="shared" si="222"/>
        <v>0</v>
      </c>
      <c r="EY180" s="21">
        <f t="shared" si="222"/>
        <v>248.89999999999998</v>
      </c>
      <c r="EZ180" s="21">
        <f t="shared" si="222"/>
        <v>0</v>
      </c>
      <c r="FA180" s="21">
        <f t="shared" si="222"/>
        <v>0</v>
      </c>
      <c r="FB180" s="21">
        <f t="shared" si="222"/>
        <v>0</v>
      </c>
      <c r="FC180" s="21">
        <f t="shared" si="222"/>
        <v>0</v>
      </c>
      <c r="FD180" s="21">
        <f t="shared" si="222"/>
        <v>0</v>
      </c>
      <c r="FE180" s="21">
        <f t="shared" si="222"/>
        <v>0</v>
      </c>
      <c r="FF180" s="21">
        <f t="shared" si="222"/>
        <v>0</v>
      </c>
      <c r="FG180" s="21">
        <f t="shared" si="222"/>
        <v>0</v>
      </c>
      <c r="FH180" s="21">
        <f t="shared" si="222"/>
        <v>0</v>
      </c>
      <c r="FI180" s="21">
        <f t="shared" si="222"/>
        <v>1865.7</v>
      </c>
      <c r="FJ180" s="21">
        <f t="shared" si="222"/>
        <v>0</v>
      </c>
      <c r="FK180" s="21">
        <f t="shared" si="222"/>
        <v>0</v>
      </c>
      <c r="FL180" s="21">
        <f t="shared" si="222"/>
        <v>0</v>
      </c>
      <c r="FM180" s="21">
        <f t="shared" si="222"/>
        <v>0</v>
      </c>
      <c r="FN180" s="21">
        <f t="shared" si="222"/>
        <v>22006.400000000005</v>
      </c>
      <c r="FO180" s="21">
        <f t="shared" si="222"/>
        <v>0</v>
      </c>
      <c r="FP180" s="21">
        <f t="shared" si="222"/>
        <v>2279.8000000000002</v>
      </c>
      <c r="FQ180" s="21">
        <f t="shared" si="222"/>
        <v>0</v>
      </c>
      <c r="FR180" s="21">
        <f t="shared" si="222"/>
        <v>0</v>
      </c>
      <c r="FS180" s="21">
        <f t="shared" si="222"/>
        <v>0</v>
      </c>
      <c r="FT180" s="22">
        <f t="shared" si="222"/>
        <v>0</v>
      </c>
      <c r="FU180" s="21">
        <f t="shared" si="222"/>
        <v>789.30000000000007</v>
      </c>
      <c r="FV180" s="21">
        <f t="shared" si="222"/>
        <v>655.8</v>
      </c>
      <c r="FW180" s="21">
        <f t="shared" si="222"/>
        <v>0</v>
      </c>
      <c r="FX180" s="21">
        <f t="shared" si="222"/>
        <v>0</v>
      </c>
      <c r="FY180" s="54"/>
      <c r="FZ180" s="21"/>
      <c r="GA180" s="54"/>
      <c r="GB180" s="146"/>
      <c r="GC180" s="146"/>
      <c r="GD180" s="146"/>
      <c r="GE180" s="146"/>
      <c r="GF180" s="51"/>
      <c r="GG180" s="7"/>
      <c r="GH180" s="51"/>
      <c r="GI180" s="51"/>
      <c r="GJ180" s="51"/>
      <c r="GK180" s="51"/>
      <c r="GL180" s="51"/>
      <c r="GM180" s="51"/>
      <c r="GN180" s="94"/>
      <c r="GO180" s="94"/>
      <c r="GP180" s="94"/>
      <c r="GQ180" s="94"/>
      <c r="GR180" s="94"/>
      <c r="GS180" s="94"/>
      <c r="GT180" s="94"/>
      <c r="GU180" s="94"/>
      <c r="GV180" s="94"/>
      <c r="GW180" s="94"/>
      <c r="GX180" s="94"/>
      <c r="GY180" s="94"/>
      <c r="GZ180" s="94"/>
      <c r="HA180" s="94"/>
      <c r="HB180" s="94"/>
      <c r="HC180" s="94"/>
      <c r="HD180" s="94"/>
      <c r="HE180" s="94"/>
      <c r="HF180" s="94"/>
      <c r="HG180" s="94"/>
      <c r="HH180" s="94"/>
      <c r="HI180" s="94"/>
      <c r="HJ180" s="94"/>
      <c r="HK180" s="94"/>
      <c r="HL180" s="94"/>
      <c r="HM180" s="94"/>
      <c r="HN180" s="94"/>
      <c r="HO180" s="94"/>
      <c r="HP180" s="94"/>
      <c r="HQ180" s="94"/>
      <c r="HR180" s="94"/>
      <c r="HS180" s="94"/>
      <c r="HT180" s="94"/>
      <c r="HU180" s="94"/>
      <c r="HV180" s="94"/>
      <c r="HW180" s="94"/>
      <c r="HX180" s="94"/>
      <c r="HY180" s="94"/>
      <c r="HZ180" s="94"/>
      <c r="IA180" s="94"/>
      <c r="IB180" s="94"/>
      <c r="IC180" s="94"/>
      <c r="ID180" s="94"/>
      <c r="IE180" s="94"/>
      <c r="IF180" s="94"/>
      <c r="IG180" s="94"/>
      <c r="IH180" s="94"/>
      <c r="II180" s="94"/>
      <c r="IJ180" s="94"/>
      <c r="IK180" s="94"/>
      <c r="IL180" s="94"/>
      <c r="IM180" s="94"/>
      <c r="IN180" s="94"/>
      <c r="IO180" s="94"/>
      <c r="IP180" s="94"/>
      <c r="IQ180" s="94"/>
      <c r="IR180" s="94"/>
      <c r="IS180" s="94"/>
      <c r="IT180" s="94"/>
      <c r="IU180" s="94"/>
      <c r="IV180" s="94"/>
    </row>
    <row r="181" spans="1:256" x14ac:dyDescent="0.2">
      <c r="A181" s="3" t="s">
        <v>522</v>
      </c>
      <c r="B181" s="2" t="s">
        <v>523</v>
      </c>
      <c r="C181" s="53">
        <f t="shared" ref="C181:BN181" si="223">ROUND(IF((OR(C170=1,C171=1))=TRUE(),0,(C178/459*C180)+C167),2)</f>
        <v>153818037.02000001</v>
      </c>
      <c r="D181" s="53">
        <f t="shared" si="223"/>
        <v>0</v>
      </c>
      <c r="E181" s="53">
        <f t="shared" si="223"/>
        <v>193329555.91999999</v>
      </c>
      <c r="F181" s="53">
        <f t="shared" si="223"/>
        <v>0</v>
      </c>
      <c r="G181" s="53">
        <f t="shared" si="223"/>
        <v>0</v>
      </c>
      <c r="H181" s="53">
        <f t="shared" si="223"/>
        <v>0</v>
      </c>
      <c r="I181" s="53">
        <f t="shared" si="223"/>
        <v>297276235.76999998</v>
      </c>
      <c r="J181" s="53">
        <f t="shared" si="223"/>
        <v>28442254.879999999</v>
      </c>
      <c r="K181" s="53">
        <f t="shared" si="223"/>
        <v>0</v>
      </c>
      <c r="L181" s="53">
        <f t="shared" si="223"/>
        <v>36221312.450000003</v>
      </c>
      <c r="M181" s="53">
        <f t="shared" si="223"/>
        <v>16964208.379999999</v>
      </c>
      <c r="N181" s="53">
        <f t="shared" si="223"/>
        <v>0</v>
      </c>
      <c r="O181" s="53">
        <f t="shared" si="223"/>
        <v>0</v>
      </c>
      <c r="P181" s="53">
        <f t="shared" si="223"/>
        <v>0</v>
      </c>
      <c r="Q181" s="53">
        <f t="shared" si="223"/>
        <v>2931112372.6300001</v>
      </c>
      <c r="R181" s="53">
        <f t="shared" si="223"/>
        <v>24927326.690000001</v>
      </c>
      <c r="S181" s="53">
        <f t="shared" si="223"/>
        <v>19378513.43</v>
      </c>
      <c r="T181" s="53">
        <f t="shared" si="223"/>
        <v>0</v>
      </c>
      <c r="U181" s="53">
        <f t="shared" si="223"/>
        <v>0</v>
      </c>
      <c r="V181" s="53">
        <f t="shared" si="223"/>
        <v>0</v>
      </c>
      <c r="W181" s="53">
        <f t="shared" si="223"/>
        <v>0</v>
      </c>
      <c r="X181" s="53">
        <f t="shared" si="223"/>
        <v>0</v>
      </c>
      <c r="Y181" s="53">
        <f t="shared" si="223"/>
        <v>15748015.890000001</v>
      </c>
      <c r="Z181" s="53">
        <f t="shared" si="223"/>
        <v>0</v>
      </c>
      <c r="AA181" s="53">
        <f t="shared" si="223"/>
        <v>0</v>
      </c>
      <c r="AB181" s="53">
        <f t="shared" si="223"/>
        <v>0</v>
      </c>
      <c r="AC181" s="53">
        <f t="shared" si="223"/>
        <v>0</v>
      </c>
      <c r="AD181" s="53">
        <f t="shared" si="223"/>
        <v>0</v>
      </c>
      <c r="AE181" s="53">
        <f t="shared" si="223"/>
        <v>0</v>
      </c>
      <c r="AF181" s="53">
        <f t="shared" si="223"/>
        <v>0</v>
      </c>
      <c r="AG181" s="53">
        <f t="shared" si="223"/>
        <v>0</v>
      </c>
      <c r="AH181" s="53">
        <f t="shared" si="223"/>
        <v>10477610.23</v>
      </c>
      <c r="AI181" s="53">
        <f t="shared" si="223"/>
        <v>0</v>
      </c>
      <c r="AJ181" s="53">
        <f t="shared" si="223"/>
        <v>0</v>
      </c>
      <c r="AK181" s="53">
        <f t="shared" si="223"/>
        <v>0</v>
      </c>
      <c r="AL181" s="53">
        <f t="shared" si="223"/>
        <v>0</v>
      </c>
      <c r="AM181" s="53">
        <f t="shared" si="223"/>
        <v>0</v>
      </c>
      <c r="AN181" s="53">
        <f t="shared" si="223"/>
        <v>0</v>
      </c>
      <c r="AO181" s="53">
        <f t="shared" si="223"/>
        <v>71726187.459999993</v>
      </c>
      <c r="AP181" s="53">
        <f t="shared" si="223"/>
        <v>12373790196.15</v>
      </c>
      <c r="AQ181" s="53">
        <f t="shared" si="223"/>
        <v>0</v>
      </c>
      <c r="AR181" s="53">
        <f t="shared" si="223"/>
        <v>0</v>
      </c>
      <c r="AS181" s="53">
        <f t="shared" si="223"/>
        <v>0</v>
      </c>
      <c r="AT181" s="53">
        <f t="shared" si="223"/>
        <v>0</v>
      </c>
      <c r="AU181" s="53">
        <f t="shared" si="223"/>
        <v>0</v>
      </c>
      <c r="AV181" s="53">
        <f t="shared" si="223"/>
        <v>0</v>
      </c>
      <c r="AW181" s="53">
        <f t="shared" si="223"/>
        <v>0</v>
      </c>
      <c r="AX181" s="53">
        <f t="shared" si="223"/>
        <v>0</v>
      </c>
      <c r="AY181" s="53">
        <f t="shared" si="223"/>
        <v>4990130.72</v>
      </c>
      <c r="AZ181" s="53">
        <f t="shared" si="223"/>
        <v>322744381.72000003</v>
      </c>
      <c r="BA181" s="53">
        <f t="shared" si="223"/>
        <v>165304466.86000001</v>
      </c>
      <c r="BB181" s="53">
        <f t="shared" si="223"/>
        <v>0</v>
      </c>
      <c r="BC181" s="53">
        <f t="shared" si="223"/>
        <v>1461617955.4200001</v>
      </c>
      <c r="BD181" s="53">
        <f t="shared" si="223"/>
        <v>0</v>
      </c>
      <c r="BE181" s="53">
        <f t="shared" si="223"/>
        <v>0</v>
      </c>
      <c r="BF181" s="53">
        <f t="shared" si="223"/>
        <v>0</v>
      </c>
      <c r="BG181" s="53">
        <f t="shared" si="223"/>
        <v>10696364.84</v>
      </c>
      <c r="BH181" s="53">
        <f t="shared" si="223"/>
        <v>0</v>
      </c>
      <c r="BI181" s="53">
        <f t="shared" si="223"/>
        <v>0</v>
      </c>
      <c r="BJ181" s="53">
        <f t="shared" si="223"/>
        <v>0</v>
      </c>
      <c r="BK181" s="53">
        <f t="shared" si="223"/>
        <v>0</v>
      </c>
      <c r="BL181" s="53">
        <f t="shared" si="223"/>
        <v>0</v>
      </c>
      <c r="BM181" s="53">
        <f t="shared" si="223"/>
        <v>0</v>
      </c>
      <c r="BN181" s="53">
        <f t="shared" si="223"/>
        <v>50594763.93</v>
      </c>
      <c r="BO181" s="53">
        <f t="shared" ref="BO181:DZ181" si="224">ROUND(IF((OR(BO170=1,BO171=1))=TRUE(),0,(BO178/459*BO180)+BO167),2)</f>
        <v>15358668.34</v>
      </c>
      <c r="BP181" s="53">
        <f t="shared" si="224"/>
        <v>0</v>
      </c>
      <c r="BQ181" s="53">
        <f t="shared" si="224"/>
        <v>0</v>
      </c>
      <c r="BR181" s="53">
        <f t="shared" si="224"/>
        <v>67553054.400000006</v>
      </c>
      <c r="BS181" s="53">
        <f t="shared" si="224"/>
        <v>12777840.84</v>
      </c>
      <c r="BT181" s="53">
        <f t="shared" si="224"/>
        <v>0</v>
      </c>
      <c r="BU181" s="53">
        <f t="shared" si="224"/>
        <v>0</v>
      </c>
      <c r="BV181" s="53">
        <f t="shared" si="224"/>
        <v>0</v>
      </c>
      <c r="BW181" s="53">
        <f t="shared" si="224"/>
        <v>0</v>
      </c>
      <c r="BX181" s="53">
        <f t="shared" si="224"/>
        <v>0</v>
      </c>
      <c r="BY181" s="53">
        <f t="shared" si="224"/>
        <v>5169081.1399999997</v>
      </c>
      <c r="BZ181" s="53">
        <f t="shared" si="224"/>
        <v>0</v>
      </c>
      <c r="CA181" s="53">
        <f t="shared" si="224"/>
        <v>0</v>
      </c>
      <c r="CB181" s="53">
        <f t="shared" si="224"/>
        <v>0</v>
      </c>
      <c r="CC181" s="53">
        <f t="shared" si="224"/>
        <v>0</v>
      </c>
      <c r="CD181" s="53">
        <f t="shared" si="224"/>
        <v>0</v>
      </c>
      <c r="CE181" s="53">
        <f t="shared" si="224"/>
        <v>0</v>
      </c>
      <c r="CF181" s="53">
        <f t="shared" si="224"/>
        <v>0</v>
      </c>
      <c r="CG181" s="53">
        <f t="shared" si="224"/>
        <v>0</v>
      </c>
      <c r="CH181" s="53">
        <f t="shared" si="224"/>
        <v>0</v>
      </c>
      <c r="CI181" s="53">
        <f t="shared" si="224"/>
        <v>7123312.2800000003</v>
      </c>
      <c r="CJ181" s="53">
        <f t="shared" si="224"/>
        <v>10318934.66</v>
      </c>
      <c r="CK181" s="53">
        <f t="shared" si="224"/>
        <v>0</v>
      </c>
      <c r="CL181" s="53">
        <f t="shared" si="224"/>
        <v>0</v>
      </c>
      <c r="CM181" s="53">
        <f t="shared" si="224"/>
        <v>9112321.1699999999</v>
      </c>
      <c r="CN181" s="53">
        <f t="shared" si="224"/>
        <v>0</v>
      </c>
      <c r="CO181" s="53">
        <f t="shared" si="224"/>
        <v>0</v>
      </c>
      <c r="CP181" s="53">
        <f t="shared" si="224"/>
        <v>0</v>
      </c>
      <c r="CQ181" s="53">
        <f t="shared" si="224"/>
        <v>11950013.57</v>
      </c>
      <c r="CR181" s="53">
        <f t="shared" si="224"/>
        <v>0</v>
      </c>
      <c r="CS181" s="53">
        <f t="shared" si="224"/>
        <v>0</v>
      </c>
      <c r="CT181" s="53">
        <f t="shared" si="224"/>
        <v>0</v>
      </c>
      <c r="CU181" s="53">
        <f t="shared" si="224"/>
        <v>0</v>
      </c>
      <c r="CV181" s="53">
        <f t="shared" si="224"/>
        <v>0</v>
      </c>
      <c r="CW181" s="53">
        <f t="shared" si="224"/>
        <v>0</v>
      </c>
      <c r="CX181" s="53">
        <f t="shared" si="224"/>
        <v>4783701.1100000003</v>
      </c>
      <c r="CY181" s="53">
        <f t="shared" si="224"/>
        <v>0</v>
      </c>
      <c r="CZ181" s="53">
        <f t="shared" si="224"/>
        <v>24670504.399999999</v>
      </c>
      <c r="DA181" s="53">
        <f t="shared" si="224"/>
        <v>0</v>
      </c>
      <c r="DB181" s="53">
        <f t="shared" si="224"/>
        <v>0</v>
      </c>
      <c r="DC181" s="53">
        <f t="shared" si="224"/>
        <v>0</v>
      </c>
      <c r="DD181" s="53">
        <f t="shared" si="224"/>
        <v>0</v>
      </c>
      <c r="DE181" s="53">
        <f t="shared" si="224"/>
        <v>0</v>
      </c>
      <c r="DF181" s="53">
        <f t="shared" si="224"/>
        <v>667383796.20000005</v>
      </c>
      <c r="DG181" s="53">
        <f t="shared" si="224"/>
        <v>0</v>
      </c>
      <c r="DH181" s="53">
        <f t="shared" si="224"/>
        <v>0</v>
      </c>
      <c r="DI181" s="53">
        <f t="shared" si="224"/>
        <v>36495548.579999998</v>
      </c>
      <c r="DJ181" s="53">
        <f t="shared" si="224"/>
        <v>0</v>
      </c>
      <c r="DK181" s="53">
        <f t="shared" si="224"/>
        <v>4741024.17</v>
      </c>
      <c r="DL181" s="53">
        <f t="shared" si="224"/>
        <v>100078971.36</v>
      </c>
      <c r="DM181" s="53">
        <f t="shared" si="224"/>
        <v>0</v>
      </c>
      <c r="DN181" s="53">
        <f t="shared" si="224"/>
        <v>16906479.550000001</v>
      </c>
      <c r="DO181" s="53">
        <f t="shared" si="224"/>
        <v>47964083.520000003</v>
      </c>
      <c r="DP181" s="53">
        <f t="shared" si="224"/>
        <v>0</v>
      </c>
      <c r="DQ181" s="53">
        <f t="shared" si="224"/>
        <v>0</v>
      </c>
      <c r="DR181" s="53">
        <f t="shared" si="224"/>
        <v>17079387.920000002</v>
      </c>
      <c r="DS181" s="53">
        <f t="shared" si="224"/>
        <v>8642329.2300000004</v>
      </c>
      <c r="DT181" s="53">
        <f t="shared" si="224"/>
        <v>0</v>
      </c>
      <c r="DU181" s="53">
        <f t="shared" si="224"/>
        <v>0</v>
      </c>
      <c r="DV181" s="53">
        <f t="shared" si="224"/>
        <v>0</v>
      </c>
      <c r="DW181" s="53">
        <f t="shared" si="224"/>
        <v>0</v>
      </c>
      <c r="DX181" s="53">
        <f t="shared" si="224"/>
        <v>0</v>
      </c>
      <c r="DY181" s="53">
        <f t="shared" si="224"/>
        <v>0</v>
      </c>
      <c r="DZ181" s="53">
        <f t="shared" si="224"/>
        <v>0</v>
      </c>
      <c r="EA181" s="53">
        <f t="shared" ref="EA181:FX181" si="225">ROUND(IF((OR(EA170=1,EA171=1))=TRUE(),0,(EA178/459*EA180)+EA167),2)</f>
        <v>6581708.6900000004</v>
      </c>
      <c r="EB181" s="53">
        <f t="shared" si="225"/>
        <v>5657152.6399999997</v>
      </c>
      <c r="EC181" s="53">
        <f t="shared" si="225"/>
        <v>0</v>
      </c>
      <c r="ED181" s="53">
        <f t="shared" si="225"/>
        <v>0</v>
      </c>
      <c r="EE181" s="53">
        <f t="shared" si="225"/>
        <v>0</v>
      </c>
      <c r="EF181" s="53">
        <f t="shared" si="225"/>
        <v>16882771.82</v>
      </c>
      <c r="EG181" s="53">
        <f t="shared" si="225"/>
        <v>0</v>
      </c>
      <c r="EH181" s="53">
        <f t="shared" si="225"/>
        <v>0</v>
      </c>
      <c r="EI181" s="53">
        <f t="shared" si="225"/>
        <v>657504002.69000006</v>
      </c>
      <c r="EJ181" s="53">
        <f t="shared" si="225"/>
        <v>184276977.77000001</v>
      </c>
      <c r="EK181" s="53">
        <f t="shared" si="225"/>
        <v>0</v>
      </c>
      <c r="EL181" s="53">
        <f t="shared" si="225"/>
        <v>0</v>
      </c>
      <c r="EM181" s="53">
        <f t="shared" si="225"/>
        <v>0</v>
      </c>
      <c r="EN181" s="53">
        <f t="shared" si="225"/>
        <v>11679068.84</v>
      </c>
      <c r="EO181" s="53">
        <f t="shared" si="225"/>
        <v>0</v>
      </c>
      <c r="EP181" s="53">
        <f t="shared" si="225"/>
        <v>0</v>
      </c>
      <c r="EQ181" s="53">
        <f t="shared" si="225"/>
        <v>0</v>
      </c>
      <c r="ER181" s="53">
        <f t="shared" si="225"/>
        <v>0</v>
      </c>
      <c r="ES181" s="53">
        <f t="shared" si="225"/>
        <v>0</v>
      </c>
      <c r="ET181" s="53">
        <f t="shared" si="225"/>
        <v>0</v>
      </c>
      <c r="EU181" s="53">
        <f t="shared" si="225"/>
        <v>6601295.1799999997</v>
      </c>
      <c r="EV181" s="53">
        <f t="shared" si="225"/>
        <v>0</v>
      </c>
      <c r="EW181" s="53">
        <f t="shared" si="225"/>
        <v>0</v>
      </c>
      <c r="EX181" s="53">
        <f t="shared" si="225"/>
        <v>0</v>
      </c>
      <c r="EY181" s="53">
        <f t="shared" si="225"/>
        <v>4528476.21</v>
      </c>
      <c r="EZ181" s="53">
        <f t="shared" si="225"/>
        <v>0</v>
      </c>
      <c r="FA181" s="53">
        <f t="shared" si="225"/>
        <v>0</v>
      </c>
      <c r="FB181" s="53">
        <f t="shared" si="225"/>
        <v>0</v>
      </c>
      <c r="FC181" s="53">
        <f t="shared" si="225"/>
        <v>0</v>
      </c>
      <c r="FD181" s="53">
        <f t="shared" si="225"/>
        <v>0</v>
      </c>
      <c r="FE181" s="53">
        <f t="shared" si="225"/>
        <v>0</v>
      </c>
      <c r="FF181" s="53">
        <f t="shared" si="225"/>
        <v>0</v>
      </c>
      <c r="FG181" s="53">
        <f t="shared" si="225"/>
        <v>0</v>
      </c>
      <c r="FH181" s="53">
        <f t="shared" si="225"/>
        <v>0</v>
      </c>
      <c r="FI181" s="53">
        <f t="shared" si="225"/>
        <v>21511772.359999999</v>
      </c>
      <c r="FJ181" s="53">
        <f t="shared" si="225"/>
        <v>0</v>
      </c>
      <c r="FK181" s="53">
        <f t="shared" si="225"/>
        <v>0</v>
      </c>
      <c r="FL181" s="53">
        <f t="shared" si="225"/>
        <v>0</v>
      </c>
      <c r="FM181" s="53">
        <f t="shared" si="225"/>
        <v>0</v>
      </c>
      <c r="FN181" s="53">
        <f t="shared" si="225"/>
        <v>912820138.24000001</v>
      </c>
      <c r="FO181" s="53">
        <f t="shared" si="225"/>
        <v>0</v>
      </c>
      <c r="FP181" s="53">
        <f t="shared" si="225"/>
        <v>30149456.890000001</v>
      </c>
      <c r="FQ181" s="53">
        <f t="shared" si="225"/>
        <v>0</v>
      </c>
      <c r="FR181" s="53">
        <f t="shared" si="225"/>
        <v>0</v>
      </c>
      <c r="FS181" s="53">
        <f t="shared" si="225"/>
        <v>0</v>
      </c>
      <c r="FT181" s="53">
        <f t="shared" si="225"/>
        <v>0</v>
      </c>
      <c r="FU181" s="53">
        <f t="shared" si="225"/>
        <v>8527436.3800000008</v>
      </c>
      <c r="FV181" s="53">
        <f t="shared" si="225"/>
        <v>6596701.79</v>
      </c>
      <c r="FW181" s="53">
        <f t="shared" si="225"/>
        <v>0</v>
      </c>
      <c r="FX181" s="53">
        <f t="shared" si="225"/>
        <v>0</v>
      </c>
      <c r="FY181" s="54"/>
      <c r="FZ181" s="54">
        <f>SUM(C181:FX181)</f>
        <v>21130585902.329998</v>
      </c>
      <c r="GA181" s="54"/>
      <c r="GB181" s="54"/>
      <c r="GC181" s="54"/>
      <c r="GD181" s="54"/>
      <c r="GE181" s="72"/>
      <c r="GF181" s="2"/>
      <c r="GG181" s="7"/>
      <c r="GH181" s="53"/>
      <c r="GI181" s="53"/>
      <c r="GJ181" s="53"/>
      <c r="GK181" s="53"/>
      <c r="GL181" s="7"/>
      <c r="GM181" s="7"/>
    </row>
    <row r="182" spans="1:256" x14ac:dyDescent="0.2">
      <c r="A182" s="72"/>
      <c r="B182" s="2" t="s">
        <v>524</v>
      </c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3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  <c r="BY182" s="54"/>
      <c r="BZ182" s="54"/>
      <c r="CA182" s="54"/>
      <c r="CB182" s="54"/>
      <c r="CC182" s="54"/>
      <c r="CD182" s="54"/>
      <c r="CE182" s="54"/>
      <c r="CF182" s="54"/>
      <c r="CG182" s="54"/>
      <c r="CH182" s="54"/>
      <c r="CI182" s="54"/>
      <c r="CJ182" s="54"/>
      <c r="CK182" s="54"/>
      <c r="CL182" s="54"/>
      <c r="CM182" s="54"/>
      <c r="CN182" s="54"/>
      <c r="CO182" s="54"/>
      <c r="CP182" s="54"/>
      <c r="CQ182" s="54"/>
      <c r="CR182" s="54"/>
      <c r="CS182" s="54"/>
      <c r="CT182" s="54"/>
      <c r="CU182" s="54"/>
      <c r="CV182" s="54"/>
      <c r="CW182" s="54"/>
      <c r="CX182" s="54"/>
      <c r="CY182" s="54"/>
      <c r="CZ182" s="54"/>
      <c r="DA182" s="54"/>
      <c r="DB182" s="54"/>
      <c r="DC182" s="54"/>
      <c r="DD182" s="54"/>
      <c r="DE182" s="54"/>
      <c r="DF182" s="54"/>
      <c r="DG182" s="54"/>
      <c r="DH182" s="54"/>
      <c r="DI182" s="54"/>
      <c r="DJ182" s="54"/>
      <c r="DK182" s="54"/>
      <c r="DL182" s="54"/>
      <c r="DM182" s="54"/>
      <c r="DN182" s="54"/>
      <c r="DO182" s="54"/>
      <c r="DP182" s="54"/>
      <c r="DQ182" s="54"/>
      <c r="DR182" s="54"/>
      <c r="DS182" s="54"/>
      <c r="DT182" s="54"/>
      <c r="DU182" s="54"/>
      <c r="DV182" s="54"/>
      <c r="DW182" s="54"/>
      <c r="DX182" s="54"/>
      <c r="DY182" s="54"/>
      <c r="DZ182" s="54"/>
      <c r="EA182" s="54"/>
      <c r="EB182" s="54"/>
      <c r="EC182" s="54"/>
      <c r="ED182" s="54"/>
      <c r="EE182" s="54"/>
      <c r="EF182" s="54"/>
      <c r="EG182" s="54"/>
      <c r="EH182" s="54"/>
      <c r="EI182" s="54"/>
      <c r="EJ182" s="54"/>
      <c r="EK182" s="54"/>
      <c r="EL182" s="54"/>
      <c r="EM182" s="54"/>
      <c r="EN182" s="54"/>
      <c r="EO182" s="54"/>
      <c r="EP182" s="54"/>
      <c r="EQ182" s="54"/>
      <c r="ER182" s="54"/>
      <c r="ES182" s="54"/>
      <c r="ET182" s="54"/>
      <c r="EU182" s="54"/>
      <c r="EV182" s="54"/>
      <c r="EW182" s="54"/>
      <c r="EX182" s="54"/>
      <c r="EY182" s="54"/>
      <c r="EZ182" s="54"/>
      <c r="FA182" s="54"/>
      <c r="FB182" s="54"/>
      <c r="FC182" s="54"/>
      <c r="FD182" s="54"/>
      <c r="FE182" s="54"/>
      <c r="FF182" s="54"/>
      <c r="FG182" s="54"/>
      <c r="FH182" s="54"/>
      <c r="FI182" s="54"/>
      <c r="FJ182" s="54"/>
      <c r="FK182" s="54"/>
      <c r="FL182" s="54"/>
      <c r="FM182" s="54"/>
      <c r="FN182" s="54"/>
      <c r="FO182" s="54"/>
      <c r="FP182" s="54"/>
      <c r="FQ182" s="54"/>
      <c r="FR182" s="54"/>
      <c r="FS182" s="54"/>
      <c r="FT182" s="53"/>
      <c r="FU182" s="54"/>
      <c r="FV182" s="54"/>
      <c r="FW182" s="54"/>
      <c r="FX182" s="54"/>
      <c r="FY182" s="21"/>
      <c r="FZ182" s="54"/>
      <c r="GA182" s="54"/>
      <c r="GB182" s="114"/>
      <c r="GC182" s="114"/>
      <c r="GD182" s="114"/>
      <c r="GE182" s="114"/>
      <c r="GF182" s="116"/>
      <c r="GG182" s="7"/>
      <c r="GH182" s="116"/>
      <c r="GI182" s="116"/>
      <c r="GJ182" s="116"/>
      <c r="GK182" s="116"/>
      <c r="GL182" s="7"/>
      <c r="GM182" s="7"/>
    </row>
    <row r="183" spans="1:256" x14ac:dyDescent="0.2">
      <c r="A183" s="3" t="s">
        <v>413</v>
      </c>
      <c r="B183" s="2" t="s">
        <v>413</v>
      </c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3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  <c r="BW183" s="54"/>
      <c r="BX183" s="54"/>
      <c r="BY183" s="54"/>
      <c r="BZ183" s="54"/>
      <c r="CA183" s="54"/>
      <c r="CB183" s="54"/>
      <c r="CC183" s="54"/>
      <c r="CD183" s="54"/>
      <c r="CE183" s="54"/>
      <c r="CF183" s="54"/>
      <c r="CG183" s="54"/>
      <c r="CH183" s="54"/>
      <c r="CI183" s="54"/>
      <c r="CJ183" s="54"/>
      <c r="CK183" s="54"/>
      <c r="CL183" s="54"/>
      <c r="CM183" s="54"/>
      <c r="CN183" s="54"/>
      <c r="CO183" s="54"/>
      <c r="CP183" s="54"/>
      <c r="CQ183" s="54"/>
      <c r="CR183" s="54"/>
      <c r="CS183" s="54"/>
      <c r="CT183" s="54"/>
      <c r="CU183" s="54"/>
      <c r="CV183" s="54"/>
      <c r="CW183" s="54"/>
      <c r="CX183" s="54"/>
      <c r="CY183" s="54"/>
      <c r="CZ183" s="54"/>
      <c r="DA183" s="54"/>
      <c r="DB183" s="54"/>
      <c r="DC183" s="54"/>
      <c r="DD183" s="54"/>
      <c r="DE183" s="54"/>
      <c r="DF183" s="54"/>
      <c r="DG183" s="54"/>
      <c r="DH183" s="54"/>
      <c r="DI183" s="54"/>
      <c r="DJ183" s="54"/>
      <c r="DK183" s="54"/>
      <c r="DL183" s="54"/>
      <c r="DM183" s="54"/>
      <c r="DN183" s="54"/>
      <c r="DO183" s="54"/>
      <c r="DP183" s="54"/>
      <c r="DQ183" s="54"/>
      <c r="DR183" s="54"/>
      <c r="DS183" s="54"/>
      <c r="DT183" s="54"/>
      <c r="DU183" s="54"/>
      <c r="DV183" s="54"/>
      <c r="DW183" s="54"/>
      <c r="DX183" s="54"/>
      <c r="DY183" s="54"/>
      <c r="DZ183" s="54"/>
      <c r="EA183" s="54"/>
      <c r="EB183" s="54"/>
      <c r="EC183" s="54"/>
      <c r="ED183" s="54"/>
      <c r="EE183" s="54"/>
      <c r="EF183" s="54"/>
      <c r="EG183" s="54"/>
      <c r="EH183" s="54"/>
      <c r="EI183" s="54"/>
      <c r="EJ183" s="54"/>
      <c r="EK183" s="54"/>
      <c r="EL183" s="54"/>
      <c r="EM183" s="54"/>
      <c r="EN183" s="54"/>
      <c r="EO183" s="54"/>
      <c r="EP183" s="54"/>
      <c r="EQ183" s="54"/>
      <c r="ER183" s="54"/>
      <c r="ES183" s="54"/>
      <c r="ET183" s="54"/>
      <c r="EU183" s="54"/>
      <c r="EV183" s="54"/>
      <c r="EW183" s="54"/>
      <c r="EX183" s="54"/>
      <c r="EY183" s="54"/>
      <c r="EZ183" s="54"/>
      <c r="FA183" s="54"/>
      <c r="FB183" s="54"/>
      <c r="FC183" s="54"/>
      <c r="FD183" s="54"/>
      <c r="FE183" s="54"/>
      <c r="FF183" s="54"/>
      <c r="FG183" s="54"/>
      <c r="FH183" s="54"/>
      <c r="FI183" s="54"/>
      <c r="FJ183" s="54"/>
      <c r="FK183" s="54"/>
      <c r="FL183" s="54"/>
      <c r="FM183" s="54"/>
      <c r="FN183" s="54"/>
      <c r="FO183" s="54"/>
      <c r="FP183" s="54"/>
      <c r="FQ183" s="54"/>
      <c r="FR183" s="54"/>
      <c r="FS183" s="54"/>
      <c r="FT183" s="53"/>
      <c r="FU183" s="54"/>
      <c r="FV183" s="54"/>
      <c r="FW183" s="54"/>
      <c r="FX183" s="54"/>
      <c r="FY183" s="54"/>
      <c r="FZ183" s="54"/>
      <c r="GA183" s="54"/>
      <c r="GB183" s="54"/>
      <c r="GC183" s="54"/>
      <c r="GD183" s="54"/>
      <c r="GE183" s="6"/>
      <c r="GF183" s="7"/>
      <c r="GG183" s="7"/>
      <c r="GH183" s="7"/>
      <c r="GI183" s="7"/>
      <c r="GJ183" s="7"/>
      <c r="GK183" s="7"/>
      <c r="GL183" s="7"/>
      <c r="GM183" s="7"/>
    </row>
    <row r="184" spans="1:256" ht="15.75" x14ac:dyDescent="0.25">
      <c r="A184" s="3" t="s">
        <v>413</v>
      </c>
      <c r="B184" s="52" t="s">
        <v>525</v>
      </c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3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  <c r="BW184" s="54"/>
      <c r="BX184" s="54"/>
      <c r="BY184" s="54"/>
      <c r="BZ184" s="54"/>
      <c r="CA184" s="54"/>
      <c r="CB184" s="54"/>
      <c r="CC184" s="54"/>
      <c r="CD184" s="54"/>
      <c r="CE184" s="54"/>
      <c r="CF184" s="54"/>
      <c r="CG184" s="54"/>
      <c r="CH184" s="54"/>
      <c r="CI184" s="54"/>
      <c r="CJ184" s="54"/>
      <c r="CK184" s="54"/>
      <c r="CL184" s="54"/>
      <c r="CM184" s="54"/>
      <c r="CN184" s="54"/>
      <c r="CO184" s="54"/>
      <c r="CP184" s="54"/>
      <c r="CQ184" s="54"/>
      <c r="CR184" s="54"/>
      <c r="CS184" s="54"/>
      <c r="CT184" s="54"/>
      <c r="CU184" s="54"/>
      <c r="CV184" s="54"/>
      <c r="CW184" s="54"/>
      <c r="CX184" s="54"/>
      <c r="CY184" s="54"/>
      <c r="CZ184" s="54"/>
      <c r="DA184" s="54"/>
      <c r="DB184" s="54"/>
      <c r="DC184" s="54"/>
      <c r="DD184" s="54"/>
      <c r="DE184" s="54"/>
      <c r="DF184" s="54"/>
      <c r="DG184" s="54"/>
      <c r="DH184" s="54"/>
      <c r="DI184" s="54"/>
      <c r="DJ184" s="54"/>
      <c r="DK184" s="54"/>
      <c r="DL184" s="54"/>
      <c r="DM184" s="54"/>
      <c r="DN184" s="54"/>
      <c r="DO184" s="54"/>
      <c r="DP184" s="54"/>
      <c r="DQ184" s="54"/>
      <c r="DR184" s="54"/>
      <c r="DS184" s="54"/>
      <c r="DT184" s="54"/>
      <c r="DU184" s="54"/>
      <c r="DV184" s="54"/>
      <c r="DW184" s="54"/>
      <c r="DX184" s="54"/>
      <c r="DY184" s="54"/>
      <c r="DZ184" s="54"/>
      <c r="EA184" s="54"/>
      <c r="EB184" s="54"/>
      <c r="EC184" s="54"/>
      <c r="ED184" s="54"/>
      <c r="EE184" s="54"/>
      <c r="EF184" s="54"/>
      <c r="EG184" s="54"/>
      <c r="EH184" s="54"/>
      <c r="EI184" s="54"/>
      <c r="EJ184" s="54"/>
      <c r="EK184" s="54"/>
      <c r="EL184" s="54"/>
      <c r="EM184" s="54"/>
      <c r="EN184" s="54"/>
      <c r="EO184" s="54"/>
      <c r="EP184" s="54"/>
      <c r="EQ184" s="54"/>
      <c r="ER184" s="54"/>
      <c r="ES184" s="54"/>
      <c r="ET184" s="54"/>
      <c r="EU184" s="54"/>
      <c r="EV184" s="54"/>
      <c r="EW184" s="54"/>
      <c r="EX184" s="54"/>
      <c r="EY184" s="54"/>
      <c r="EZ184" s="54"/>
      <c r="FA184" s="54"/>
      <c r="FB184" s="54"/>
      <c r="FC184" s="54"/>
      <c r="FD184" s="54"/>
      <c r="FE184" s="54"/>
      <c r="FF184" s="54"/>
      <c r="FG184" s="54"/>
      <c r="FH184" s="54"/>
      <c r="FI184" s="54"/>
      <c r="FJ184" s="54"/>
      <c r="FK184" s="54"/>
      <c r="FL184" s="54"/>
      <c r="FM184" s="54"/>
      <c r="FN184" s="54"/>
      <c r="FO184" s="54"/>
      <c r="FP184" s="54"/>
      <c r="FQ184" s="54"/>
      <c r="FR184" s="54"/>
      <c r="FS184" s="54"/>
      <c r="FT184" s="53"/>
      <c r="FU184" s="54"/>
      <c r="FV184" s="54"/>
      <c r="FW184" s="54"/>
      <c r="FX184" s="54"/>
      <c r="FY184" s="54"/>
      <c r="FZ184" s="54"/>
      <c r="GA184" s="54"/>
      <c r="GB184" s="21"/>
      <c r="GC184" s="21"/>
      <c r="GD184" s="21"/>
      <c r="GE184" s="46"/>
      <c r="GF184" s="44"/>
      <c r="GG184" s="7"/>
      <c r="GH184" s="7"/>
      <c r="GI184" s="7"/>
      <c r="GJ184" s="7"/>
      <c r="GK184" s="7"/>
      <c r="GL184" s="7"/>
      <c r="GM184" s="7"/>
    </row>
    <row r="185" spans="1:256" x14ac:dyDescent="0.2">
      <c r="A185" s="3" t="s">
        <v>526</v>
      </c>
      <c r="B185" s="2" t="s">
        <v>527</v>
      </c>
      <c r="C185" s="54">
        <f t="shared" ref="C185:BN185" si="226">+C45</f>
        <v>72480084.909999996</v>
      </c>
      <c r="D185" s="54">
        <f t="shared" si="226"/>
        <v>353421544.51999998</v>
      </c>
      <c r="E185" s="54">
        <f t="shared" si="226"/>
        <v>72479846.149999991</v>
      </c>
      <c r="F185" s="54">
        <f t="shared" si="226"/>
        <v>147977295.91</v>
      </c>
      <c r="G185" s="54">
        <f t="shared" si="226"/>
        <v>9359432.0099999998</v>
      </c>
      <c r="H185" s="54">
        <f t="shared" si="226"/>
        <v>8509792.379999999</v>
      </c>
      <c r="I185" s="54">
        <f t="shared" si="226"/>
        <v>94174472.569999993</v>
      </c>
      <c r="J185" s="54">
        <f t="shared" si="226"/>
        <v>19176430.338</v>
      </c>
      <c r="K185" s="54">
        <f t="shared" si="226"/>
        <v>3377902.64</v>
      </c>
      <c r="L185" s="54">
        <f t="shared" si="226"/>
        <v>23640416.710000001</v>
      </c>
      <c r="M185" s="54">
        <f t="shared" si="226"/>
        <v>13581365.049999999</v>
      </c>
      <c r="N185" s="54">
        <f t="shared" si="226"/>
        <v>452214334.69</v>
      </c>
      <c r="O185" s="54">
        <f t="shared" si="226"/>
        <v>121860174.67999999</v>
      </c>
      <c r="P185" s="54">
        <f t="shared" si="226"/>
        <v>2799302.1</v>
      </c>
      <c r="Q185" s="54">
        <f t="shared" si="226"/>
        <v>358052828.80000001</v>
      </c>
      <c r="R185" s="54">
        <f t="shared" si="226"/>
        <v>22686944.370000001</v>
      </c>
      <c r="S185" s="54">
        <f t="shared" si="226"/>
        <v>14056814.35</v>
      </c>
      <c r="T185" s="54">
        <f t="shared" si="226"/>
        <v>2144964.84</v>
      </c>
      <c r="U185" s="54">
        <f t="shared" si="226"/>
        <v>882104.29999999993</v>
      </c>
      <c r="V185" s="54">
        <f t="shared" si="226"/>
        <v>3357635.6</v>
      </c>
      <c r="W185" s="53">
        <f t="shared" si="226"/>
        <v>891864.14</v>
      </c>
      <c r="X185" s="54">
        <f t="shared" si="226"/>
        <v>857156.5</v>
      </c>
      <c r="Y185" s="54">
        <f t="shared" si="226"/>
        <v>15204395.42</v>
      </c>
      <c r="Z185" s="54">
        <f t="shared" si="226"/>
        <v>2921414.9</v>
      </c>
      <c r="AA185" s="54">
        <f t="shared" si="226"/>
        <v>252917425.71000001</v>
      </c>
      <c r="AB185" s="54">
        <f t="shared" si="226"/>
        <v>254158879.38</v>
      </c>
      <c r="AC185" s="54">
        <f t="shared" si="226"/>
        <v>8474448.5700000003</v>
      </c>
      <c r="AD185" s="54">
        <f t="shared" si="226"/>
        <v>10885892.52</v>
      </c>
      <c r="AE185" s="54">
        <f t="shared" si="226"/>
        <v>1733712.96</v>
      </c>
      <c r="AF185" s="54">
        <f t="shared" si="226"/>
        <v>2479512.75</v>
      </c>
      <c r="AG185" s="54">
        <f t="shared" si="226"/>
        <v>7402449.3999999994</v>
      </c>
      <c r="AH185" s="54">
        <f t="shared" si="226"/>
        <v>8836697.1800000016</v>
      </c>
      <c r="AI185" s="54">
        <f t="shared" si="226"/>
        <v>3798460.23</v>
      </c>
      <c r="AJ185" s="54">
        <f t="shared" si="226"/>
        <v>2805852.22</v>
      </c>
      <c r="AK185" s="54">
        <f t="shared" si="226"/>
        <v>2925730.6</v>
      </c>
      <c r="AL185" s="54">
        <f t="shared" si="226"/>
        <v>3333413.9299999997</v>
      </c>
      <c r="AM185" s="54">
        <f t="shared" si="226"/>
        <v>4274969.66</v>
      </c>
      <c r="AN185" s="54">
        <f t="shared" si="226"/>
        <v>3892046.54</v>
      </c>
      <c r="AO185" s="54">
        <f t="shared" si="226"/>
        <v>39361716.280000001</v>
      </c>
      <c r="AP185" s="54">
        <f t="shared" si="226"/>
        <v>776068934.45999992</v>
      </c>
      <c r="AQ185" s="54">
        <f t="shared" si="226"/>
        <v>3240854.81</v>
      </c>
      <c r="AR185" s="54">
        <f t="shared" si="226"/>
        <v>536296975.74000001</v>
      </c>
      <c r="AS185" s="54">
        <f t="shared" si="226"/>
        <v>61575335.579999998</v>
      </c>
      <c r="AT185" s="54">
        <f t="shared" si="226"/>
        <v>19850863.09</v>
      </c>
      <c r="AU185" s="54">
        <f t="shared" si="226"/>
        <v>3336098.7</v>
      </c>
      <c r="AV185" s="54">
        <f t="shared" si="226"/>
        <v>3609067.4</v>
      </c>
      <c r="AW185" s="54">
        <f t="shared" si="226"/>
        <v>2952238.9000000004</v>
      </c>
      <c r="AX185" s="54">
        <f t="shared" si="226"/>
        <v>913155.55999999994</v>
      </c>
      <c r="AY185" s="54">
        <f t="shared" si="226"/>
        <v>4682627.3800000008</v>
      </c>
      <c r="AZ185" s="54">
        <f t="shared" si="226"/>
        <v>100416779.83000001</v>
      </c>
      <c r="BA185" s="54">
        <f t="shared" si="226"/>
        <v>74027124.444000006</v>
      </c>
      <c r="BB185" s="54">
        <f t="shared" si="226"/>
        <v>64031883.630000003</v>
      </c>
      <c r="BC185" s="54">
        <f t="shared" si="226"/>
        <v>256152062.92000002</v>
      </c>
      <c r="BD185" s="54">
        <f t="shared" si="226"/>
        <v>40464485.177999996</v>
      </c>
      <c r="BE185" s="54">
        <f t="shared" si="226"/>
        <v>12265923.229999999</v>
      </c>
      <c r="BF185" s="54">
        <f t="shared" si="226"/>
        <v>198855220.382</v>
      </c>
      <c r="BG185" s="54">
        <f t="shared" si="226"/>
        <v>8940099.2300000004</v>
      </c>
      <c r="BH185" s="54">
        <f t="shared" si="226"/>
        <v>5958337.9800000004</v>
      </c>
      <c r="BI185" s="54">
        <f t="shared" si="226"/>
        <v>3311248.1</v>
      </c>
      <c r="BJ185" s="54">
        <f t="shared" si="226"/>
        <v>51551945.562000006</v>
      </c>
      <c r="BK185" s="54">
        <f t="shared" si="226"/>
        <v>184463667.34</v>
      </c>
      <c r="BL185" s="54">
        <f t="shared" si="226"/>
        <v>2788512.66</v>
      </c>
      <c r="BM185" s="54">
        <f t="shared" si="226"/>
        <v>3376076.8899999997</v>
      </c>
      <c r="BN185" s="54">
        <f t="shared" si="226"/>
        <v>30027447.684</v>
      </c>
      <c r="BO185" s="54">
        <f t="shared" ref="BO185:DZ185" si="227">+BO45</f>
        <v>11599167.5</v>
      </c>
      <c r="BP185" s="54">
        <f t="shared" si="227"/>
        <v>2780887.1900000004</v>
      </c>
      <c r="BQ185" s="54">
        <f t="shared" si="227"/>
        <v>53873805.909999996</v>
      </c>
      <c r="BR185" s="54">
        <f t="shared" si="227"/>
        <v>39188001.280000001</v>
      </c>
      <c r="BS185" s="54">
        <f t="shared" si="227"/>
        <v>10139244.800000001</v>
      </c>
      <c r="BT185" s="54">
        <f t="shared" si="227"/>
        <v>4515408.5900000008</v>
      </c>
      <c r="BU185" s="54">
        <f t="shared" si="227"/>
        <v>4485126.13</v>
      </c>
      <c r="BV185" s="54">
        <f t="shared" si="227"/>
        <v>10859674.08</v>
      </c>
      <c r="BW185" s="54">
        <f t="shared" si="227"/>
        <v>16703024.33</v>
      </c>
      <c r="BX185" s="54">
        <f t="shared" si="227"/>
        <v>1619852.9500000002</v>
      </c>
      <c r="BY185" s="54">
        <f t="shared" si="227"/>
        <v>5026355.72</v>
      </c>
      <c r="BZ185" s="54">
        <f t="shared" si="227"/>
        <v>2781434.0500000003</v>
      </c>
      <c r="CA185" s="54">
        <f t="shared" si="227"/>
        <v>2586765.2200000002</v>
      </c>
      <c r="CB185" s="54">
        <f t="shared" si="227"/>
        <v>680894228.81000006</v>
      </c>
      <c r="CC185" s="54">
        <f t="shared" si="227"/>
        <v>2370468.0100000002</v>
      </c>
      <c r="CD185" s="54">
        <f t="shared" si="227"/>
        <v>992485.16999999993</v>
      </c>
      <c r="CE185" s="54">
        <f t="shared" si="227"/>
        <v>2364295.4200000004</v>
      </c>
      <c r="CF185" s="54">
        <f t="shared" si="227"/>
        <v>1556612.3900000001</v>
      </c>
      <c r="CG185" s="54">
        <f t="shared" si="227"/>
        <v>2672154.46</v>
      </c>
      <c r="CH185" s="54">
        <f t="shared" si="227"/>
        <v>1778143.9</v>
      </c>
      <c r="CI185" s="54">
        <f t="shared" si="227"/>
        <v>6379759.4399999995</v>
      </c>
      <c r="CJ185" s="54">
        <f t="shared" si="227"/>
        <v>8755352.2599999998</v>
      </c>
      <c r="CK185" s="54">
        <f t="shared" si="227"/>
        <v>46603358.280000001</v>
      </c>
      <c r="CL185" s="54">
        <f t="shared" si="227"/>
        <v>11810244.710000001</v>
      </c>
      <c r="CM185" s="54">
        <f t="shared" si="227"/>
        <v>8034311.96</v>
      </c>
      <c r="CN185" s="54">
        <f t="shared" si="227"/>
        <v>244424143.34999999</v>
      </c>
      <c r="CO185" s="54">
        <f t="shared" si="227"/>
        <v>124596117.164</v>
      </c>
      <c r="CP185" s="54">
        <f t="shared" si="227"/>
        <v>9716159.2299999986</v>
      </c>
      <c r="CQ185" s="54">
        <f t="shared" si="227"/>
        <v>9639127.1199999992</v>
      </c>
      <c r="CR185" s="54">
        <f t="shared" si="227"/>
        <v>2611704.9899999998</v>
      </c>
      <c r="CS185" s="54">
        <f t="shared" si="227"/>
        <v>3719620.8</v>
      </c>
      <c r="CT185" s="54">
        <f t="shared" si="227"/>
        <v>1795962.2</v>
      </c>
      <c r="CU185" s="54">
        <f t="shared" si="227"/>
        <v>3647417.91</v>
      </c>
      <c r="CV185" s="54">
        <f t="shared" si="227"/>
        <v>843898.67999999993</v>
      </c>
      <c r="CW185" s="54">
        <f t="shared" si="227"/>
        <v>2400571.63</v>
      </c>
      <c r="CX185" s="54">
        <f t="shared" si="227"/>
        <v>4592730.96</v>
      </c>
      <c r="CY185" s="54">
        <f t="shared" si="227"/>
        <v>877614.41</v>
      </c>
      <c r="CZ185" s="54">
        <f t="shared" si="227"/>
        <v>17670959.490000002</v>
      </c>
      <c r="DA185" s="54">
        <f t="shared" si="227"/>
        <v>2572880.4</v>
      </c>
      <c r="DB185" s="54">
        <f t="shared" si="227"/>
        <v>3487315.06</v>
      </c>
      <c r="DC185" s="54">
        <f t="shared" si="227"/>
        <v>2366658.2799999998</v>
      </c>
      <c r="DD185" s="54">
        <f t="shared" si="227"/>
        <v>2377591.92</v>
      </c>
      <c r="DE185" s="54">
        <f t="shared" si="227"/>
        <v>4292005.12</v>
      </c>
      <c r="DF185" s="54">
        <f t="shared" si="227"/>
        <v>179396904.60800001</v>
      </c>
      <c r="DG185" s="54">
        <f t="shared" si="227"/>
        <v>1393097.98</v>
      </c>
      <c r="DH185" s="54">
        <f t="shared" si="227"/>
        <v>16931448.690000001</v>
      </c>
      <c r="DI185" s="54">
        <f t="shared" si="227"/>
        <v>22550233.789999999</v>
      </c>
      <c r="DJ185" s="54">
        <f t="shared" si="227"/>
        <v>6364777.04</v>
      </c>
      <c r="DK185" s="54">
        <f t="shared" si="227"/>
        <v>4432493.87</v>
      </c>
      <c r="DL185" s="54">
        <f t="shared" si="227"/>
        <v>49946993.699999996</v>
      </c>
      <c r="DM185" s="54">
        <f t="shared" si="227"/>
        <v>3890584.8299999996</v>
      </c>
      <c r="DN185" s="54">
        <f t="shared" si="227"/>
        <v>13028829.459999999</v>
      </c>
      <c r="DO185" s="54">
        <f t="shared" si="227"/>
        <v>26983559.029999997</v>
      </c>
      <c r="DP185" s="54">
        <f t="shared" si="227"/>
        <v>2928740.66</v>
      </c>
      <c r="DQ185" s="54">
        <f t="shared" si="227"/>
        <v>5376529.75</v>
      </c>
      <c r="DR185" s="54">
        <f t="shared" si="227"/>
        <v>12869076.369999999</v>
      </c>
      <c r="DS185" s="54">
        <f t="shared" si="227"/>
        <v>7589372.1399999997</v>
      </c>
      <c r="DT185" s="54">
        <f t="shared" si="227"/>
        <v>2153739.1199999996</v>
      </c>
      <c r="DU185" s="54">
        <f t="shared" si="227"/>
        <v>4043363.88</v>
      </c>
      <c r="DV185" s="54">
        <f t="shared" si="227"/>
        <v>2737298.62</v>
      </c>
      <c r="DW185" s="54">
        <f t="shared" si="227"/>
        <v>3820428.53</v>
      </c>
      <c r="DX185" s="54">
        <f t="shared" si="227"/>
        <v>2789984.63</v>
      </c>
      <c r="DY185" s="54">
        <f t="shared" si="227"/>
        <v>3941984.8000000003</v>
      </c>
      <c r="DZ185" s="54">
        <f t="shared" si="227"/>
        <v>8484446.209999999</v>
      </c>
      <c r="EA185" s="54">
        <f t="shared" ref="EA185:FX185" si="228">+EA45</f>
        <v>6378682.5499999998</v>
      </c>
      <c r="EB185" s="54">
        <f t="shared" si="228"/>
        <v>5332986.5200000005</v>
      </c>
      <c r="EC185" s="54">
        <f t="shared" si="228"/>
        <v>3293319.5599999996</v>
      </c>
      <c r="ED185" s="54">
        <f t="shared" si="228"/>
        <v>18481576.960000001</v>
      </c>
      <c r="EE185" s="54">
        <f t="shared" si="228"/>
        <v>2627048.44</v>
      </c>
      <c r="EF185" s="54">
        <f t="shared" si="228"/>
        <v>12804420.27</v>
      </c>
      <c r="EG185" s="54">
        <f t="shared" si="228"/>
        <v>3167748.5300000003</v>
      </c>
      <c r="EH185" s="54">
        <f t="shared" si="228"/>
        <v>2895255.64</v>
      </c>
      <c r="EI185" s="54">
        <f t="shared" si="228"/>
        <v>148337156.97</v>
      </c>
      <c r="EJ185" s="54">
        <f t="shared" si="228"/>
        <v>77152449.596000001</v>
      </c>
      <c r="EK185" s="54">
        <f t="shared" si="228"/>
        <v>6171476.5699999994</v>
      </c>
      <c r="EL185" s="54">
        <f t="shared" si="228"/>
        <v>4429601.26</v>
      </c>
      <c r="EM185" s="54">
        <f t="shared" si="228"/>
        <v>4259507.74</v>
      </c>
      <c r="EN185" s="54">
        <f t="shared" si="228"/>
        <v>9685107.9100000001</v>
      </c>
      <c r="EO185" s="54">
        <f t="shared" si="228"/>
        <v>3989313.31</v>
      </c>
      <c r="EP185" s="54">
        <f t="shared" si="228"/>
        <v>4351949.1899999995</v>
      </c>
      <c r="EQ185" s="54">
        <f t="shared" si="228"/>
        <v>23305554</v>
      </c>
      <c r="ER185" s="54">
        <f t="shared" si="228"/>
        <v>4043512.6999999997</v>
      </c>
      <c r="ES185" s="54">
        <f t="shared" si="228"/>
        <v>1968692.12</v>
      </c>
      <c r="ET185" s="54">
        <f t="shared" si="228"/>
        <v>3303031.04</v>
      </c>
      <c r="EU185" s="54">
        <f t="shared" si="228"/>
        <v>6442331.1200000001</v>
      </c>
      <c r="EV185" s="54">
        <f t="shared" si="228"/>
        <v>1225148.45</v>
      </c>
      <c r="EW185" s="54">
        <f t="shared" si="228"/>
        <v>10332738.220000001</v>
      </c>
      <c r="EX185" s="54">
        <f t="shared" si="228"/>
        <v>3279227.01</v>
      </c>
      <c r="EY185" s="54">
        <f t="shared" si="228"/>
        <v>4345456.21</v>
      </c>
      <c r="EZ185" s="54">
        <f t="shared" si="228"/>
        <v>1984011.72</v>
      </c>
      <c r="FA185" s="54">
        <f t="shared" si="228"/>
        <v>30229008.579999998</v>
      </c>
      <c r="FB185" s="54">
        <f t="shared" si="228"/>
        <v>3852502.4899999998</v>
      </c>
      <c r="FC185" s="54">
        <f t="shared" si="228"/>
        <v>19406246.960000001</v>
      </c>
      <c r="FD185" s="54">
        <f t="shared" si="228"/>
        <v>3876684.4099999997</v>
      </c>
      <c r="FE185" s="54">
        <f t="shared" si="228"/>
        <v>1669119.06</v>
      </c>
      <c r="FF185" s="54">
        <f t="shared" si="228"/>
        <v>3015930.52</v>
      </c>
      <c r="FG185" s="54">
        <f t="shared" si="228"/>
        <v>1886270.1199999999</v>
      </c>
      <c r="FH185" s="54">
        <f t="shared" si="228"/>
        <v>1593746.2300000002</v>
      </c>
      <c r="FI185" s="54">
        <f t="shared" si="228"/>
        <v>15825542.9</v>
      </c>
      <c r="FJ185" s="54">
        <f t="shared" si="228"/>
        <v>15765189.949999999</v>
      </c>
      <c r="FK185" s="54">
        <f t="shared" si="228"/>
        <v>18878143.18</v>
      </c>
      <c r="FL185" s="54">
        <f t="shared" si="228"/>
        <v>48802988.439999998</v>
      </c>
      <c r="FM185" s="54">
        <f t="shared" si="228"/>
        <v>30299070.828000002</v>
      </c>
      <c r="FN185" s="54">
        <f t="shared" si="228"/>
        <v>183612381.71000001</v>
      </c>
      <c r="FO185" s="54">
        <f t="shared" si="228"/>
        <v>9715247.3099999987</v>
      </c>
      <c r="FP185" s="54">
        <f t="shared" si="228"/>
        <v>19912413.23</v>
      </c>
      <c r="FQ185" s="54">
        <f t="shared" si="228"/>
        <v>8023943.29</v>
      </c>
      <c r="FR185" s="54">
        <f t="shared" si="228"/>
        <v>2475336.8000000003</v>
      </c>
      <c r="FS185" s="54">
        <f t="shared" si="228"/>
        <v>2707651.14</v>
      </c>
      <c r="FT185" s="53">
        <f t="shared" si="228"/>
        <v>1401925.73</v>
      </c>
      <c r="FU185" s="54">
        <f t="shared" si="228"/>
        <v>7389588.8899999997</v>
      </c>
      <c r="FV185" s="54">
        <f t="shared" si="228"/>
        <v>6181662.4699999997</v>
      </c>
      <c r="FW185" s="54">
        <f t="shared" si="228"/>
        <v>2835238.3400000003</v>
      </c>
      <c r="FX185" s="54">
        <f t="shared" si="228"/>
        <v>1167734.9400000002</v>
      </c>
      <c r="FY185" s="54"/>
      <c r="FZ185" s="54"/>
      <c r="GA185" s="54"/>
      <c r="GB185" s="54"/>
      <c r="GC185" s="54"/>
      <c r="GD185" s="54"/>
      <c r="GE185" s="6"/>
      <c r="GF185" s="7"/>
      <c r="GG185" s="7"/>
      <c r="GH185" s="7"/>
      <c r="GI185" s="7"/>
      <c r="GJ185" s="7"/>
      <c r="GK185" s="7"/>
      <c r="GL185" s="7"/>
      <c r="GM185" s="7"/>
    </row>
    <row r="186" spans="1:256" x14ac:dyDescent="0.2">
      <c r="A186" s="3" t="s">
        <v>528</v>
      </c>
      <c r="B186" s="2" t="s">
        <v>529</v>
      </c>
      <c r="C186" s="58">
        <f t="shared" ref="C186:BN186" si="229">C60</f>
        <v>3.4000000000000002E-2</v>
      </c>
      <c r="D186" s="58">
        <f t="shared" si="229"/>
        <v>3.4000000000000002E-2</v>
      </c>
      <c r="E186" s="58">
        <f t="shared" si="229"/>
        <v>3.4000000000000002E-2</v>
      </c>
      <c r="F186" s="58">
        <f t="shared" si="229"/>
        <v>3.4000000000000002E-2</v>
      </c>
      <c r="G186" s="58">
        <f t="shared" si="229"/>
        <v>3.4000000000000002E-2</v>
      </c>
      <c r="H186" s="58">
        <f t="shared" si="229"/>
        <v>3.4000000000000002E-2</v>
      </c>
      <c r="I186" s="58">
        <f t="shared" si="229"/>
        <v>3.4000000000000002E-2</v>
      </c>
      <c r="J186" s="58">
        <f t="shared" si="229"/>
        <v>3.4000000000000002E-2</v>
      </c>
      <c r="K186" s="58">
        <f t="shared" si="229"/>
        <v>3.4000000000000002E-2</v>
      </c>
      <c r="L186" s="58">
        <f t="shared" si="229"/>
        <v>3.4000000000000002E-2</v>
      </c>
      <c r="M186" s="58">
        <f t="shared" si="229"/>
        <v>3.4000000000000002E-2</v>
      </c>
      <c r="N186" s="58">
        <f t="shared" si="229"/>
        <v>3.4000000000000002E-2</v>
      </c>
      <c r="O186" s="58">
        <f t="shared" si="229"/>
        <v>3.4000000000000002E-2</v>
      </c>
      <c r="P186" s="58">
        <f t="shared" si="229"/>
        <v>3.4000000000000002E-2</v>
      </c>
      <c r="Q186" s="58">
        <f t="shared" si="229"/>
        <v>3.4000000000000002E-2</v>
      </c>
      <c r="R186" s="58">
        <f t="shared" si="229"/>
        <v>3.4000000000000002E-2</v>
      </c>
      <c r="S186" s="58">
        <f t="shared" si="229"/>
        <v>3.4000000000000002E-2</v>
      </c>
      <c r="T186" s="58">
        <f t="shared" si="229"/>
        <v>3.4000000000000002E-2</v>
      </c>
      <c r="U186" s="58">
        <f t="shared" si="229"/>
        <v>3.4000000000000002E-2</v>
      </c>
      <c r="V186" s="58">
        <f t="shared" si="229"/>
        <v>3.4000000000000002E-2</v>
      </c>
      <c r="W186" s="57">
        <f t="shared" si="229"/>
        <v>3.4000000000000002E-2</v>
      </c>
      <c r="X186" s="58">
        <f t="shared" si="229"/>
        <v>3.4000000000000002E-2</v>
      </c>
      <c r="Y186" s="58">
        <f t="shared" si="229"/>
        <v>3.4000000000000002E-2</v>
      </c>
      <c r="Z186" s="58">
        <f t="shared" si="229"/>
        <v>3.4000000000000002E-2</v>
      </c>
      <c r="AA186" s="58">
        <f t="shared" si="229"/>
        <v>3.4000000000000002E-2</v>
      </c>
      <c r="AB186" s="58">
        <f t="shared" si="229"/>
        <v>3.4000000000000002E-2</v>
      </c>
      <c r="AC186" s="58">
        <f t="shared" si="229"/>
        <v>3.4000000000000002E-2</v>
      </c>
      <c r="AD186" s="58">
        <f t="shared" si="229"/>
        <v>3.4000000000000002E-2</v>
      </c>
      <c r="AE186" s="58">
        <f t="shared" si="229"/>
        <v>3.4000000000000002E-2</v>
      </c>
      <c r="AF186" s="58">
        <f t="shared" si="229"/>
        <v>3.4000000000000002E-2</v>
      </c>
      <c r="AG186" s="58">
        <f t="shared" si="229"/>
        <v>3.4000000000000002E-2</v>
      </c>
      <c r="AH186" s="58">
        <f t="shared" si="229"/>
        <v>3.4000000000000002E-2</v>
      </c>
      <c r="AI186" s="58">
        <f t="shared" si="229"/>
        <v>3.4000000000000002E-2</v>
      </c>
      <c r="AJ186" s="58">
        <f t="shared" si="229"/>
        <v>3.4000000000000002E-2</v>
      </c>
      <c r="AK186" s="58">
        <f t="shared" si="229"/>
        <v>3.4000000000000002E-2</v>
      </c>
      <c r="AL186" s="58">
        <f t="shared" si="229"/>
        <v>3.4000000000000002E-2</v>
      </c>
      <c r="AM186" s="58">
        <f t="shared" si="229"/>
        <v>3.4000000000000002E-2</v>
      </c>
      <c r="AN186" s="58">
        <f t="shared" si="229"/>
        <v>3.4000000000000002E-2</v>
      </c>
      <c r="AO186" s="58">
        <f t="shared" si="229"/>
        <v>3.4000000000000002E-2</v>
      </c>
      <c r="AP186" s="58">
        <f t="shared" si="229"/>
        <v>3.4000000000000002E-2</v>
      </c>
      <c r="AQ186" s="58">
        <f t="shared" si="229"/>
        <v>3.4000000000000002E-2</v>
      </c>
      <c r="AR186" s="58">
        <f t="shared" si="229"/>
        <v>3.4000000000000002E-2</v>
      </c>
      <c r="AS186" s="58">
        <f t="shared" si="229"/>
        <v>3.4000000000000002E-2</v>
      </c>
      <c r="AT186" s="58">
        <f t="shared" si="229"/>
        <v>3.4000000000000002E-2</v>
      </c>
      <c r="AU186" s="58">
        <f t="shared" si="229"/>
        <v>3.4000000000000002E-2</v>
      </c>
      <c r="AV186" s="58">
        <f t="shared" si="229"/>
        <v>3.4000000000000002E-2</v>
      </c>
      <c r="AW186" s="58">
        <f t="shared" si="229"/>
        <v>3.4000000000000002E-2</v>
      </c>
      <c r="AX186" s="58">
        <f t="shared" si="229"/>
        <v>3.4000000000000002E-2</v>
      </c>
      <c r="AY186" s="58">
        <f t="shared" si="229"/>
        <v>3.4000000000000002E-2</v>
      </c>
      <c r="AZ186" s="58">
        <f t="shared" si="229"/>
        <v>3.4000000000000002E-2</v>
      </c>
      <c r="BA186" s="58">
        <f t="shared" si="229"/>
        <v>3.4000000000000002E-2</v>
      </c>
      <c r="BB186" s="58">
        <f t="shared" si="229"/>
        <v>3.4000000000000002E-2</v>
      </c>
      <c r="BC186" s="58">
        <f t="shared" si="229"/>
        <v>3.4000000000000002E-2</v>
      </c>
      <c r="BD186" s="58">
        <f t="shared" si="229"/>
        <v>3.4000000000000002E-2</v>
      </c>
      <c r="BE186" s="58">
        <f t="shared" si="229"/>
        <v>3.4000000000000002E-2</v>
      </c>
      <c r="BF186" s="58">
        <f t="shared" si="229"/>
        <v>3.4000000000000002E-2</v>
      </c>
      <c r="BG186" s="58">
        <f t="shared" si="229"/>
        <v>3.4000000000000002E-2</v>
      </c>
      <c r="BH186" s="58">
        <f t="shared" si="229"/>
        <v>3.4000000000000002E-2</v>
      </c>
      <c r="BI186" s="58">
        <f t="shared" si="229"/>
        <v>3.4000000000000002E-2</v>
      </c>
      <c r="BJ186" s="58">
        <f t="shared" si="229"/>
        <v>3.4000000000000002E-2</v>
      </c>
      <c r="BK186" s="58">
        <f t="shared" si="229"/>
        <v>3.4000000000000002E-2</v>
      </c>
      <c r="BL186" s="58">
        <f t="shared" si="229"/>
        <v>3.4000000000000002E-2</v>
      </c>
      <c r="BM186" s="58">
        <f t="shared" si="229"/>
        <v>3.4000000000000002E-2</v>
      </c>
      <c r="BN186" s="58">
        <f t="shared" si="229"/>
        <v>3.4000000000000002E-2</v>
      </c>
      <c r="BO186" s="58">
        <f t="shared" ref="BO186:DZ186" si="230">BO60</f>
        <v>3.4000000000000002E-2</v>
      </c>
      <c r="BP186" s="58">
        <f t="shared" si="230"/>
        <v>3.4000000000000002E-2</v>
      </c>
      <c r="BQ186" s="58">
        <f t="shared" si="230"/>
        <v>3.4000000000000002E-2</v>
      </c>
      <c r="BR186" s="58">
        <f t="shared" si="230"/>
        <v>3.4000000000000002E-2</v>
      </c>
      <c r="BS186" s="58">
        <f t="shared" si="230"/>
        <v>3.4000000000000002E-2</v>
      </c>
      <c r="BT186" s="58">
        <f t="shared" si="230"/>
        <v>3.4000000000000002E-2</v>
      </c>
      <c r="BU186" s="58">
        <f t="shared" si="230"/>
        <v>3.4000000000000002E-2</v>
      </c>
      <c r="BV186" s="58">
        <f t="shared" si="230"/>
        <v>3.4000000000000002E-2</v>
      </c>
      <c r="BW186" s="58">
        <f t="shared" si="230"/>
        <v>3.4000000000000002E-2</v>
      </c>
      <c r="BX186" s="58">
        <f t="shared" si="230"/>
        <v>3.4000000000000002E-2</v>
      </c>
      <c r="BY186" s="58">
        <f t="shared" si="230"/>
        <v>3.4000000000000002E-2</v>
      </c>
      <c r="BZ186" s="58">
        <f t="shared" si="230"/>
        <v>3.4000000000000002E-2</v>
      </c>
      <c r="CA186" s="58">
        <f t="shared" si="230"/>
        <v>3.4000000000000002E-2</v>
      </c>
      <c r="CB186" s="58">
        <f t="shared" si="230"/>
        <v>3.4000000000000002E-2</v>
      </c>
      <c r="CC186" s="58">
        <f t="shared" si="230"/>
        <v>3.4000000000000002E-2</v>
      </c>
      <c r="CD186" s="58">
        <f t="shared" si="230"/>
        <v>3.4000000000000002E-2</v>
      </c>
      <c r="CE186" s="58">
        <f t="shared" si="230"/>
        <v>3.4000000000000002E-2</v>
      </c>
      <c r="CF186" s="58">
        <f t="shared" si="230"/>
        <v>3.4000000000000002E-2</v>
      </c>
      <c r="CG186" s="58">
        <f t="shared" si="230"/>
        <v>3.4000000000000002E-2</v>
      </c>
      <c r="CH186" s="58">
        <f t="shared" si="230"/>
        <v>3.4000000000000002E-2</v>
      </c>
      <c r="CI186" s="58">
        <f t="shared" si="230"/>
        <v>3.4000000000000002E-2</v>
      </c>
      <c r="CJ186" s="58">
        <f t="shared" si="230"/>
        <v>3.4000000000000002E-2</v>
      </c>
      <c r="CK186" s="58">
        <f t="shared" si="230"/>
        <v>3.4000000000000002E-2</v>
      </c>
      <c r="CL186" s="58">
        <f t="shared" si="230"/>
        <v>3.4000000000000002E-2</v>
      </c>
      <c r="CM186" s="58">
        <f t="shared" si="230"/>
        <v>3.4000000000000002E-2</v>
      </c>
      <c r="CN186" s="58">
        <f t="shared" si="230"/>
        <v>3.4000000000000002E-2</v>
      </c>
      <c r="CO186" s="58">
        <f t="shared" si="230"/>
        <v>3.4000000000000002E-2</v>
      </c>
      <c r="CP186" s="58">
        <f t="shared" si="230"/>
        <v>3.4000000000000002E-2</v>
      </c>
      <c r="CQ186" s="58">
        <f t="shared" si="230"/>
        <v>3.4000000000000002E-2</v>
      </c>
      <c r="CR186" s="58">
        <f t="shared" si="230"/>
        <v>3.4000000000000002E-2</v>
      </c>
      <c r="CS186" s="58">
        <f t="shared" si="230"/>
        <v>3.4000000000000002E-2</v>
      </c>
      <c r="CT186" s="58">
        <f t="shared" si="230"/>
        <v>3.4000000000000002E-2</v>
      </c>
      <c r="CU186" s="58">
        <f t="shared" si="230"/>
        <v>3.4000000000000002E-2</v>
      </c>
      <c r="CV186" s="58">
        <f t="shared" si="230"/>
        <v>3.4000000000000002E-2</v>
      </c>
      <c r="CW186" s="58">
        <f t="shared" si="230"/>
        <v>3.4000000000000002E-2</v>
      </c>
      <c r="CX186" s="58">
        <f t="shared" si="230"/>
        <v>3.4000000000000002E-2</v>
      </c>
      <c r="CY186" s="58">
        <f t="shared" si="230"/>
        <v>3.4000000000000002E-2</v>
      </c>
      <c r="CZ186" s="58">
        <f t="shared" si="230"/>
        <v>3.4000000000000002E-2</v>
      </c>
      <c r="DA186" s="58">
        <f t="shared" si="230"/>
        <v>3.4000000000000002E-2</v>
      </c>
      <c r="DB186" s="58">
        <f t="shared" si="230"/>
        <v>3.4000000000000002E-2</v>
      </c>
      <c r="DC186" s="58">
        <f t="shared" si="230"/>
        <v>3.4000000000000002E-2</v>
      </c>
      <c r="DD186" s="58">
        <f t="shared" si="230"/>
        <v>3.4000000000000002E-2</v>
      </c>
      <c r="DE186" s="58">
        <f t="shared" si="230"/>
        <v>3.4000000000000002E-2</v>
      </c>
      <c r="DF186" s="58">
        <f t="shared" si="230"/>
        <v>3.4000000000000002E-2</v>
      </c>
      <c r="DG186" s="58">
        <f t="shared" si="230"/>
        <v>3.4000000000000002E-2</v>
      </c>
      <c r="DH186" s="58">
        <f t="shared" si="230"/>
        <v>3.4000000000000002E-2</v>
      </c>
      <c r="DI186" s="58">
        <f t="shared" si="230"/>
        <v>3.4000000000000002E-2</v>
      </c>
      <c r="DJ186" s="58">
        <f t="shared" si="230"/>
        <v>3.4000000000000002E-2</v>
      </c>
      <c r="DK186" s="58">
        <f t="shared" si="230"/>
        <v>3.4000000000000002E-2</v>
      </c>
      <c r="DL186" s="58">
        <f t="shared" si="230"/>
        <v>3.4000000000000002E-2</v>
      </c>
      <c r="DM186" s="58">
        <f t="shared" si="230"/>
        <v>3.4000000000000002E-2</v>
      </c>
      <c r="DN186" s="58">
        <f t="shared" si="230"/>
        <v>3.4000000000000002E-2</v>
      </c>
      <c r="DO186" s="58">
        <f t="shared" si="230"/>
        <v>3.4000000000000002E-2</v>
      </c>
      <c r="DP186" s="58">
        <f t="shared" si="230"/>
        <v>3.4000000000000002E-2</v>
      </c>
      <c r="DQ186" s="58">
        <f t="shared" si="230"/>
        <v>3.4000000000000002E-2</v>
      </c>
      <c r="DR186" s="58">
        <f t="shared" si="230"/>
        <v>3.4000000000000002E-2</v>
      </c>
      <c r="DS186" s="58">
        <f t="shared" si="230"/>
        <v>3.4000000000000002E-2</v>
      </c>
      <c r="DT186" s="58">
        <f t="shared" si="230"/>
        <v>3.4000000000000002E-2</v>
      </c>
      <c r="DU186" s="58">
        <f t="shared" si="230"/>
        <v>3.4000000000000002E-2</v>
      </c>
      <c r="DV186" s="58">
        <f t="shared" si="230"/>
        <v>3.4000000000000002E-2</v>
      </c>
      <c r="DW186" s="58">
        <f t="shared" si="230"/>
        <v>3.4000000000000002E-2</v>
      </c>
      <c r="DX186" s="58">
        <f t="shared" si="230"/>
        <v>3.4000000000000002E-2</v>
      </c>
      <c r="DY186" s="58">
        <f t="shared" si="230"/>
        <v>3.4000000000000002E-2</v>
      </c>
      <c r="DZ186" s="58">
        <f t="shared" si="230"/>
        <v>3.4000000000000002E-2</v>
      </c>
      <c r="EA186" s="58">
        <f t="shared" ref="EA186:FX186" si="231">EA60</f>
        <v>3.4000000000000002E-2</v>
      </c>
      <c r="EB186" s="58">
        <f t="shared" si="231"/>
        <v>3.4000000000000002E-2</v>
      </c>
      <c r="EC186" s="58">
        <f t="shared" si="231"/>
        <v>3.4000000000000002E-2</v>
      </c>
      <c r="ED186" s="58">
        <f t="shared" si="231"/>
        <v>3.4000000000000002E-2</v>
      </c>
      <c r="EE186" s="58">
        <f t="shared" si="231"/>
        <v>3.4000000000000002E-2</v>
      </c>
      <c r="EF186" s="58">
        <f t="shared" si="231"/>
        <v>3.4000000000000002E-2</v>
      </c>
      <c r="EG186" s="58">
        <f t="shared" si="231"/>
        <v>3.4000000000000002E-2</v>
      </c>
      <c r="EH186" s="58">
        <f t="shared" si="231"/>
        <v>3.4000000000000002E-2</v>
      </c>
      <c r="EI186" s="58">
        <f t="shared" si="231"/>
        <v>3.4000000000000002E-2</v>
      </c>
      <c r="EJ186" s="58">
        <f t="shared" si="231"/>
        <v>3.4000000000000002E-2</v>
      </c>
      <c r="EK186" s="58">
        <f t="shared" si="231"/>
        <v>3.4000000000000002E-2</v>
      </c>
      <c r="EL186" s="58">
        <f t="shared" si="231"/>
        <v>3.4000000000000002E-2</v>
      </c>
      <c r="EM186" s="58">
        <f t="shared" si="231"/>
        <v>3.4000000000000002E-2</v>
      </c>
      <c r="EN186" s="58">
        <f t="shared" si="231"/>
        <v>3.4000000000000002E-2</v>
      </c>
      <c r="EO186" s="58">
        <f t="shared" si="231"/>
        <v>3.4000000000000002E-2</v>
      </c>
      <c r="EP186" s="58">
        <f t="shared" si="231"/>
        <v>3.4000000000000002E-2</v>
      </c>
      <c r="EQ186" s="58">
        <f t="shared" si="231"/>
        <v>3.4000000000000002E-2</v>
      </c>
      <c r="ER186" s="58">
        <f t="shared" si="231"/>
        <v>3.4000000000000002E-2</v>
      </c>
      <c r="ES186" s="58">
        <f t="shared" si="231"/>
        <v>3.4000000000000002E-2</v>
      </c>
      <c r="ET186" s="58">
        <f t="shared" si="231"/>
        <v>3.4000000000000002E-2</v>
      </c>
      <c r="EU186" s="58">
        <f t="shared" si="231"/>
        <v>3.4000000000000002E-2</v>
      </c>
      <c r="EV186" s="58">
        <f t="shared" si="231"/>
        <v>3.4000000000000002E-2</v>
      </c>
      <c r="EW186" s="58">
        <f t="shared" si="231"/>
        <v>3.4000000000000002E-2</v>
      </c>
      <c r="EX186" s="58">
        <f t="shared" si="231"/>
        <v>3.4000000000000002E-2</v>
      </c>
      <c r="EY186" s="58">
        <f t="shared" si="231"/>
        <v>3.4000000000000002E-2</v>
      </c>
      <c r="EZ186" s="58">
        <f t="shared" si="231"/>
        <v>3.4000000000000002E-2</v>
      </c>
      <c r="FA186" s="58">
        <f t="shared" si="231"/>
        <v>3.4000000000000002E-2</v>
      </c>
      <c r="FB186" s="58">
        <f t="shared" si="231"/>
        <v>3.4000000000000002E-2</v>
      </c>
      <c r="FC186" s="58">
        <f t="shared" si="231"/>
        <v>3.4000000000000002E-2</v>
      </c>
      <c r="FD186" s="58">
        <f t="shared" si="231"/>
        <v>3.4000000000000002E-2</v>
      </c>
      <c r="FE186" s="58">
        <f t="shared" si="231"/>
        <v>3.4000000000000002E-2</v>
      </c>
      <c r="FF186" s="58">
        <f t="shared" si="231"/>
        <v>3.4000000000000002E-2</v>
      </c>
      <c r="FG186" s="58">
        <f t="shared" si="231"/>
        <v>3.4000000000000002E-2</v>
      </c>
      <c r="FH186" s="58">
        <f t="shared" si="231"/>
        <v>3.4000000000000002E-2</v>
      </c>
      <c r="FI186" s="58">
        <f t="shared" si="231"/>
        <v>3.4000000000000002E-2</v>
      </c>
      <c r="FJ186" s="58">
        <f t="shared" si="231"/>
        <v>3.4000000000000002E-2</v>
      </c>
      <c r="FK186" s="58">
        <f t="shared" si="231"/>
        <v>3.4000000000000002E-2</v>
      </c>
      <c r="FL186" s="58">
        <f t="shared" si="231"/>
        <v>3.4000000000000002E-2</v>
      </c>
      <c r="FM186" s="58">
        <f t="shared" si="231"/>
        <v>3.4000000000000002E-2</v>
      </c>
      <c r="FN186" s="58">
        <f t="shared" si="231"/>
        <v>3.4000000000000002E-2</v>
      </c>
      <c r="FO186" s="58">
        <f t="shared" si="231"/>
        <v>3.4000000000000002E-2</v>
      </c>
      <c r="FP186" s="58">
        <f t="shared" si="231"/>
        <v>3.4000000000000002E-2</v>
      </c>
      <c r="FQ186" s="58">
        <f t="shared" si="231"/>
        <v>3.4000000000000002E-2</v>
      </c>
      <c r="FR186" s="58">
        <f t="shared" si="231"/>
        <v>3.4000000000000002E-2</v>
      </c>
      <c r="FS186" s="58">
        <f t="shared" si="231"/>
        <v>3.4000000000000002E-2</v>
      </c>
      <c r="FT186" s="57">
        <f t="shared" si="231"/>
        <v>3.4000000000000002E-2</v>
      </c>
      <c r="FU186" s="58">
        <f t="shared" si="231"/>
        <v>3.4000000000000002E-2</v>
      </c>
      <c r="FV186" s="58">
        <f t="shared" si="231"/>
        <v>3.4000000000000002E-2</v>
      </c>
      <c r="FW186" s="58">
        <f t="shared" si="231"/>
        <v>3.4000000000000002E-2</v>
      </c>
      <c r="FX186" s="58">
        <f t="shared" si="231"/>
        <v>3.4000000000000002E-2</v>
      </c>
      <c r="FY186" s="54"/>
      <c r="FZ186" s="54"/>
      <c r="GA186" s="54"/>
      <c r="GB186" s="54"/>
      <c r="GC186" s="54"/>
      <c r="GD186" s="54"/>
      <c r="GE186" s="6"/>
      <c r="GF186" s="7"/>
      <c r="GG186" s="7"/>
      <c r="GH186" s="7"/>
      <c r="GI186" s="7"/>
      <c r="GJ186" s="7"/>
      <c r="GK186" s="7"/>
      <c r="GL186" s="7"/>
      <c r="GM186" s="7"/>
    </row>
    <row r="187" spans="1:256" x14ac:dyDescent="0.2">
      <c r="A187" s="3" t="s">
        <v>530</v>
      </c>
      <c r="B187" s="2" t="s">
        <v>531</v>
      </c>
      <c r="C187" s="39">
        <f t="shared" ref="C187:BN187" si="232">ROUND((C96-C16)/C16,4)</f>
        <v>2.1999999999999999E-2</v>
      </c>
      <c r="D187" s="39">
        <f t="shared" si="232"/>
        <v>-5.0000000000000001E-4</v>
      </c>
      <c r="E187" s="39">
        <f t="shared" si="232"/>
        <v>-4.7999999999999996E-3</v>
      </c>
      <c r="F187" s="39">
        <f t="shared" si="232"/>
        <v>2.87E-2</v>
      </c>
      <c r="G187" s="39">
        <f t="shared" si="232"/>
        <v>1.8E-3</v>
      </c>
      <c r="H187" s="39">
        <f t="shared" si="232"/>
        <v>-7.4000000000000003E-3</v>
      </c>
      <c r="I187" s="39">
        <f t="shared" si="232"/>
        <v>-4.7999999999999996E-3</v>
      </c>
      <c r="J187" s="39">
        <f t="shared" si="232"/>
        <v>1.8599999999999998E-2</v>
      </c>
      <c r="K187" s="39">
        <f t="shared" si="232"/>
        <v>-7.4000000000000003E-3</v>
      </c>
      <c r="L187" s="39">
        <f t="shared" si="232"/>
        <v>-8.6999999999999994E-3</v>
      </c>
      <c r="M187" s="39">
        <f t="shared" si="232"/>
        <v>-2.1299999999999999E-2</v>
      </c>
      <c r="N187" s="39">
        <f t="shared" si="232"/>
        <v>1.2999999999999999E-3</v>
      </c>
      <c r="O187" s="39">
        <f t="shared" si="232"/>
        <v>-3.3999999999999998E-3</v>
      </c>
      <c r="P187" s="39">
        <f t="shared" si="232"/>
        <v>-3.8999999999999998E-3</v>
      </c>
      <c r="Q187" s="39">
        <f t="shared" si="232"/>
        <v>-3.0999999999999999E-3</v>
      </c>
      <c r="R187" s="39">
        <f t="shared" si="232"/>
        <v>1.5699999999999999E-2</v>
      </c>
      <c r="S187" s="39">
        <f t="shared" si="232"/>
        <v>4.2099999999999999E-2</v>
      </c>
      <c r="T187" s="39">
        <f t="shared" si="232"/>
        <v>-7.0000000000000001E-3</v>
      </c>
      <c r="U187" s="39">
        <f t="shared" si="232"/>
        <v>0</v>
      </c>
      <c r="V187" s="39">
        <f t="shared" si="232"/>
        <v>-3.2300000000000002E-2</v>
      </c>
      <c r="W187" s="38">
        <f t="shared" si="232"/>
        <v>0</v>
      </c>
      <c r="X187" s="39">
        <f t="shared" si="232"/>
        <v>0</v>
      </c>
      <c r="Y187" s="39">
        <f t="shared" si="232"/>
        <v>4.0000000000000002E-4</v>
      </c>
      <c r="Z187" s="39">
        <f t="shared" si="232"/>
        <v>-6.4999999999999997E-3</v>
      </c>
      <c r="AA187" s="39">
        <f t="shared" si="232"/>
        <v>6.7000000000000002E-3</v>
      </c>
      <c r="AB187" s="39">
        <f t="shared" si="232"/>
        <v>1.0800000000000001E-2</v>
      </c>
      <c r="AC187" s="39">
        <f t="shared" si="232"/>
        <v>3.5999999999999999E-3</v>
      </c>
      <c r="AD187" s="39">
        <f t="shared" si="232"/>
        <v>1.66E-2</v>
      </c>
      <c r="AE187" s="39">
        <f t="shared" si="232"/>
        <v>-4.4999999999999997E-3</v>
      </c>
      <c r="AF187" s="39">
        <f t="shared" si="232"/>
        <v>-1.77E-2</v>
      </c>
      <c r="AG187" s="39">
        <f t="shared" si="232"/>
        <v>-3.0300000000000001E-2</v>
      </c>
      <c r="AH187" s="39">
        <f t="shared" si="232"/>
        <v>-1.9E-2</v>
      </c>
      <c r="AI187" s="39">
        <f t="shared" si="232"/>
        <v>-2.01E-2</v>
      </c>
      <c r="AJ187" s="39">
        <f t="shared" si="232"/>
        <v>-1.8200000000000001E-2</v>
      </c>
      <c r="AK187" s="39">
        <f t="shared" si="232"/>
        <v>-4.1000000000000003E-3</v>
      </c>
      <c r="AL187" s="39">
        <f t="shared" si="232"/>
        <v>-1.21E-2</v>
      </c>
      <c r="AM187" s="39">
        <f t="shared" si="232"/>
        <v>-4.8999999999999998E-3</v>
      </c>
      <c r="AN187" s="39">
        <f t="shared" si="232"/>
        <v>-2.2700000000000001E-2</v>
      </c>
      <c r="AO187" s="39">
        <f t="shared" si="232"/>
        <v>-5.5999999999999999E-3</v>
      </c>
      <c r="AP187" s="39">
        <f t="shared" si="232"/>
        <v>9.9000000000000008E-3</v>
      </c>
      <c r="AQ187" s="39">
        <f t="shared" si="232"/>
        <v>-1.83E-2</v>
      </c>
      <c r="AR187" s="39">
        <f t="shared" si="232"/>
        <v>1.0999999999999999E-2</v>
      </c>
      <c r="AS187" s="39">
        <f t="shared" si="232"/>
        <v>8.9999999999999998E-4</v>
      </c>
      <c r="AT187" s="39">
        <f t="shared" si="232"/>
        <v>2.9499999999999998E-2</v>
      </c>
      <c r="AU187" s="39">
        <f t="shared" si="232"/>
        <v>-4.9000000000000002E-2</v>
      </c>
      <c r="AV187" s="39">
        <f t="shared" si="232"/>
        <v>-4.0000000000000001E-3</v>
      </c>
      <c r="AW187" s="39">
        <f t="shared" si="232"/>
        <v>4.7000000000000002E-3</v>
      </c>
      <c r="AX187" s="39">
        <f t="shared" si="232"/>
        <v>0</v>
      </c>
      <c r="AY187" s="39">
        <f t="shared" si="232"/>
        <v>2.47E-2</v>
      </c>
      <c r="AZ187" s="39">
        <f t="shared" si="232"/>
        <v>-5.1999999999999998E-3</v>
      </c>
      <c r="BA187" s="39">
        <f t="shared" si="232"/>
        <v>1.14E-2</v>
      </c>
      <c r="BB187" s="39">
        <f t="shared" si="232"/>
        <v>-2.5999999999999999E-3</v>
      </c>
      <c r="BC187" s="39">
        <f t="shared" si="232"/>
        <v>7.7000000000000002E-3</v>
      </c>
      <c r="BD187" s="39">
        <f t="shared" si="232"/>
        <v>3.5000000000000001E-3</v>
      </c>
      <c r="BE187" s="39">
        <f t="shared" si="232"/>
        <v>-2.8E-3</v>
      </c>
      <c r="BF187" s="39">
        <f t="shared" si="232"/>
        <v>1.14E-2</v>
      </c>
      <c r="BG187" s="39">
        <f t="shared" si="232"/>
        <v>1.1000000000000001E-3</v>
      </c>
      <c r="BH187" s="39">
        <f t="shared" si="232"/>
        <v>-1.7899999999999999E-2</v>
      </c>
      <c r="BI187" s="39">
        <f t="shared" si="232"/>
        <v>-1.09E-2</v>
      </c>
      <c r="BJ187" s="39">
        <f t="shared" si="232"/>
        <v>3.1099999999999999E-2</v>
      </c>
      <c r="BK187" s="39">
        <f t="shared" si="232"/>
        <v>3.2599999999999997E-2</v>
      </c>
      <c r="BL187" s="39">
        <f t="shared" si="232"/>
        <v>5.96E-2</v>
      </c>
      <c r="BM187" s="39">
        <f t="shared" si="232"/>
        <v>-4.1999999999999997E-3</v>
      </c>
      <c r="BN187" s="39">
        <f t="shared" si="232"/>
        <v>-2E-3</v>
      </c>
      <c r="BO187" s="39">
        <f t="shared" ref="BO187:DZ187" si="233">ROUND((BO96-BO16)/BO16,4)</f>
        <v>3.1699999999999999E-2</v>
      </c>
      <c r="BP187" s="39">
        <f t="shared" si="233"/>
        <v>-1.7500000000000002E-2</v>
      </c>
      <c r="BQ187" s="39">
        <f t="shared" si="233"/>
        <v>8.0999999999999996E-3</v>
      </c>
      <c r="BR187" s="39">
        <f t="shared" si="233"/>
        <v>-2.3999999999999998E-3</v>
      </c>
      <c r="BS187" s="39">
        <f t="shared" si="233"/>
        <v>2.4299999999999999E-2</v>
      </c>
      <c r="BT187" s="39">
        <f t="shared" si="233"/>
        <v>6.9999999999999999E-4</v>
      </c>
      <c r="BU187" s="39">
        <f t="shared" si="233"/>
        <v>-1.8200000000000001E-2</v>
      </c>
      <c r="BV187" s="39">
        <f t="shared" si="233"/>
        <v>1.9199999999999998E-2</v>
      </c>
      <c r="BW187" s="39">
        <f t="shared" si="233"/>
        <v>-6.9999999999999999E-4</v>
      </c>
      <c r="BX187" s="39">
        <f t="shared" si="233"/>
        <v>0.10580000000000001</v>
      </c>
      <c r="BY187" s="39">
        <f t="shared" si="233"/>
        <v>-4.7999999999999996E-3</v>
      </c>
      <c r="BZ187" s="39">
        <f t="shared" si="233"/>
        <v>-5.0000000000000001E-4</v>
      </c>
      <c r="CA187" s="39">
        <f t="shared" si="233"/>
        <v>-2.46E-2</v>
      </c>
      <c r="CB187" s="39">
        <f t="shared" si="233"/>
        <v>-1E-4</v>
      </c>
      <c r="CC187" s="39">
        <f t="shared" si="233"/>
        <v>-1.54E-2</v>
      </c>
      <c r="CD187" s="39">
        <f t="shared" si="233"/>
        <v>-2.0199999999999999E-2</v>
      </c>
      <c r="CE187" s="39">
        <f t="shared" si="233"/>
        <v>-1.0200000000000001E-2</v>
      </c>
      <c r="CF187" s="39">
        <f t="shared" si="233"/>
        <v>2.5899999999999999E-2</v>
      </c>
      <c r="CG187" s="39">
        <f t="shared" si="233"/>
        <v>3.0000000000000001E-3</v>
      </c>
      <c r="CH187" s="39">
        <f t="shared" si="233"/>
        <v>-3.6900000000000002E-2</v>
      </c>
      <c r="CI187" s="39">
        <f t="shared" si="233"/>
        <v>7.7999999999999996E-3</v>
      </c>
      <c r="CJ187" s="39">
        <f t="shared" si="233"/>
        <v>-6.7000000000000002E-3</v>
      </c>
      <c r="CK187" s="39">
        <f t="shared" si="233"/>
        <v>4.1999999999999997E-3</v>
      </c>
      <c r="CL187" s="39">
        <f t="shared" si="233"/>
        <v>1.9699999999999999E-2</v>
      </c>
      <c r="CM187" s="39">
        <f t="shared" si="233"/>
        <v>-4.4999999999999997E-3</v>
      </c>
      <c r="CN187" s="39">
        <f t="shared" si="233"/>
        <v>1.7500000000000002E-2</v>
      </c>
      <c r="CO187" s="39">
        <f t="shared" si="233"/>
        <v>8.3000000000000001E-3</v>
      </c>
      <c r="CP187" s="39">
        <f t="shared" si="233"/>
        <v>4.1999999999999997E-3</v>
      </c>
      <c r="CQ187" s="39">
        <f t="shared" si="233"/>
        <v>1.5699999999999999E-2</v>
      </c>
      <c r="CR187" s="39">
        <f t="shared" si="233"/>
        <v>8.8000000000000005E-3</v>
      </c>
      <c r="CS187" s="39">
        <f t="shared" si="233"/>
        <v>-8.8000000000000005E-3</v>
      </c>
      <c r="CT187" s="39">
        <f t="shared" si="233"/>
        <v>-1.1599999999999999E-2</v>
      </c>
      <c r="CU187" s="39">
        <f t="shared" si="233"/>
        <v>1.52E-2</v>
      </c>
      <c r="CV187" s="39">
        <f t="shared" si="233"/>
        <v>-3.2899999999999999E-2</v>
      </c>
      <c r="CW187" s="39">
        <f t="shared" si="233"/>
        <v>4.6399999999999997E-2</v>
      </c>
      <c r="CX187" s="39">
        <f t="shared" si="233"/>
        <v>0</v>
      </c>
      <c r="CY187" s="39">
        <f t="shared" si="233"/>
        <v>0</v>
      </c>
      <c r="CZ187" s="39">
        <f t="shared" si="233"/>
        <v>-6.4999999999999997E-3</v>
      </c>
      <c r="DA187" s="39">
        <f t="shared" si="233"/>
        <v>-1.14E-2</v>
      </c>
      <c r="DB187" s="39">
        <f t="shared" si="233"/>
        <v>-1.4E-2</v>
      </c>
      <c r="DC187" s="39">
        <f t="shared" si="233"/>
        <v>-4.1599999999999998E-2</v>
      </c>
      <c r="DD187" s="39">
        <f t="shared" si="233"/>
        <v>3.0999999999999999E-3</v>
      </c>
      <c r="DE187" s="39">
        <f t="shared" si="233"/>
        <v>-1.7600000000000001E-2</v>
      </c>
      <c r="DF187" s="39">
        <f t="shared" si="233"/>
        <v>6.0000000000000001E-3</v>
      </c>
      <c r="DG187" s="39">
        <f t="shared" si="233"/>
        <v>1.3599999999999999E-2</v>
      </c>
      <c r="DH187" s="39">
        <f t="shared" si="233"/>
        <v>-1.18E-2</v>
      </c>
      <c r="DI187" s="39">
        <f t="shared" si="233"/>
        <v>2.0299999999999999E-2</v>
      </c>
      <c r="DJ187" s="39">
        <f t="shared" si="233"/>
        <v>-6.3E-3</v>
      </c>
      <c r="DK187" s="39">
        <f t="shared" si="233"/>
        <v>3.1399999999999997E-2</v>
      </c>
      <c r="DL187" s="39">
        <f t="shared" si="233"/>
        <v>1.21E-2</v>
      </c>
      <c r="DM187" s="39">
        <f t="shared" si="233"/>
        <v>-1.21E-2</v>
      </c>
      <c r="DN187" s="39">
        <f t="shared" si="233"/>
        <v>-1.6000000000000001E-3</v>
      </c>
      <c r="DO187" s="39">
        <f t="shared" si="233"/>
        <v>4.82E-2</v>
      </c>
      <c r="DP187" s="39">
        <f t="shared" si="233"/>
        <v>-7.0000000000000001E-3</v>
      </c>
      <c r="DQ187" s="39">
        <f t="shared" si="233"/>
        <v>6.7999999999999996E-3</v>
      </c>
      <c r="DR187" s="39">
        <f t="shared" si="233"/>
        <v>1.2699999999999999E-2</v>
      </c>
      <c r="DS187" s="39">
        <f t="shared" si="233"/>
        <v>1.43E-2</v>
      </c>
      <c r="DT187" s="39">
        <f t="shared" si="233"/>
        <v>-4.4999999999999997E-3</v>
      </c>
      <c r="DU187" s="39">
        <f t="shared" si="233"/>
        <v>-1.4999999999999999E-2</v>
      </c>
      <c r="DV187" s="39">
        <f t="shared" si="233"/>
        <v>-1.8599999999999998E-2</v>
      </c>
      <c r="DW187" s="39">
        <f t="shared" si="233"/>
        <v>-4.4000000000000003E-3</v>
      </c>
      <c r="DX187" s="39">
        <f t="shared" si="233"/>
        <v>-1.5800000000000002E-2</v>
      </c>
      <c r="DY187" s="39">
        <f t="shared" si="233"/>
        <v>-8.6E-3</v>
      </c>
      <c r="DZ187" s="39">
        <f t="shared" si="233"/>
        <v>-2.1299999999999999E-2</v>
      </c>
      <c r="EA187" s="39">
        <f t="shared" ref="EA187:FX187" si="234">ROUND((EA96-EA16)/EA16,4)</f>
        <v>-4.7399999999999998E-2</v>
      </c>
      <c r="EB187" s="39">
        <f t="shared" si="234"/>
        <v>-7.4999999999999997E-3</v>
      </c>
      <c r="EC187" s="39">
        <f t="shared" si="234"/>
        <v>-3.09E-2</v>
      </c>
      <c r="ED187" s="39">
        <f t="shared" si="234"/>
        <v>-1.9E-3</v>
      </c>
      <c r="EE187" s="39">
        <f t="shared" si="234"/>
        <v>3.7199999999999997E-2</v>
      </c>
      <c r="EF187" s="39">
        <f t="shared" si="234"/>
        <v>2.8E-3</v>
      </c>
      <c r="EG187" s="39">
        <f t="shared" si="234"/>
        <v>-3.5000000000000001E-3</v>
      </c>
      <c r="EH187" s="39">
        <f t="shared" si="234"/>
        <v>-1.3899999999999999E-2</v>
      </c>
      <c r="EI187" s="39">
        <f t="shared" si="234"/>
        <v>-1.2E-2</v>
      </c>
      <c r="EJ187" s="39">
        <f t="shared" si="234"/>
        <v>1.72E-2</v>
      </c>
      <c r="EK187" s="39">
        <f t="shared" si="234"/>
        <v>6.8999999999999999E-3</v>
      </c>
      <c r="EL187" s="39">
        <f t="shared" si="234"/>
        <v>9.5999999999999992E-3</v>
      </c>
      <c r="EM187" s="39">
        <f t="shared" si="234"/>
        <v>-1.14E-2</v>
      </c>
      <c r="EN187" s="39">
        <f t="shared" si="234"/>
        <v>1.9E-3</v>
      </c>
      <c r="EO187" s="39">
        <f t="shared" si="234"/>
        <v>-3.15E-2</v>
      </c>
      <c r="EP187" s="39">
        <f t="shared" si="234"/>
        <v>3.9600000000000003E-2</v>
      </c>
      <c r="EQ187" s="39">
        <f t="shared" si="234"/>
        <v>1.38E-2</v>
      </c>
      <c r="ER187" s="39">
        <f t="shared" si="234"/>
        <v>-2.3099999999999999E-2</v>
      </c>
      <c r="ES187" s="39">
        <f t="shared" si="234"/>
        <v>-9.7000000000000003E-3</v>
      </c>
      <c r="ET187" s="39">
        <f t="shared" si="234"/>
        <v>0.15870000000000001</v>
      </c>
      <c r="EU187" s="39">
        <f t="shared" si="234"/>
        <v>-8.8000000000000005E-3</v>
      </c>
      <c r="EV187" s="39">
        <f t="shared" si="234"/>
        <v>-1.04E-2</v>
      </c>
      <c r="EW187" s="39">
        <f t="shared" si="234"/>
        <v>1E-3</v>
      </c>
      <c r="EX187" s="39">
        <f t="shared" si="234"/>
        <v>-2.6200000000000001E-2</v>
      </c>
      <c r="EY187" s="39">
        <f t="shared" si="234"/>
        <v>7.0000000000000001E-3</v>
      </c>
      <c r="EZ187" s="39">
        <f t="shared" si="234"/>
        <v>-2.0400000000000001E-2</v>
      </c>
      <c r="FA187" s="39">
        <f t="shared" si="234"/>
        <v>-5.9999999999999995E-4</v>
      </c>
      <c r="FB187" s="39">
        <f t="shared" si="234"/>
        <v>2.9999999999999997E-4</v>
      </c>
      <c r="FC187" s="39">
        <f t="shared" si="234"/>
        <v>-6.9999999999999999E-4</v>
      </c>
      <c r="FD187" s="39">
        <f t="shared" si="234"/>
        <v>-1.01E-2</v>
      </c>
      <c r="FE187" s="39">
        <f t="shared" si="234"/>
        <v>-3.5700000000000003E-2</v>
      </c>
      <c r="FF187" s="39">
        <f t="shared" si="234"/>
        <v>-1.0800000000000001E-2</v>
      </c>
      <c r="FG187" s="39">
        <f t="shared" si="234"/>
        <v>-2.7300000000000001E-2</v>
      </c>
      <c r="FH187" s="39">
        <f t="shared" si="234"/>
        <v>-1.4800000000000001E-2</v>
      </c>
      <c r="FI187" s="39">
        <f t="shared" si="234"/>
        <v>1.6999999999999999E-3</v>
      </c>
      <c r="FJ187" s="39">
        <f t="shared" si="234"/>
        <v>3.1399999999999997E-2</v>
      </c>
      <c r="FK187" s="39">
        <f t="shared" si="234"/>
        <v>1.6000000000000001E-3</v>
      </c>
      <c r="FL187" s="39">
        <f t="shared" si="234"/>
        <v>4.7500000000000001E-2</v>
      </c>
      <c r="FM187" s="39">
        <f t="shared" si="234"/>
        <v>2.86E-2</v>
      </c>
      <c r="FN187" s="39">
        <f t="shared" si="234"/>
        <v>1.6199999999999999E-2</v>
      </c>
      <c r="FO187" s="39">
        <f t="shared" si="234"/>
        <v>1.03E-2</v>
      </c>
      <c r="FP187" s="39">
        <f t="shared" si="234"/>
        <v>8.8000000000000005E-3</v>
      </c>
      <c r="FQ187" s="39">
        <f t="shared" si="234"/>
        <v>5.1999999999999998E-3</v>
      </c>
      <c r="FR187" s="39">
        <f t="shared" si="234"/>
        <v>8.3999999999999995E-3</v>
      </c>
      <c r="FS187" s="39">
        <f t="shared" si="234"/>
        <v>6.1000000000000004E-3</v>
      </c>
      <c r="FT187" s="38">
        <f t="shared" si="234"/>
        <v>4.7100000000000003E-2</v>
      </c>
      <c r="FU187" s="39">
        <f t="shared" si="234"/>
        <v>2.4400000000000002E-2</v>
      </c>
      <c r="FV187" s="39">
        <f t="shared" si="234"/>
        <v>-2.0799999999999999E-2</v>
      </c>
      <c r="FW187" s="39">
        <f t="shared" si="234"/>
        <v>-4.4000000000000003E-3</v>
      </c>
      <c r="FX187" s="39">
        <f t="shared" si="234"/>
        <v>-2.47E-2</v>
      </c>
      <c r="FY187" s="54"/>
      <c r="FZ187" s="54"/>
      <c r="GA187" s="54"/>
      <c r="GB187" s="54"/>
      <c r="GC187" s="54"/>
      <c r="GD187" s="54"/>
      <c r="GE187" s="72"/>
      <c r="GF187" s="2"/>
      <c r="GG187" s="53"/>
      <c r="GH187" s="53"/>
      <c r="GI187" s="53"/>
      <c r="GJ187" s="53"/>
      <c r="GK187" s="53"/>
      <c r="GL187" s="53"/>
      <c r="GM187" s="53"/>
    </row>
    <row r="188" spans="1:256" x14ac:dyDescent="0.2">
      <c r="A188" s="72"/>
      <c r="B188" s="2" t="s">
        <v>532</v>
      </c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3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  <c r="AZ188" s="54"/>
      <c r="BA188" s="54"/>
      <c r="BB188" s="54"/>
      <c r="BC188" s="54"/>
      <c r="BD188" s="54"/>
      <c r="BE188" s="54"/>
      <c r="BF188" s="54"/>
      <c r="BG188" s="54"/>
      <c r="BH188" s="54"/>
      <c r="BI188" s="54"/>
      <c r="BJ188" s="54"/>
      <c r="BK188" s="54"/>
      <c r="BL188" s="54"/>
      <c r="BM188" s="54"/>
      <c r="BN188" s="54"/>
      <c r="BO188" s="54"/>
      <c r="BP188" s="54"/>
      <c r="BQ188" s="54"/>
      <c r="BR188" s="54"/>
      <c r="BS188" s="54"/>
      <c r="BT188" s="54"/>
      <c r="BU188" s="54"/>
      <c r="BV188" s="54"/>
      <c r="BW188" s="54"/>
      <c r="BX188" s="54"/>
      <c r="BY188" s="54"/>
      <c r="BZ188" s="54"/>
      <c r="CA188" s="54"/>
      <c r="CB188" s="54"/>
      <c r="CC188" s="54"/>
      <c r="CD188" s="54"/>
      <c r="CE188" s="54"/>
      <c r="CF188" s="54"/>
      <c r="CG188" s="54"/>
      <c r="CH188" s="54"/>
      <c r="CI188" s="54"/>
      <c r="CJ188" s="54"/>
      <c r="CK188" s="54"/>
      <c r="CL188" s="54"/>
      <c r="CM188" s="54"/>
      <c r="CN188" s="54"/>
      <c r="CO188" s="54"/>
      <c r="CP188" s="54"/>
      <c r="CQ188" s="54"/>
      <c r="CR188" s="54"/>
      <c r="CS188" s="54"/>
      <c r="CT188" s="54"/>
      <c r="CU188" s="54"/>
      <c r="CV188" s="54"/>
      <c r="CW188" s="54"/>
      <c r="CX188" s="54"/>
      <c r="CY188" s="54"/>
      <c r="CZ188" s="54"/>
      <c r="DA188" s="54"/>
      <c r="DB188" s="54"/>
      <c r="DC188" s="54"/>
      <c r="DD188" s="54"/>
      <c r="DE188" s="54"/>
      <c r="DF188" s="54"/>
      <c r="DG188" s="54"/>
      <c r="DH188" s="54"/>
      <c r="DI188" s="54"/>
      <c r="DJ188" s="54"/>
      <c r="DK188" s="54"/>
      <c r="DL188" s="54"/>
      <c r="DM188" s="54"/>
      <c r="DN188" s="54"/>
      <c r="DO188" s="54"/>
      <c r="DP188" s="54"/>
      <c r="DQ188" s="54"/>
      <c r="DR188" s="54"/>
      <c r="DS188" s="54"/>
      <c r="DT188" s="54"/>
      <c r="DU188" s="54"/>
      <c r="DV188" s="54"/>
      <c r="DW188" s="54"/>
      <c r="DX188" s="54"/>
      <c r="DY188" s="54"/>
      <c r="DZ188" s="54"/>
      <c r="EA188" s="54"/>
      <c r="EB188" s="54"/>
      <c r="EC188" s="54"/>
      <c r="ED188" s="54"/>
      <c r="EE188" s="54"/>
      <c r="EF188" s="54"/>
      <c r="EG188" s="54"/>
      <c r="EH188" s="54"/>
      <c r="EI188" s="54"/>
      <c r="EJ188" s="54"/>
      <c r="EK188" s="54"/>
      <c r="EL188" s="54"/>
      <c r="EM188" s="54"/>
      <c r="EN188" s="54"/>
      <c r="EO188" s="54"/>
      <c r="EP188" s="54"/>
      <c r="EQ188" s="54"/>
      <c r="ER188" s="54"/>
      <c r="ES188" s="54"/>
      <c r="ET188" s="54"/>
      <c r="EU188" s="54"/>
      <c r="EV188" s="54"/>
      <c r="EW188" s="54"/>
      <c r="EX188" s="54"/>
      <c r="EY188" s="54"/>
      <c r="EZ188" s="54"/>
      <c r="FA188" s="54"/>
      <c r="FB188" s="54"/>
      <c r="FC188" s="54"/>
      <c r="FD188" s="54"/>
      <c r="FE188" s="54"/>
      <c r="FF188" s="54"/>
      <c r="FG188" s="54"/>
      <c r="FH188" s="54"/>
      <c r="FI188" s="54"/>
      <c r="FJ188" s="54"/>
      <c r="FK188" s="54"/>
      <c r="FL188" s="54"/>
      <c r="FM188" s="54"/>
      <c r="FN188" s="54"/>
      <c r="FO188" s="54"/>
      <c r="FP188" s="54"/>
      <c r="FQ188" s="54"/>
      <c r="FR188" s="54"/>
      <c r="FS188" s="54"/>
      <c r="FT188" s="53"/>
      <c r="FU188" s="54"/>
      <c r="FV188" s="54"/>
      <c r="FW188" s="54"/>
      <c r="FX188" s="54"/>
      <c r="FY188" s="58"/>
      <c r="FZ188" s="54"/>
      <c r="GA188" s="54"/>
      <c r="GB188" s="54"/>
      <c r="GC188" s="54"/>
      <c r="GD188" s="54"/>
      <c r="GE188" s="6"/>
      <c r="GF188" s="7"/>
      <c r="GG188" s="7"/>
      <c r="GH188" s="7"/>
      <c r="GI188" s="7"/>
      <c r="GJ188" s="7"/>
      <c r="GK188" s="7"/>
      <c r="GL188" s="7"/>
      <c r="GM188" s="7"/>
    </row>
    <row r="189" spans="1:256" x14ac:dyDescent="0.2">
      <c r="A189" s="3" t="s">
        <v>533</v>
      </c>
      <c r="B189" s="2" t="s">
        <v>534</v>
      </c>
      <c r="C189" s="54">
        <f t="shared" ref="C189:BN189" si="235">ROUND((C185)*(1+C186+C187),2)</f>
        <v>76538969.659999996</v>
      </c>
      <c r="D189" s="54">
        <f t="shared" si="235"/>
        <v>365261166.25999999</v>
      </c>
      <c r="E189" s="54">
        <f t="shared" si="235"/>
        <v>74596257.659999996</v>
      </c>
      <c r="F189" s="54">
        <f t="shared" si="235"/>
        <v>157255472.36000001</v>
      </c>
      <c r="G189" s="54">
        <f t="shared" si="235"/>
        <v>9694499.6799999997</v>
      </c>
      <c r="H189" s="54">
        <f t="shared" si="235"/>
        <v>8736152.8599999994</v>
      </c>
      <c r="I189" s="54">
        <f t="shared" si="235"/>
        <v>96924367.170000002</v>
      </c>
      <c r="J189" s="54">
        <f t="shared" si="235"/>
        <v>20185110.57</v>
      </c>
      <c r="K189" s="54">
        <f t="shared" si="235"/>
        <v>3467754.85</v>
      </c>
      <c r="L189" s="54">
        <f t="shared" si="235"/>
        <v>24238519.25</v>
      </c>
      <c r="M189" s="54">
        <f t="shared" si="235"/>
        <v>13753848.390000001</v>
      </c>
      <c r="N189" s="54">
        <f t="shared" si="235"/>
        <v>468177500.69999999</v>
      </c>
      <c r="O189" s="54">
        <f t="shared" si="235"/>
        <v>125589096.03</v>
      </c>
      <c r="P189" s="54">
        <f t="shared" si="235"/>
        <v>2883561.09</v>
      </c>
      <c r="Q189" s="54">
        <f t="shared" si="235"/>
        <v>369116661.20999998</v>
      </c>
      <c r="R189" s="54">
        <f t="shared" si="235"/>
        <v>23814485.510000002</v>
      </c>
      <c r="S189" s="54">
        <f t="shared" si="235"/>
        <v>15126537.92</v>
      </c>
      <c r="T189" s="54">
        <f t="shared" si="235"/>
        <v>2202878.89</v>
      </c>
      <c r="U189" s="54">
        <f t="shared" si="235"/>
        <v>912095.85</v>
      </c>
      <c r="V189" s="54">
        <f t="shared" si="235"/>
        <v>3363343.58</v>
      </c>
      <c r="W189" s="53">
        <f t="shared" si="235"/>
        <v>922187.52</v>
      </c>
      <c r="X189" s="54">
        <f t="shared" si="235"/>
        <v>886299.82</v>
      </c>
      <c r="Y189" s="54">
        <f t="shared" si="235"/>
        <v>15727426.619999999</v>
      </c>
      <c r="Z189" s="54">
        <f t="shared" si="235"/>
        <v>3001753.81</v>
      </c>
      <c r="AA189" s="54">
        <f t="shared" si="235"/>
        <v>263211164.94</v>
      </c>
      <c r="AB189" s="54">
        <f t="shared" si="235"/>
        <v>265545197.18000001</v>
      </c>
      <c r="AC189" s="54">
        <f t="shared" si="235"/>
        <v>8793087.8399999999</v>
      </c>
      <c r="AD189" s="54">
        <f t="shared" si="235"/>
        <v>11436718.68</v>
      </c>
      <c r="AE189" s="54">
        <f t="shared" si="235"/>
        <v>1784857.49</v>
      </c>
      <c r="AF189" s="54">
        <f t="shared" si="235"/>
        <v>2519928.81</v>
      </c>
      <c r="AG189" s="54">
        <f t="shared" si="235"/>
        <v>7429838.46</v>
      </c>
      <c r="AH189" s="54">
        <f t="shared" si="235"/>
        <v>8969247.6400000006</v>
      </c>
      <c r="AI189" s="54">
        <f t="shared" si="235"/>
        <v>3851258.83</v>
      </c>
      <c r="AJ189" s="54">
        <f t="shared" si="235"/>
        <v>2850184.69</v>
      </c>
      <c r="AK189" s="54">
        <f t="shared" si="235"/>
        <v>3013209.94</v>
      </c>
      <c r="AL189" s="54">
        <f t="shared" si="235"/>
        <v>3406415.7</v>
      </c>
      <c r="AM189" s="54">
        <f t="shared" si="235"/>
        <v>4399371.28</v>
      </c>
      <c r="AN189" s="54">
        <f t="shared" si="235"/>
        <v>3936026.67</v>
      </c>
      <c r="AO189" s="54">
        <f t="shared" si="235"/>
        <v>40479589.020000003</v>
      </c>
      <c r="AP189" s="54">
        <f t="shared" si="235"/>
        <v>810138360.67999995</v>
      </c>
      <c r="AQ189" s="54">
        <f t="shared" si="235"/>
        <v>3291736.23</v>
      </c>
      <c r="AR189" s="54">
        <f t="shared" si="235"/>
        <v>560430339.64999998</v>
      </c>
      <c r="AS189" s="54">
        <f t="shared" si="235"/>
        <v>63724314.789999999</v>
      </c>
      <c r="AT189" s="54">
        <f t="shared" si="235"/>
        <v>21111392.899999999</v>
      </c>
      <c r="AU189" s="54">
        <f t="shared" si="235"/>
        <v>3286057.22</v>
      </c>
      <c r="AV189" s="54">
        <f t="shared" si="235"/>
        <v>3717339.42</v>
      </c>
      <c r="AW189" s="54">
        <f t="shared" si="235"/>
        <v>3066490.55</v>
      </c>
      <c r="AX189" s="54">
        <f t="shared" si="235"/>
        <v>944202.85</v>
      </c>
      <c r="AY189" s="54">
        <f t="shared" si="235"/>
        <v>4957497.6100000003</v>
      </c>
      <c r="AZ189" s="54">
        <f t="shared" si="235"/>
        <v>103308783.09</v>
      </c>
      <c r="BA189" s="54">
        <f t="shared" si="235"/>
        <v>77387955.890000001</v>
      </c>
      <c r="BB189" s="54">
        <f t="shared" si="235"/>
        <v>66042484.780000001</v>
      </c>
      <c r="BC189" s="54">
        <f t="shared" si="235"/>
        <v>266833603.94</v>
      </c>
      <c r="BD189" s="54">
        <f t="shared" si="235"/>
        <v>41981903.369999997</v>
      </c>
      <c r="BE189" s="54">
        <f t="shared" si="235"/>
        <v>12648620.029999999</v>
      </c>
      <c r="BF189" s="54">
        <f t="shared" si="235"/>
        <v>207883247.38999999</v>
      </c>
      <c r="BG189" s="54">
        <f t="shared" si="235"/>
        <v>9253896.7100000009</v>
      </c>
      <c r="BH189" s="54">
        <f t="shared" si="235"/>
        <v>6054267.2199999997</v>
      </c>
      <c r="BI189" s="54">
        <f t="shared" si="235"/>
        <v>3387737.93</v>
      </c>
      <c r="BJ189" s="54">
        <f t="shared" si="235"/>
        <v>54907977.219999999</v>
      </c>
      <c r="BK189" s="54">
        <f t="shared" si="235"/>
        <v>196748947.58000001</v>
      </c>
      <c r="BL189" s="54">
        <f t="shared" si="235"/>
        <v>3049517.44</v>
      </c>
      <c r="BM189" s="54">
        <f t="shared" si="235"/>
        <v>3476683.98</v>
      </c>
      <c r="BN189" s="54">
        <f t="shared" si="235"/>
        <v>30988326.010000002</v>
      </c>
      <c r="BO189" s="54">
        <f t="shared" ref="BO189:DZ189" si="236">ROUND((BO185)*(1+BO186+BO187),2)</f>
        <v>12361232.800000001</v>
      </c>
      <c r="BP189" s="54">
        <f t="shared" si="236"/>
        <v>2826771.83</v>
      </c>
      <c r="BQ189" s="54">
        <f t="shared" si="236"/>
        <v>56141893.140000001</v>
      </c>
      <c r="BR189" s="54">
        <f t="shared" si="236"/>
        <v>40426342.119999997</v>
      </c>
      <c r="BS189" s="54">
        <f t="shared" si="236"/>
        <v>10730362.77</v>
      </c>
      <c r="BT189" s="54">
        <f t="shared" si="236"/>
        <v>4672093.2699999996</v>
      </c>
      <c r="BU189" s="54">
        <f t="shared" si="236"/>
        <v>4555991.12</v>
      </c>
      <c r="BV189" s="54">
        <f t="shared" si="236"/>
        <v>11437408.74</v>
      </c>
      <c r="BW189" s="54">
        <f t="shared" si="236"/>
        <v>17259235.039999999</v>
      </c>
      <c r="BX189" s="54">
        <f t="shared" si="236"/>
        <v>1846308.39</v>
      </c>
      <c r="BY189" s="54">
        <f t="shared" si="236"/>
        <v>5173125.3099999996</v>
      </c>
      <c r="BZ189" s="54">
        <f t="shared" si="236"/>
        <v>2874612.09</v>
      </c>
      <c r="CA189" s="54">
        <f t="shared" si="236"/>
        <v>2611080.81</v>
      </c>
      <c r="CB189" s="54">
        <f t="shared" si="236"/>
        <v>703976543.16999996</v>
      </c>
      <c r="CC189" s="54">
        <f t="shared" si="236"/>
        <v>2414558.71</v>
      </c>
      <c r="CD189" s="54">
        <f t="shared" si="236"/>
        <v>1006181.47</v>
      </c>
      <c r="CE189" s="54">
        <f t="shared" si="236"/>
        <v>2420565.65</v>
      </c>
      <c r="CF189" s="54">
        <f t="shared" si="236"/>
        <v>1649853.47</v>
      </c>
      <c r="CG189" s="54">
        <f t="shared" si="236"/>
        <v>2771024.18</v>
      </c>
      <c r="CH189" s="54">
        <f t="shared" si="236"/>
        <v>1772987.28</v>
      </c>
      <c r="CI189" s="54">
        <f t="shared" si="236"/>
        <v>6646433.3799999999</v>
      </c>
      <c r="CJ189" s="54">
        <f t="shared" si="236"/>
        <v>8994373.3800000008</v>
      </c>
      <c r="CK189" s="54">
        <f t="shared" si="236"/>
        <v>48383606.57</v>
      </c>
      <c r="CL189" s="54">
        <f t="shared" si="236"/>
        <v>12444454.85</v>
      </c>
      <c r="CM189" s="54">
        <f t="shared" si="236"/>
        <v>8271324.1600000001</v>
      </c>
      <c r="CN189" s="54">
        <f t="shared" si="236"/>
        <v>257011986.72999999</v>
      </c>
      <c r="CO189" s="54">
        <f t="shared" si="236"/>
        <v>129866532.92</v>
      </c>
      <c r="CP189" s="54">
        <f t="shared" si="236"/>
        <v>10087316.51</v>
      </c>
      <c r="CQ189" s="54">
        <f t="shared" si="236"/>
        <v>10118191.74</v>
      </c>
      <c r="CR189" s="54">
        <f t="shared" si="236"/>
        <v>2723485.96</v>
      </c>
      <c r="CS189" s="54">
        <f t="shared" si="236"/>
        <v>3813355.24</v>
      </c>
      <c r="CT189" s="54">
        <f t="shared" si="236"/>
        <v>1836191.75</v>
      </c>
      <c r="CU189" s="54">
        <f t="shared" si="236"/>
        <v>3826870.87</v>
      </c>
      <c r="CV189" s="54">
        <f t="shared" si="236"/>
        <v>844826.97</v>
      </c>
      <c r="CW189" s="54">
        <f t="shared" si="236"/>
        <v>2593577.59</v>
      </c>
      <c r="CX189" s="54">
        <f t="shared" si="236"/>
        <v>4748883.8099999996</v>
      </c>
      <c r="CY189" s="54">
        <f t="shared" si="236"/>
        <v>907453.3</v>
      </c>
      <c r="CZ189" s="54">
        <f t="shared" si="236"/>
        <v>18156910.879999999</v>
      </c>
      <c r="DA189" s="54">
        <f t="shared" si="236"/>
        <v>2631027.5</v>
      </c>
      <c r="DB189" s="54">
        <f t="shared" si="236"/>
        <v>3557061.36</v>
      </c>
      <c r="DC189" s="54">
        <f t="shared" si="236"/>
        <v>2348671.6800000002</v>
      </c>
      <c r="DD189" s="54">
        <f t="shared" si="236"/>
        <v>2465800.58</v>
      </c>
      <c r="DE189" s="54">
        <f t="shared" si="236"/>
        <v>4362394</v>
      </c>
      <c r="DF189" s="54">
        <f t="shared" si="236"/>
        <v>186572780.78999999</v>
      </c>
      <c r="DG189" s="54">
        <f t="shared" si="236"/>
        <v>1459409.44</v>
      </c>
      <c r="DH189" s="54">
        <f t="shared" si="236"/>
        <v>17307326.850000001</v>
      </c>
      <c r="DI189" s="54">
        <f t="shared" si="236"/>
        <v>23774711.48</v>
      </c>
      <c r="DJ189" s="54">
        <f t="shared" si="236"/>
        <v>6541081.3600000003</v>
      </c>
      <c r="DK189" s="54">
        <f t="shared" si="236"/>
        <v>4722378.97</v>
      </c>
      <c r="DL189" s="54">
        <f t="shared" si="236"/>
        <v>52249550.109999999</v>
      </c>
      <c r="DM189" s="54">
        <f t="shared" si="236"/>
        <v>3975788.64</v>
      </c>
      <c r="DN189" s="54">
        <f t="shared" si="236"/>
        <v>13450963.529999999</v>
      </c>
      <c r="DO189" s="54">
        <f t="shared" si="236"/>
        <v>29201607.579999998</v>
      </c>
      <c r="DP189" s="54">
        <f t="shared" si="236"/>
        <v>3007816.66</v>
      </c>
      <c r="DQ189" s="54">
        <f t="shared" si="236"/>
        <v>5595892.1600000001</v>
      </c>
      <c r="DR189" s="54">
        <f t="shared" si="236"/>
        <v>13470062.24</v>
      </c>
      <c r="DS189" s="54">
        <f t="shared" si="236"/>
        <v>7955938.8099999996</v>
      </c>
      <c r="DT189" s="54">
        <f t="shared" si="236"/>
        <v>2217274.42</v>
      </c>
      <c r="DU189" s="54">
        <f t="shared" si="236"/>
        <v>4120187.79</v>
      </c>
      <c r="DV189" s="54">
        <f t="shared" si="236"/>
        <v>2779453.02</v>
      </c>
      <c r="DW189" s="54">
        <f t="shared" si="236"/>
        <v>3933513.21</v>
      </c>
      <c r="DX189" s="54">
        <f t="shared" si="236"/>
        <v>2840762.35</v>
      </c>
      <c r="DY189" s="54">
        <f t="shared" si="236"/>
        <v>4042111.21</v>
      </c>
      <c r="DZ189" s="54">
        <f t="shared" si="236"/>
        <v>8592198.6799999997</v>
      </c>
      <c r="EA189" s="54">
        <f t="shared" ref="EA189:FX189" si="237">ROUND((EA185)*(1+EA186+EA187),2)</f>
        <v>6293208.2000000002</v>
      </c>
      <c r="EB189" s="54">
        <f t="shared" si="237"/>
        <v>5474310.6600000001</v>
      </c>
      <c r="EC189" s="54">
        <f t="shared" si="237"/>
        <v>3303528.85</v>
      </c>
      <c r="ED189" s="54">
        <f t="shared" si="237"/>
        <v>19074835.579999998</v>
      </c>
      <c r="EE189" s="54">
        <f t="shared" si="237"/>
        <v>2814094.29</v>
      </c>
      <c r="EF189" s="54">
        <f t="shared" si="237"/>
        <v>13275622.939999999</v>
      </c>
      <c r="EG189" s="54">
        <f t="shared" si="237"/>
        <v>3264364.86</v>
      </c>
      <c r="EH189" s="54">
        <f t="shared" si="237"/>
        <v>2953450.28</v>
      </c>
      <c r="EI189" s="54">
        <f t="shared" si="237"/>
        <v>151600574.41999999</v>
      </c>
      <c r="EJ189" s="54">
        <f t="shared" si="237"/>
        <v>81102655.019999996</v>
      </c>
      <c r="EK189" s="54">
        <f t="shared" si="237"/>
        <v>6423889.96</v>
      </c>
      <c r="EL189" s="54">
        <f t="shared" si="237"/>
        <v>4622731.87</v>
      </c>
      <c r="EM189" s="54">
        <f t="shared" si="237"/>
        <v>4355772.6100000003</v>
      </c>
      <c r="EN189" s="54">
        <f t="shared" si="237"/>
        <v>10032803.279999999</v>
      </c>
      <c r="EO189" s="54">
        <f t="shared" si="237"/>
        <v>3999286.59</v>
      </c>
      <c r="EP189" s="54">
        <f t="shared" si="237"/>
        <v>4672252.6500000004</v>
      </c>
      <c r="EQ189" s="54">
        <f t="shared" si="237"/>
        <v>24419559.48</v>
      </c>
      <c r="ER189" s="54">
        <f t="shared" si="237"/>
        <v>4087586.99</v>
      </c>
      <c r="ES189" s="54">
        <f t="shared" si="237"/>
        <v>2016531.34</v>
      </c>
      <c r="ET189" s="54">
        <f t="shared" si="237"/>
        <v>3939525.12</v>
      </c>
      <c r="EU189" s="54">
        <f t="shared" si="237"/>
        <v>6604677.8600000003</v>
      </c>
      <c r="EV189" s="54">
        <f t="shared" si="237"/>
        <v>1254061.95</v>
      </c>
      <c r="EW189" s="54">
        <f t="shared" si="237"/>
        <v>10694384.060000001</v>
      </c>
      <c r="EX189" s="54">
        <f t="shared" si="237"/>
        <v>3304804.98</v>
      </c>
      <c r="EY189" s="54">
        <f t="shared" si="237"/>
        <v>4523619.91</v>
      </c>
      <c r="EZ189" s="54">
        <f t="shared" si="237"/>
        <v>2010994.28</v>
      </c>
      <c r="FA189" s="54">
        <f t="shared" si="237"/>
        <v>31238657.469999999</v>
      </c>
      <c r="FB189" s="54">
        <f t="shared" si="237"/>
        <v>3984643.33</v>
      </c>
      <c r="FC189" s="54">
        <f t="shared" si="237"/>
        <v>20052474.98</v>
      </c>
      <c r="FD189" s="54">
        <f t="shared" si="237"/>
        <v>3969337.17</v>
      </c>
      <c r="FE189" s="54">
        <f t="shared" si="237"/>
        <v>1666281.56</v>
      </c>
      <c r="FF189" s="54">
        <f t="shared" si="237"/>
        <v>3085900.11</v>
      </c>
      <c r="FG189" s="54">
        <f t="shared" si="237"/>
        <v>1898908.13</v>
      </c>
      <c r="FH189" s="54">
        <f t="shared" si="237"/>
        <v>1624346.16</v>
      </c>
      <c r="FI189" s="54">
        <f t="shared" si="237"/>
        <v>16390514.779999999</v>
      </c>
      <c r="FJ189" s="54">
        <f t="shared" si="237"/>
        <v>16796233.370000001</v>
      </c>
      <c r="FK189" s="54">
        <f t="shared" si="237"/>
        <v>19550205.079999998</v>
      </c>
      <c r="FL189" s="54">
        <f t="shared" si="237"/>
        <v>52780432</v>
      </c>
      <c r="FM189" s="54">
        <f t="shared" si="237"/>
        <v>32195792.66</v>
      </c>
      <c r="FN189" s="54">
        <f t="shared" si="237"/>
        <v>192829723.27000001</v>
      </c>
      <c r="FO189" s="54">
        <f t="shared" si="237"/>
        <v>10145632.77</v>
      </c>
      <c r="FP189" s="54">
        <f t="shared" si="237"/>
        <v>20764664.52</v>
      </c>
      <c r="FQ189" s="54">
        <f t="shared" si="237"/>
        <v>8338481.8700000001</v>
      </c>
      <c r="FR189" s="54">
        <f t="shared" si="237"/>
        <v>2580291.08</v>
      </c>
      <c r="FS189" s="54">
        <f t="shared" si="237"/>
        <v>2816227.95</v>
      </c>
      <c r="FT189" s="53">
        <f t="shared" si="237"/>
        <v>1515621.91</v>
      </c>
      <c r="FU189" s="54">
        <f t="shared" si="237"/>
        <v>7821140.8799999999</v>
      </c>
      <c r="FV189" s="54">
        <f t="shared" si="237"/>
        <v>6263260.4100000001</v>
      </c>
      <c r="FW189" s="54">
        <f t="shared" si="237"/>
        <v>2919161.39</v>
      </c>
      <c r="FX189" s="54">
        <f t="shared" si="237"/>
        <v>1178594.8700000001</v>
      </c>
      <c r="FY189" s="39"/>
      <c r="FZ189" s="54">
        <f>SUM(C189:FX189)</f>
        <v>7754529097.0500002</v>
      </c>
      <c r="GA189" s="54"/>
      <c r="GB189" s="54"/>
      <c r="GC189" s="54"/>
      <c r="GD189" s="54"/>
      <c r="GE189" s="6"/>
      <c r="GF189" s="7"/>
      <c r="GG189" s="7"/>
      <c r="GH189" s="7"/>
      <c r="GI189" s="7"/>
      <c r="GJ189" s="7"/>
      <c r="GK189" s="7"/>
      <c r="GL189" s="7"/>
      <c r="GM189" s="7"/>
    </row>
    <row r="190" spans="1:256" x14ac:dyDescent="0.2">
      <c r="A190" s="72"/>
      <c r="B190" s="2" t="s">
        <v>535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3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  <c r="AZ190" s="54"/>
      <c r="BA190" s="54"/>
      <c r="BB190" s="54"/>
      <c r="BC190" s="54"/>
      <c r="BD190" s="54"/>
      <c r="BE190" s="54"/>
      <c r="BF190" s="54"/>
      <c r="BG190" s="54"/>
      <c r="BH190" s="54"/>
      <c r="BI190" s="54"/>
      <c r="BJ190" s="54"/>
      <c r="BK190" s="54"/>
      <c r="BL190" s="54"/>
      <c r="BM190" s="54"/>
      <c r="BN190" s="54"/>
      <c r="BO190" s="54"/>
      <c r="BP190" s="54"/>
      <c r="BQ190" s="54"/>
      <c r="BR190" s="54"/>
      <c r="BS190" s="54"/>
      <c r="BT190" s="54"/>
      <c r="BU190" s="54"/>
      <c r="BV190" s="54"/>
      <c r="BW190" s="54"/>
      <c r="BX190" s="54"/>
      <c r="BY190" s="54"/>
      <c r="BZ190" s="54"/>
      <c r="CA190" s="54"/>
      <c r="CB190" s="54"/>
      <c r="CC190" s="54"/>
      <c r="CD190" s="54"/>
      <c r="CE190" s="54"/>
      <c r="CF190" s="54"/>
      <c r="CG190" s="54"/>
      <c r="CH190" s="54"/>
      <c r="CI190" s="54"/>
      <c r="CJ190" s="54"/>
      <c r="CK190" s="54"/>
      <c r="CL190" s="54"/>
      <c r="CM190" s="54"/>
      <c r="CN190" s="54"/>
      <c r="CO190" s="54"/>
      <c r="CP190" s="54"/>
      <c r="CQ190" s="54"/>
      <c r="CR190" s="54"/>
      <c r="CS190" s="54"/>
      <c r="CT190" s="54"/>
      <c r="CU190" s="54"/>
      <c r="CV190" s="54"/>
      <c r="CW190" s="54"/>
      <c r="CX190" s="54"/>
      <c r="CY190" s="54"/>
      <c r="CZ190" s="54"/>
      <c r="DA190" s="54"/>
      <c r="DB190" s="54"/>
      <c r="DC190" s="54"/>
      <c r="DD190" s="54"/>
      <c r="DE190" s="54"/>
      <c r="DF190" s="54"/>
      <c r="DG190" s="54"/>
      <c r="DH190" s="54"/>
      <c r="DI190" s="54"/>
      <c r="DJ190" s="54"/>
      <c r="DK190" s="54"/>
      <c r="DL190" s="54"/>
      <c r="DM190" s="54"/>
      <c r="DN190" s="54"/>
      <c r="DO190" s="54"/>
      <c r="DP190" s="54"/>
      <c r="DQ190" s="54"/>
      <c r="DR190" s="54"/>
      <c r="DS190" s="54"/>
      <c r="DT190" s="54"/>
      <c r="DU190" s="54"/>
      <c r="DV190" s="54"/>
      <c r="DW190" s="54"/>
      <c r="DX190" s="54"/>
      <c r="DY190" s="54"/>
      <c r="DZ190" s="54"/>
      <c r="EA190" s="54"/>
      <c r="EB190" s="54"/>
      <c r="EC190" s="54"/>
      <c r="ED190" s="54"/>
      <c r="EE190" s="54"/>
      <c r="EF190" s="54"/>
      <c r="EG190" s="54"/>
      <c r="EH190" s="54"/>
      <c r="EI190" s="54"/>
      <c r="EJ190" s="54"/>
      <c r="EK190" s="54"/>
      <c r="EL190" s="54"/>
      <c r="EM190" s="54"/>
      <c r="EN190" s="54"/>
      <c r="EO190" s="54"/>
      <c r="EP190" s="54"/>
      <c r="EQ190" s="54"/>
      <c r="ER190" s="54"/>
      <c r="ES190" s="54"/>
      <c r="ET190" s="54"/>
      <c r="EU190" s="54"/>
      <c r="EV190" s="54"/>
      <c r="EW190" s="54"/>
      <c r="EX190" s="54"/>
      <c r="EY190" s="54"/>
      <c r="EZ190" s="54"/>
      <c r="FA190" s="54"/>
      <c r="FB190" s="54"/>
      <c r="FC190" s="54"/>
      <c r="FD190" s="54"/>
      <c r="FE190" s="54"/>
      <c r="FF190" s="54"/>
      <c r="FG190" s="54"/>
      <c r="FH190" s="54"/>
      <c r="FI190" s="54"/>
      <c r="FJ190" s="54"/>
      <c r="FK190" s="54"/>
      <c r="FL190" s="54"/>
      <c r="FM190" s="54"/>
      <c r="FN190" s="54"/>
      <c r="FO190" s="54"/>
      <c r="FP190" s="54"/>
      <c r="FQ190" s="54"/>
      <c r="FR190" s="54"/>
      <c r="FS190" s="54"/>
      <c r="FT190" s="53"/>
      <c r="FU190" s="54"/>
      <c r="FV190" s="54"/>
      <c r="FW190" s="54"/>
      <c r="FX190" s="54"/>
      <c r="FY190" s="54"/>
      <c r="FZ190" s="54"/>
      <c r="GA190" s="54"/>
      <c r="GB190" s="58"/>
      <c r="GC190" s="58"/>
      <c r="GD190" s="58"/>
      <c r="GE190" s="82"/>
      <c r="GF190" s="83"/>
      <c r="GG190" s="7"/>
      <c r="GH190" s="7"/>
      <c r="GI190" s="7"/>
      <c r="GJ190" s="7"/>
      <c r="GK190" s="7"/>
      <c r="GL190" s="7"/>
      <c r="GM190" s="7"/>
    </row>
    <row r="191" spans="1:256" x14ac:dyDescent="0.2">
      <c r="A191" s="72"/>
      <c r="B191" s="2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3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  <c r="BB191" s="54"/>
      <c r="BC191" s="54"/>
      <c r="BD191" s="54"/>
      <c r="BE191" s="54"/>
      <c r="BF191" s="54"/>
      <c r="BG191" s="54"/>
      <c r="BH191" s="54"/>
      <c r="BI191" s="54"/>
      <c r="BJ191" s="54"/>
      <c r="BK191" s="54"/>
      <c r="BL191" s="54"/>
      <c r="BM191" s="54"/>
      <c r="BN191" s="54"/>
      <c r="BO191" s="54"/>
      <c r="BP191" s="54"/>
      <c r="BQ191" s="54"/>
      <c r="BR191" s="54"/>
      <c r="BS191" s="54"/>
      <c r="BT191" s="54"/>
      <c r="BU191" s="54"/>
      <c r="BV191" s="54"/>
      <c r="BW191" s="54"/>
      <c r="BX191" s="54"/>
      <c r="BY191" s="54"/>
      <c r="BZ191" s="54"/>
      <c r="CA191" s="54"/>
      <c r="CB191" s="54"/>
      <c r="CC191" s="54"/>
      <c r="CD191" s="54"/>
      <c r="CE191" s="54"/>
      <c r="CF191" s="54"/>
      <c r="CG191" s="54"/>
      <c r="CH191" s="54"/>
      <c r="CI191" s="54"/>
      <c r="CJ191" s="54"/>
      <c r="CK191" s="54"/>
      <c r="CL191" s="54"/>
      <c r="CM191" s="54"/>
      <c r="CN191" s="54"/>
      <c r="CO191" s="54"/>
      <c r="CP191" s="54"/>
      <c r="CQ191" s="54"/>
      <c r="CR191" s="54"/>
      <c r="CS191" s="54"/>
      <c r="CT191" s="54"/>
      <c r="CU191" s="54"/>
      <c r="CV191" s="54"/>
      <c r="CW191" s="54"/>
      <c r="CX191" s="54"/>
      <c r="CY191" s="54"/>
      <c r="CZ191" s="54"/>
      <c r="DA191" s="54"/>
      <c r="DB191" s="54"/>
      <c r="DC191" s="54"/>
      <c r="DD191" s="54"/>
      <c r="DE191" s="54"/>
      <c r="DF191" s="54"/>
      <c r="DG191" s="54"/>
      <c r="DH191" s="54"/>
      <c r="DI191" s="54"/>
      <c r="DJ191" s="54"/>
      <c r="DK191" s="54"/>
      <c r="DL191" s="54"/>
      <c r="DM191" s="54"/>
      <c r="DN191" s="54"/>
      <c r="DO191" s="54"/>
      <c r="DP191" s="54"/>
      <c r="DQ191" s="54"/>
      <c r="DR191" s="54"/>
      <c r="DS191" s="54"/>
      <c r="DT191" s="54"/>
      <c r="DU191" s="54"/>
      <c r="DV191" s="54"/>
      <c r="DW191" s="54"/>
      <c r="DX191" s="54"/>
      <c r="DY191" s="54"/>
      <c r="DZ191" s="54"/>
      <c r="EA191" s="54"/>
      <c r="EB191" s="54"/>
      <c r="EC191" s="54"/>
      <c r="ED191" s="54"/>
      <c r="EE191" s="54"/>
      <c r="EF191" s="54"/>
      <c r="EG191" s="54"/>
      <c r="EH191" s="54"/>
      <c r="EI191" s="54"/>
      <c r="EJ191" s="54"/>
      <c r="EK191" s="54"/>
      <c r="EL191" s="54"/>
      <c r="EM191" s="54"/>
      <c r="EN191" s="54"/>
      <c r="EO191" s="54"/>
      <c r="EP191" s="54"/>
      <c r="EQ191" s="54"/>
      <c r="ER191" s="54"/>
      <c r="ES191" s="54"/>
      <c r="ET191" s="54"/>
      <c r="EU191" s="54"/>
      <c r="EV191" s="54"/>
      <c r="EW191" s="54"/>
      <c r="EX191" s="54"/>
      <c r="EY191" s="54"/>
      <c r="EZ191" s="54"/>
      <c r="FA191" s="54"/>
      <c r="FB191" s="54"/>
      <c r="FC191" s="54"/>
      <c r="FD191" s="54"/>
      <c r="FE191" s="54"/>
      <c r="FF191" s="54"/>
      <c r="FG191" s="54"/>
      <c r="FH191" s="54"/>
      <c r="FI191" s="54"/>
      <c r="FJ191" s="54"/>
      <c r="FK191" s="54"/>
      <c r="FL191" s="54"/>
      <c r="FM191" s="54"/>
      <c r="FN191" s="54"/>
      <c r="FO191" s="54"/>
      <c r="FP191" s="54"/>
      <c r="FQ191" s="54"/>
      <c r="FR191" s="54"/>
      <c r="FS191" s="54"/>
      <c r="FT191" s="53"/>
      <c r="FU191" s="54"/>
      <c r="FV191" s="54"/>
      <c r="FW191" s="54"/>
      <c r="FX191" s="54"/>
      <c r="FY191" s="54"/>
      <c r="FZ191" s="54"/>
      <c r="GA191" s="54"/>
      <c r="GB191" s="54"/>
      <c r="GC191" s="54"/>
      <c r="GD191" s="54"/>
      <c r="GE191" s="6"/>
      <c r="GF191" s="7"/>
      <c r="GG191" s="7"/>
      <c r="GH191" s="7"/>
      <c r="GI191" s="7"/>
      <c r="GJ191" s="7"/>
      <c r="GK191" s="7"/>
      <c r="GL191" s="7"/>
      <c r="GM191" s="7"/>
    </row>
    <row r="192" spans="1:256" ht="15.75" x14ac:dyDescent="0.25">
      <c r="A192" s="72"/>
      <c r="B192" s="52" t="s">
        <v>536</v>
      </c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3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  <c r="BB192" s="54"/>
      <c r="BC192" s="54"/>
      <c r="BD192" s="54"/>
      <c r="BE192" s="54"/>
      <c r="BF192" s="54"/>
      <c r="BG192" s="54"/>
      <c r="BH192" s="54"/>
      <c r="BI192" s="54"/>
      <c r="BJ192" s="54"/>
      <c r="BK192" s="54"/>
      <c r="BL192" s="54"/>
      <c r="BM192" s="54"/>
      <c r="BN192" s="54"/>
      <c r="BO192" s="54"/>
      <c r="BP192" s="54"/>
      <c r="BQ192" s="54"/>
      <c r="BR192" s="54"/>
      <c r="BS192" s="54"/>
      <c r="BT192" s="54"/>
      <c r="BU192" s="54"/>
      <c r="BV192" s="54"/>
      <c r="BW192" s="54"/>
      <c r="BX192" s="54"/>
      <c r="BY192" s="54"/>
      <c r="BZ192" s="54"/>
      <c r="CA192" s="54"/>
      <c r="CB192" s="54"/>
      <c r="CC192" s="54"/>
      <c r="CD192" s="54"/>
      <c r="CE192" s="54"/>
      <c r="CF192" s="54"/>
      <c r="CG192" s="54"/>
      <c r="CH192" s="54"/>
      <c r="CI192" s="54"/>
      <c r="CJ192" s="54"/>
      <c r="CK192" s="54"/>
      <c r="CL192" s="54"/>
      <c r="CM192" s="54"/>
      <c r="CN192" s="54"/>
      <c r="CO192" s="54"/>
      <c r="CP192" s="54"/>
      <c r="CQ192" s="54"/>
      <c r="CR192" s="54"/>
      <c r="CS192" s="54"/>
      <c r="CT192" s="54"/>
      <c r="CU192" s="54"/>
      <c r="CV192" s="54"/>
      <c r="CW192" s="54"/>
      <c r="CX192" s="54"/>
      <c r="CY192" s="54"/>
      <c r="CZ192" s="54"/>
      <c r="DA192" s="54"/>
      <c r="DB192" s="54"/>
      <c r="DC192" s="54"/>
      <c r="DD192" s="54"/>
      <c r="DE192" s="54"/>
      <c r="DF192" s="54"/>
      <c r="DG192" s="54"/>
      <c r="DH192" s="54"/>
      <c r="DI192" s="54"/>
      <c r="DJ192" s="54"/>
      <c r="DK192" s="54"/>
      <c r="DL192" s="54"/>
      <c r="DM192" s="54"/>
      <c r="DN192" s="54"/>
      <c r="DO192" s="54"/>
      <c r="DP192" s="54"/>
      <c r="DQ192" s="54"/>
      <c r="DR192" s="54"/>
      <c r="DS192" s="54"/>
      <c r="DT192" s="54"/>
      <c r="DU192" s="54"/>
      <c r="DV192" s="54"/>
      <c r="DW192" s="54"/>
      <c r="DX192" s="54"/>
      <c r="DY192" s="54"/>
      <c r="DZ192" s="54"/>
      <c r="EA192" s="54"/>
      <c r="EB192" s="54"/>
      <c r="EC192" s="54"/>
      <c r="ED192" s="54"/>
      <c r="EE192" s="54"/>
      <c r="EF192" s="54"/>
      <c r="EG192" s="54"/>
      <c r="EH192" s="54"/>
      <c r="EI192" s="54"/>
      <c r="EJ192" s="54"/>
      <c r="EK192" s="54"/>
      <c r="EL192" s="54"/>
      <c r="EM192" s="54"/>
      <c r="EN192" s="54"/>
      <c r="EO192" s="54"/>
      <c r="EP192" s="54"/>
      <c r="EQ192" s="54"/>
      <c r="ER192" s="54"/>
      <c r="ES192" s="54"/>
      <c r="ET192" s="54"/>
      <c r="EU192" s="54"/>
      <c r="EV192" s="54"/>
      <c r="EW192" s="54"/>
      <c r="EX192" s="54"/>
      <c r="EY192" s="54"/>
      <c r="EZ192" s="54"/>
      <c r="FA192" s="54"/>
      <c r="FB192" s="54"/>
      <c r="FC192" s="54"/>
      <c r="FD192" s="54"/>
      <c r="FE192" s="54"/>
      <c r="FF192" s="54"/>
      <c r="FG192" s="54"/>
      <c r="FH192" s="54"/>
      <c r="FI192" s="54"/>
      <c r="FJ192" s="54"/>
      <c r="FK192" s="54"/>
      <c r="FL192" s="54"/>
      <c r="FM192" s="54"/>
      <c r="FN192" s="54"/>
      <c r="FO192" s="54"/>
      <c r="FP192" s="54"/>
      <c r="FQ192" s="54"/>
      <c r="FR192" s="54"/>
      <c r="FS192" s="54"/>
      <c r="FT192" s="53"/>
      <c r="FU192" s="54"/>
      <c r="FV192" s="54"/>
      <c r="FW192" s="54"/>
      <c r="FX192" s="54"/>
      <c r="FY192" s="54"/>
      <c r="FZ192" s="54"/>
      <c r="GA192" s="54"/>
      <c r="GB192" s="54"/>
      <c r="GC192" s="54"/>
      <c r="GD192" s="54"/>
      <c r="GE192" s="6"/>
      <c r="GF192" s="7"/>
      <c r="GG192" s="7"/>
      <c r="GH192" s="7"/>
      <c r="GI192" s="7"/>
      <c r="GJ192" s="7"/>
      <c r="GK192" s="7"/>
      <c r="GL192" s="7"/>
      <c r="GM192" s="7"/>
    </row>
    <row r="193" spans="1:195" x14ac:dyDescent="0.2">
      <c r="A193" s="3" t="s">
        <v>537</v>
      </c>
      <c r="B193" s="2" t="s">
        <v>538</v>
      </c>
      <c r="C193" s="54">
        <f t="shared" ref="C193:BN193" si="238">(C32)</f>
        <v>8463.56</v>
      </c>
      <c r="D193" s="54">
        <f t="shared" si="238"/>
        <v>8463.56</v>
      </c>
      <c r="E193" s="54">
        <f t="shared" si="238"/>
        <v>8463.56</v>
      </c>
      <c r="F193" s="54">
        <f t="shared" si="238"/>
        <v>8463.56</v>
      </c>
      <c r="G193" s="54">
        <f t="shared" si="238"/>
        <v>8463.56</v>
      </c>
      <c r="H193" s="54">
        <f t="shared" si="238"/>
        <v>8463.56</v>
      </c>
      <c r="I193" s="54">
        <f t="shared" si="238"/>
        <v>8463.56</v>
      </c>
      <c r="J193" s="54">
        <f t="shared" si="238"/>
        <v>8463.56</v>
      </c>
      <c r="K193" s="54">
        <f t="shared" si="238"/>
        <v>8463.56</v>
      </c>
      <c r="L193" s="54">
        <f t="shared" si="238"/>
        <v>8463.56</v>
      </c>
      <c r="M193" s="54">
        <f t="shared" si="238"/>
        <v>8463.56</v>
      </c>
      <c r="N193" s="54">
        <f t="shared" si="238"/>
        <v>8463.56</v>
      </c>
      <c r="O193" s="54">
        <f t="shared" si="238"/>
        <v>8463.56</v>
      </c>
      <c r="P193" s="54">
        <f t="shared" si="238"/>
        <v>8463.56</v>
      </c>
      <c r="Q193" s="54">
        <f t="shared" si="238"/>
        <v>8463.56</v>
      </c>
      <c r="R193" s="54">
        <f t="shared" si="238"/>
        <v>8463.56</v>
      </c>
      <c r="S193" s="54">
        <f t="shared" si="238"/>
        <v>8463.56</v>
      </c>
      <c r="T193" s="54">
        <f t="shared" si="238"/>
        <v>8463.56</v>
      </c>
      <c r="U193" s="54">
        <f t="shared" si="238"/>
        <v>8463.56</v>
      </c>
      <c r="V193" s="54">
        <f t="shared" si="238"/>
        <v>8463.56</v>
      </c>
      <c r="W193" s="54">
        <f t="shared" si="238"/>
        <v>8463.56</v>
      </c>
      <c r="X193" s="54">
        <f t="shared" si="238"/>
        <v>8463.56</v>
      </c>
      <c r="Y193" s="54">
        <f t="shared" si="238"/>
        <v>8463.56</v>
      </c>
      <c r="Z193" s="54">
        <f t="shared" si="238"/>
        <v>8463.56</v>
      </c>
      <c r="AA193" s="54">
        <f t="shared" si="238"/>
        <v>8463.56</v>
      </c>
      <c r="AB193" s="54">
        <f t="shared" si="238"/>
        <v>8463.56</v>
      </c>
      <c r="AC193" s="54">
        <f t="shared" si="238"/>
        <v>8463.56</v>
      </c>
      <c r="AD193" s="54">
        <f t="shared" si="238"/>
        <v>8463.56</v>
      </c>
      <c r="AE193" s="54">
        <f t="shared" si="238"/>
        <v>8463.56</v>
      </c>
      <c r="AF193" s="54">
        <f t="shared" si="238"/>
        <v>8463.56</v>
      </c>
      <c r="AG193" s="54">
        <f t="shared" si="238"/>
        <v>8463.56</v>
      </c>
      <c r="AH193" s="54">
        <f t="shared" si="238"/>
        <v>8463.56</v>
      </c>
      <c r="AI193" s="54">
        <f t="shared" si="238"/>
        <v>8463.56</v>
      </c>
      <c r="AJ193" s="54">
        <f t="shared" si="238"/>
        <v>8463.56</v>
      </c>
      <c r="AK193" s="54">
        <f t="shared" si="238"/>
        <v>8463.56</v>
      </c>
      <c r="AL193" s="54">
        <f t="shared" si="238"/>
        <v>8463.56</v>
      </c>
      <c r="AM193" s="54">
        <f t="shared" si="238"/>
        <v>8463.56</v>
      </c>
      <c r="AN193" s="54">
        <f t="shared" si="238"/>
        <v>8463.56</v>
      </c>
      <c r="AO193" s="54">
        <f t="shared" si="238"/>
        <v>8463.56</v>
      </c>
      <c r="AP193" s="54">
        <f t="shared" si="238"/>
        <v>8463.56</v>
      </c>
      <c r="AQ193" s="54">
        <f t="shared" si="238"/>
        <v>8463.56</v>
      </c>
      <c r="AR193" s="54">
        <f t="shared" si="238"/>
        <v>8463.56</v>
      </c>
      <c r="AS193" s="54">
        <f t="shared" si="238"/>
        <v>8463.56</v>
      </c>
      <c r="AT193" s="54">
        <f t="shared" si="238"/>
        <v>8463.56</v>
      </c>
      <c r="AU193" s="54">
        <f t="shared" si="238"/>
        <v>8463.56</v>
      </c>
      <c r="AV193" s="54">
        <f t="shared" si="238"/>
        <v>8463.56</v>
      </c>
      <c r="AW193" s="54">
        <f t="shared" si="238"/>
        <v>8463.56</v>
      </c>
      <c r="AX193" s="54">
        <f t="shared" si="238"/>
        <v>8463.56</v>
      </c>
      <c r="AY193" s="54">
        <f t="shared" si="238"/>
        <v>8463.56</v>
      </c>
      <c r="AZ193" s="54">
        <f t="shared" si="238"/>
        <v>8463.56</v>
      </c>
      <c r="BA193" s="54">
        <f t="shared" si="238"/>
        <v>8463.56</v>
      </c>
      <c r="BB193" s="54">
        <f t="shared" si="238"/>
        <v>8463.56</v>
      </c>
      <c r="BC193" s="54">
        <f t="shared" si="238"/>
        <v>8463.56</v>
      </c>
      <c r="BD193" s="54">
        <f t="shared" si="238"/>
        <v>8463.56</v>
      </c>
      <c r="BE193" s="54">
        <f t="shared" si="238"/>
        <v>8463.56</v>
      </c>
      <c r="BF193" s="54">
        <f t="shared" si="238"/>
        <v>8463.56</v>
      </c>
      <c r="BG193" s="54">
        <f t="shared" si="238"/>
        <v>8463.56</v>
      </c>
      <c r="BH193" s="54">
        <f t="shared" si="238"/>
        <v>8463.56</v>
      </c>
      <c r="BI193" s="54">
        <f t="shared" si="238"/>
        <v>8463.56</v>
      </c>
      <c r="BJ193" s="54">
        <f t="shared" si="238"/>
        <v>8463.56</v>
      </c>
      <c r="BK193" s="54">
        <f t="shared" si="238"/>
        <v>8463.56</v>
      </c>
      <c r="BL193" s="54">
        <f t="shared" si="238"/>
        <v>8463.56</v>
      </c>
      <c r="BM193" s="54">
        <f t="shared" si="238"/>
        <v>8463.56</v>
      </c>
      <c r="BN193" s="54">
        <f t="shared" si="238"/>
        <v>8463.56</v>
      </c>
      <c r="BO193" s="54">
        <f t="shared" ref="BO193:DZ193" si="239">(BO32)</f>
        <v>8463.56</v>
      </c>
      <c r="BP193" s="54">
        <f t="shared" si="239"/>
        <v>8463.56</v>
      </c>
      <c r="BQ193" s="54">
        <f t="shared" si="239"/>
        <v>8463.56</v>
      </c>
      <c r="BR193" s="54">
        <f t="shared" si="239"/>
        <v>8463.56</v>
      </c>
      <c r="BS193" s="54">
        <f t="shared" si="239"/>
        <v>8463.56</v>
      </c>
      <c r="BT193" s="54">
        <f t="shared" si="239"/>
        <v>8463.56</v>
      </c>
      <c r="BU193" s="54">
        <f t="shared" si="239"/>
        <v>8463.56</v>
      </c>
      <c r="BV193" s="54">
        <f t="shared" si="239"/>
        <v>8463.56</v>
      </c>
      <c r="BW193" s="54">
        <f t="shared" si="239"/>
        <v>8463.56</v>
      </c>
      <c r="BX193" s="54">
        <f t="shared" si="239"/>
        <v>8463.56</v>
      </c>
      <c r="BY193" s="54">
        <f t="shared" si="239"/>
        <v>8463.56</v>
      </c>
      <c r="BZ193" s="54">
        <f t="shared" si="239"/>
        <v>8463.56</v>
      </c>
      <c r="CA193" s="54">
        <f t="shared" si="239"/>
        <v>8463.56</v>
      </c>
      <c r="CB193" s="54">
        <f t="shared" si="239"/>
        <v>8463.56</v>
      </c>
      <c r="CC193" s="54">
        <f t="shared" si="239"/>
        <v>8463.56</v>
      </c>
      <c r="CD193" s="54">
        <f t="shared" si="239"/>
        <v>8463.56</v>
      </c>
      <c r="CE193" s="54">
        <f t="shared" si="239"/>
        <v>8463.56</v>
      </c>
      <c r="CF193" s="54">
        <f t="shared" si="239"/>
        <v>8463.56</v>
      </c>
      <c r="CG193" s="54">
        <f t="shared" si="239"/>
        <v>8463.56</v>
      </c>
      <c r="CH193" s="54">
        <f t="shared" si="239"/>
        <v>8463.56</v>
      </c>
      <c r="CI193" s="54">
        <f t="shared" si="239"/>
        <v>8463.56</v>
      </c>
      <c r="CJ193" s="54">
        <f t="shared" si="239"/>
        <v>8463.56</v>
      </c>
      <c r="CK193" s="54">
        <f t="shared" si="239"/>
        <v>8463.56</v>
      </c>
      <c r="CL193" s="54">
        <f t="shared" si="239"/>
        <v>8463.56</v>
      </c>
      <c r="CM193" s="54">
        <f t="shared" si="239"/>
        <v>8463.56</v>
      </c>
      <c r="CN193" s="54">
        <f t="shared" si="239"/>
        <v>8463.56</v>
      </c>
      <c r="CO193" s="54">
        <f t="shared" si="239"/>
        <v>8463.56</v>
      </c>
      <c r="CP193" s="54">
        <f t="shared" si="239"/>
        <v>8463.56</v>
      </c>
      <c r="CQ193" s="54">
        <f t="shared" si="239"/>
        <v>8463.56</v>
      </c>
      <c r="CR193" s="54">
        <f t="shared" si="239"/>
        <v>8463.56</v>
      </c>
      <c r="CS193" s="54">
        <f t="shared" si="239"/>
        <v>8463.56</v>
      </c>
      <c r="CT193" s="54">
        <f t="shared" si="239"/>
        <v>8463.56</v>
      </c>
      <c r="CU193" s="54">
        <f t="shared" si="239"/>
        <v>8463.56</v>
      </c>
      <c r="CV193" s="54">
        <f t="shared" si="239"/>
        <v>8463.56</v>
      </c>
      <c r="CW193" s="54">
        <f t="shared" si="239"/>
        <v>8463.56</v>
      </c>
      <c r="CX193" s="54">
        <f t="shared" si="239"/>
        <v>8463.56</v>
      </c>
      <c r="CY193" s="54">
        <f t="shared" si="239"/>
        <v>8463.56</v>
      </c>
      <c r="CZ193" s="54">
        <f t="shared" si="239"/>
        <v>8463.56</v>
      </c>
      <c r="DA193" s="54">
        <f t="shared" si="239"/>
        <v>8463.56</v>
      </c>
      <c r="DB193" s="54">
        <f t="shared" si="239"/>
        <v>8463.56</v>
      </c>
      <c r="DC193" s="54">
        <f t="shared" si="239"/>
        <v>8463.56</v>
      </c>
      <c r="DD193" s="54">
        <f t="shared" si="239"/>
        <v>8463.56</v>
      </c>
      <c r="DE193" s="54">
        <f t="shared" si="239"/>
        <v>8463.56</v>
      </c>
      <c r="DF193" s="54">
        <f t="shared" si="239"/>
        <v>8463.56</v>
      </c>
      <c r="DG193" s="54">
        <f t="shared" si="239"/>
        <v>8463.56</v>
      </c>
      <c r="DH193" s="54">
        <f t="shared" si="239"/>
        <v>8463.56</v>
      </c>
      <c r="DI193" s="54">
        <f t="shared" si="239"/>
        <v>8463.56</v>
      </c>
      <c r="DJ193" s="54">
        <f t="shared" si="239"/>
        <v>8463.56</v>
      </c>
      <c r="DK193" s="54">
        <f t="shared" si="239"/>
        <v>8463.56</v>
      </c>
      <c r="DL193" s="54">
        <f t="shared" si="239"/>
        <v>8463.56</v>
      </c>
      <c r="DM193" s="54">
        <f t="shared" si="239"/>
        <v>8463.56</v>
      </c>
      <c r="DN193" s="54">
        <f t="shared" si="239"/>
        <v>8463.56</v>
      </c>
      <c r="DO193" s="54">
        <f t="shared" si="239"/>
        <v>8463.56</v>
      </c>
      <c r="DP193" s="54">
        <f t="shared" si="239"/>
        <v>8463.56</v>
      </c>
      <c r="DQ193" s="54">
        <f t="shared" si="239"/>
        <v>8463.56</v>
      </c>
      <c r="DR193" s="54">
        <f t="shared" si="239"/>
        <v>8463.56</v>
      </c>
      <c r="DS193" s="54">
        <f t="shared" si="239"/>
        <v>8463.56</v>
      </c>
      <c r="DT193" s="54">
        <f t="shared" si="239"/>
        <v>8463.56</v>
      </c>
      <c r="DU193" s="54">
        <f t="shared" si="239"/>
        <v>8463.56</v>
      </c>
      <c r="DV193" s="54">
        <f t="shared" si="239"/>
        <v>8463.56</v>
      </c>
      <c r="DW193" s="54">
        <f t="shared" si="239"/>
        <v>8463.56</v>
      </c>
      <c r="DX193" s="54">
        <f t="shared" si="239"/>
        <v>8463.56</v>
      </c>
      <c r="DY193" s="54">
        <f t="shared" si="239"/>
        <v>8463.56</v>
      </c>
      <c r="DZ193" s="54">
        <f t="shared" si="239"/>
        <v>8463.56</v>
      </c>
      <c r="EA193" s="54">
        <f t="shared" ref="EA193:FX193" si="240">(EA32)</f>
        <v>8463.56</v>
      </c>
      <c r="EB193" s="54">
        <f t="shared" si="240"/>
        <v>8463.56</v>
      </c>
      <c r="EC193" s="54">
        <f t="shared" si="240"/>
        <v>8463.56</v>
      </c>
      <c r="ED193" s="54">
        <f t="shared" si="240"/>
        <v>8463.56</v>
      </c>
      <c r="EE193" s="54">
        <f t="shared" si="240"/>
        <v>8463.56</v>
      </c>
      <c r="EF193" s="54">
        <f t="shared" si="240"/>
        <v>8463.56</v>
      </c>
      <c r="EG193" s="54">
        <f t="shared" si="240"/>
        <v>8463.56</v>
      </c>
      <c r="EH193" s="54">
        <f t="shared" si="240"/>
        <v>8463.56</v>
      </c>
      <c r="EI193" s="54">
        <f t="shared" si="240"/>
        <v>8463.56</v>
      </c>
      <c r="EJ193" s="54">
        <f t="shared" si="240"/>
        <v>8463.56</v>
      </c>
      <c r="EK193" s="54">
        <f t="shared" si="240"/>
        <v>8463.56</v>
      </c>
      <c r="EL193" s="54">
        <f t="shared" si="240"/>
        <v>8463.56</v>
      </c>
      <c r="EM193" s="54">
        <f t="shared" si="240"/>
        <v>8463.56</v>
      </c>
      <c r="EN193" s="54">
        <f t="shared" si="240"/>
        <v>8463.56</v>
      </c>
      <c r="EO193" s="54">
        <f t="shared" si="240"/>
        <v>8463.56</v>
      </c>
      <c r="EP193" s="54">
        <f t="shared" si="240"/>
        <v>8463.56</v>
      </c>
      <c r="EQ193" s="54">
        <f t="shared" si="240"/>
        <v>8463.56</v>
      </c>
      <c r="ER193" s="54">
        <f t="shared" si="240"/>
        <v>8463.56</v>
      </c>
      <c r="ES193" s="54">
        <f t="shared" si="240"/>
        <v>8463.56</v>
      </c>
      <c r="ET193" s="54">
        <f t="shared" si="240"/>
        <v>8463.56</v>
      </c>
      <c r="EU193" s="54">
        <f t="shared" si="240"/>
        <v>8463.56</v>
      </c>
      <c r="EV193" s="54">
        <f t="shared" si="240"/>
        <v>8463.56</v>
      </c>
      <c r="EW193" s="54">
        <f t="shared" si="240"/>
        <v>8463.56</v>
      </c>
      <c r="EX193" s="54">
        <f t="shared" si="240"/>
        <v>8463.56</v>
      </c>
      <c r="EY193" s="54">
        <f t="shared" si="240"/>
        <v>8463.56</v>
      </c>
      <c r="EZ193" s="54">
        <f t="shared" si="240"/>
        <v>8463.56</v>
      </c>
      <c r="FA193" s="54">
        <f t="shared" si="240"/>
        <v>8463.56</v>
      </c>
      <c r="FB193" s="54">
        <f t="shared" si="240"/>
        <v>8463.56</v>
      </c>
      <c r="FC193" s="54">
        <f t="shared" si="240"/>
        <v>8463.56</v>
      </c>
      <c r="FD193" s="54">
        <f t="shared" si="240"/>
        <v>8463.56</v>
      </c>
      <c r="FE193" s="54">
        <f t="shared" si="240"/>
        <v>8463.56</v>
      </c>
      <c r="FF193" s="54">
        <f t="shared" si="240"/>
        <v>8463.56</v>
      </c>
      <c r="FG193" s="54">
        <f t="shared" si="240"/>
        <v>8463.56</v>
      </c>
      <c r="FH193" s="54">
        <f t="shared" si="240"/>
        <v>8463.56</v>
      </c>
      <c r="FI193" s="54">
        <f t="shared" si="240"/>
        <v>8463.56</v>
      </c>
      <c r="FJ193" s="54">
        <f t="shared" si="240"/>
        <v>8463.56</v>
      </c>
      <c r="FK193" s="54">
        <f t="shared" si="240"/>
        <v>8463.56</v>
      </c>
      <c r="FL193" s="54">
        <f t="shared" si="240"/>
        <v>8463.56</v>
      </c>
      <c r="FM193" s="54">
        <f t="shared" si="240"/>
        <v>8463.56</v>
      </c>
      <c r="FN193" s="54">
        <f t="shared" si="240"/>
        <v>8463.56</v>
      </c>
      <c r="FO193" s="54">
        <f t="shared" si="240"/>
        <v>8463.56</v>
      </c>
      <c r="FP193" s="54">
        <f t="shared" si="240"/>
        <v>8463.56</v>
      </c>
      <c r="FQ193" s="54">
        <f t="shared" si="240"/>
        <v>8463.56</v>
      </c>
      <c r="FR193" s="54">
        <f t="shared" si="240"/>
        <v>8463.56</v>
      </c>
      <c r="FS193" s="54">
        <f t="shared" si="240"/>
        <v>8463.56</v>
      </c>
      <c r="FT193" s="53">
        <f t="shared" si="240"/>
        <v>8463.56</v>
      </c>
      <c r="FU193" s="54">
        <f t="shared" si="240"/>
        <v>8463.56</v>
      </c>
      <c r="FV193" s="54">
        <f t="shared" si="240"/>
        <v>8463.56</v>
      </c>
      <c r="FW193" s="54">
        <f t="shared" si="240"/>
        <v>8463.56</v>
      </c>
      <c r="FX193" s="54">
        <f t="shared" si="240"/>
        <v>8463.56</v>
      </c>
      <c r="FY193" s="54"/>
      <c r="FZ193" s="54"/>
      <c r="GA193" s="54"/>
      <c r="GB193" s="54"/>
      <c r="GC193" s="54"/>
      <c r="GD193" s="54"/>
      <c r="GE193" s="6"/>
      <c r="GF193" s="7"/>
      <c r="GG193" s="7"/>
      <c r="GH193" s="7"/>
      <c r="GI193" s="7"/>
      <c r="GJ193" s="7"/>
      <c r="GK193" s="7"/>
      <c r="GL193" s="7"/>
      <c r="GM193" s="7"/>
    </row>
    <row r="194" spans="1:195" x14ac:dyDescent="0.2">
      <c r="A194" s="3" t="s">
        <v>539</v>
      </c>
      <c r="B194" s="2" t="s">
        <v>540</v>
      </c>
      <c r="C194" s="21">
        <f t="shared" ref="C194:BN194" si="241">(C91)</f>
        <v>6300.9</v>
      </c>
      <c r="D194" s="21">
        <f t="shared" si="241"/>
        <v>41884.377</v>
      </c>
      <c r="E194" s="21">
        <f t="shared" si="241"/>
        <v>8007.6999999999989</v>
      </c>
      <c r="F194" s="21">
        <f t="shared" si="241"/>
        <v>18315.099999999999</v>
      </c>
      <c r="G194" s="21">
        <f t="shared" si="241"/>
        <v>1049.3</v>
      </c>
      <c r="H194" s="21">
        <f t="shared" si="241"/>
        <v>944.7</v>
      </c>
      <c r="I194" s="21">
        <f t="shared" si="241"/>
        <v>10343.400499999998</v>
      </c>
      <c r="J194" s="21">
        <f t="shared" si="241"/>
        <v>2387.6</v>
      </c>
      <c r="K194" s="21">
        <f t="shared" si="241"/>
        <v>295.2</v>
      </c>
      <c r="L194" s="21">
        <f t="shared" si="241"/>
        <v>2614.3999999999996</v>
      </c>
      <c r="M194" s="21">
        <f t="shared" si="241"/>
        <v>1329.3</v>
      </c>
      <c r="N194" s="21">
        <f t="shared" si="241"/>
        <v>52774.400000000001</v>
      </c>
      <c r="O194" s="21">
        <f t="shared" si="241"/>
        <v>14654.2</v>
      </c>
      <c r="P194" s="21">
        <f t="shared" si="241"/>
        <v>180</v>
      </c>
      <c r="Q194" s="21">
        <f t="shared" si="241"/>
        <v>39632.799999999996</v>
      </c>
      <c r="R194" s="21">
        <f t="shared" si="241"/>
        <v>502.10000000000048</v>
      </c>
      <c r="S194" s="21">
        <f t="shared" si="241"/>
        <v>1687.8</v>
      </c>
      <c r="T194" s="21">
        <f t="shared" si="241"/>
        <v>141.79999999999998</v>
      </c>
      <c r="U194" s="21">
        <f t="shared" si="241"/>
        <v>49.999999999999993</v>
      </c>
      <c r="V194" s="21">
        <f t="shared" si="241"/>
        <v>290.90000000000003</v>
      </c>
      <c r="W194" s="21">
        <f t="shared" si="241"/>
        <v>50</v>
      </c>
      <c r="X194" s="21">
        <f t="shared" si="241"/>
        <v>50</v>
      </c>
      <c r="Y194" s="21">
        <f t="shared" si="241"/>
        <v>493.99999999999994</v>
      </c>
      <c r="Z194" s="21">
        <f t="shared" si="241"/>
        <v>243</v>
      </c>
      <c r="AA194" s="21">
        <f t="shared" si="241"/>
        <v>30234.399999999998</v>
      </c>
      <c r="AB194" s="21">
        <f t="shared" si="241"/>
        <v>30061.000000000004</v>
      </c>
      <c r="AC194" s="21">
        <f t="shared" si="241"/>
        <v>968</v>
      </c>
      <c r="AD194" s="21">
        <f t="shared" si="241"/>
        <v>1301.5</v>
      </c>
      <c r="AE194" s="21">
        <f t="shared" si="241"/>
        <v>110.7</v>
      </c>
      <c r="AF194" s="21">
        <f t="shared" si="241"/>
        <v>166.1</v>
      </c>
      <c r="AG194" s="21">
        <f t="shared" si="241"/>
        <v>775.6</v>
      </c>
      <c r="AH194" s="21">
        <f t="shared" si="241"/>
        <v>1014.9000000000001</v>
      </c>
      <c r="AI194" s="21">
        <f t="shared" si="241"/>
        <v>360.20000000000005</v>
      </c>
      <c r="AJ194" s="21">
        <f t="shared" si="241"/>
        <v>199.6</v>
      </c>
      <c r="AK194" s="21">
        <f t="shared" si="241"/>
        <v>216.3</v>
      </c>
      <c r="AL194" s="21">
        <f t="shared" si="241"/>
        <v>276.59999999999997</v>
      </c>
      <c r="AM194" s="21">
        <f t="shared" si="241"/>
        <v>447.3</v>
      </c>
      <c r="AN194" s="21">
        <f t="shared" si="241"/>
        <v>353</v>
      </c>
      <c r="AO194" s="21">
        <f t="shared" si="241"/>
        <v>4678.9000000000005</v>
      </c>
      <c r="AP194" s="21">
        <f t="shared" si="241"/>
        <v>87683.299999999988</v>
      </c>
      <c r="AQ194" s="21">
        <f t="shared" si="241"/>
        <v>241.29999999999998</v>
      </c>
      <c r="AR194" s="21">
        <f t="shared" si="241"/>
        <v>63024.400499999996</v>
      </c>
      <c r="AS194" s="21">
        <f t="shared" si="241"/>
        <v>6900.6</v>
      </c>
      <c r="AT194" s="21">
        <f t="shared" si="241"/>
        <v>2403.8000000000002</v>
      </c>
      <c r="AU194" s="21">
        <f t="shared" si="241"/>
        <v>250.6</v>
      </c>
      <c r="AV194" s="21">
        <f t="shared" si="241"/>
        <v>300.89999999999998</v>
      </c>
      <c r="AW194" s="21">
        <f t="shared" si="241"/>
        <v>212.89999999999998</v>
      </c>
      <c r="AX194" s="21">
        <f t="shared" si="241"/>
        <v>50</v>
      </c>
      <c r="AY194" s="21">
        <f t="shared" si="241"/>
        <v>486.00000000000006</v>
      </c>
      <c r="AZ194" s="21">
        <f t="shared" si="241"/>
        <v>11392.9</v>
      </c>
      <c r="BA194" s="21">
        <f t="shared" si="241"/>
        <v>9151.8000000000011</v>
      </c>
      <c r="BB194" s="21">
        <f t="shared" si="241"/>
        <v>7806</v>
      </c>
      <c r="BC194" s="21">
        <f t="shared" si="241"/>
        <v>30115.8</v>
      </c>
      <c r="BD194" s="21">
        <f t="shared" si="241"/>
        <v>4963.3</v>
      </c>
      <c r="BE194" s="21">
        <f t="shared" si="241"/>
        <v>1402</v>
      </c>
      <c r="BF194" s="21">
        <f t="shared" si="241"/>
        <v>23886</v>
      </c>
      <c r="BG194" s="21">
        <f t="shared" si="241"/>
        <v>977.6</v>
      </c>
      <c r="BH194" s="21">
        <f t="shared" si="241"/>
        <v>599.79999999999995</v>
      </c>
      <c r="BI194" s="21">
        <f t="shared" si="241"/>
        <v>252.39999999999998</v>
      </c>
      <c r="BJ194" s="21">
        <f t="shared" si="241"/>
        <v>6497</v>
      </c>
      <c r="BK194" s="21">
        <f t="shared" si="241"/>
        <v>16397.5</v>
      </c>
      <c r="BL194" s="21">
        <f t="shared" si="241"/>
        <v>195.29999999999998</v>
      </c>
      <c r="BM194" s="21">
        <f t="shared" si="241"/>
        <v>281.2</v>
      </c>
      <c r="BN194" s="21">
        <f t="shared" si="241"/>
        <v>3662.8</v>
      </c>
      <c r="BO194" s="21">
        <f t="shared" ref="BO194:DZ194" si="242">(BO91)</f>
        <v>1398.6</v>
      </c>
      <c r="BP194" s="21">
        <f t="shared" si="242"/>
        <v>196.4</v>
      </c>
      <c r="BQ194" s="21">
        <f t="shared" si="242"/>
        <v>6104.8653649104363</v>
      </c>
      <c r="BR194" s="21">
        <f t="shared" si="242"/>
        <v>4703.7</v>
      </c>
      <c r="BS194" s="21">
        <f t="shared" si="242"/>
        <v>1130.2</v>
      </c>
      <c r="BT194" s="21">
        <f t="shared" si="242"/>
        <v>440.29999999999995</v>
      </c>
      <c r="BU194" s="21">
        <f t="shared" si="242"/>
        <v>420.3</v>
      </c>
      <c r="BV194" s="21">
        <f t="shared" si="242"/>
        <v>1281.5</v>
      </c>
      <c r="BW194" s="21">
        <f t="shared" si="242"/>
        <v>1957.8</v>
      </c>
      <c r="BX194" s="21">
        <f t="shared" si="242"/>
        <v>102.39999999999999</v>
      </c>
      <c r="BY194" s="21">
        <f t="shared" si="242"/>
        <v>523.70000000000005</v>
      </c>
      <c r="BZ194" s="21">
        <f t="shared" si="242"/>
        <v>214.1</v>
      </c>
      <c r="CA194" s="21">
        <f t="shared" si="242"/>
        <v>170.7</v>
      </c>
      <c r="CB194" s="21">
        <f t="shared" si="242"/>
        <v>80721</v>
      </c>
      <c r="CC194" s="21">
        <f t="shared" si="242"/>
        <v>166.3</v>
      </c>
      <c r="CD194" s="21">
        <f t="shared" si="242"/>
        <v>58.300000000000004</v>
      </c>
      <c r="CE194" s="21">
        <f t="shared" si="242"/>
        <v>165.3</v>
      </c>
      <c r="CF194" s="21">
        <f t="shared" si="242"/>
        <v>103</v>
      </c>
      <c r="CG194" s="21">
        <f t="shared" si="242"/>
        <v>203.1</v>
      </c>
      <c r="CH194" s="21">
        <f t="shared" si="242"/>
        <v>106.9</v>
      </c>
      <c r="CI194" s="21">
        <f t="shared" si="242"/>
        <v>724.59999999999991</v>
      </c>
      <c r="CJ194" s="21">
        <f t="shared" si="242"/>
        <v>960.59999999999991</v>
      </c>
      <c r="CK194" s="21">
        <f t="shared" si="242"/>
        <v>4992.8999999999996</v>
      </c>
      <c r="CL194" s="21">
        <f t="shared" si="242"/>
        <v>1337.8</v>
      </c>
      <c r="CM194" s="21">
        <f t="shared" si="242"/>
        <v>815.80000000000007</v>
      </c>
      <c r="CN194" s="21">
        <f t="shared" si="242"/>
        <v>30155.555</v>
      </c>
      <c r="CO194" s="21">
        <f t="shared" si="242"/>
        <v>15337.8</v>
      </c>
      <c r="CP194" s="21">
        <f t="shared" si="242"/>
        <v>1076.4000000000001</v>
      </c>
      <c r="CQ194" s="21">
        <f t="shared" si="242"/>
        <v>1061</v>
      </c>
      <c r="CR194" s="21">
        <f t="shared" si="242"/>
        <v>183.1</v>
      </c>
      <c r="CS194" s="21">
        <f t="shared" si="242"/>
        <v>350.20000000000005</v>
      </c>
      <c r="CT194" s="21">
        <f t="shared" si="242"/>
        <v>110.9</v>
      </c>
      <c r="CU194" s="21">
        <f t="shared" si="242"/>
        <v>78.500000000000014</v>
      </c>
      <c r="CV194" s="21">
        <f t="shared" si="242"/>
        <v>50</v>
      </c>
      <c r="CW194" s="21">
        <f t="shared" si="242"/>
        <v>173.70000000000002</v>
      </c>
      <c r="CX194" s="21">
        <f t="shared" si="242"/>
        <v>485</v>
      </c>
      <c r="CY194" s="21">
        <f t="shared" si="242"/>
        <v>49.999999999999993</v>
      </c>
      <c r="CZ194" s="21">
        <f t="shared" si="242"/>
        <v>2112.2999999999997</v>
      </c>
      <c r="DA194" s="21">
        <f t="shared" si="242"/>
        <v>181.5</v>
      </c>
      <c r="DB194" s="21">
        <f t="shared" si="242"/>
        <v>301.90000000000003</v>
      </c>
      <c r="DC194" s="21">
        <f t="shared" si="242"/>
        <v>154.19999999999999</v>
      </c>
      <c r="DD194" s="21">
        <f t="shared" si="242"/>
        <v>162.5</v>
      </c>
      <c r="DE194" s="21">
        <f t="shared" si="242"/>
        <v>435.40000000000003</v>
      </c>
      <c r="DF194" s="21">
        <f t="shared" si="242"/>
        <v>22041.5</v>
      </c>
      <c r="DG194" s="21">
        <f t="shared" si="242"/>
        <v>81.7</v>
      </c>
      <c r="DH194" s="21">
        <f t="shared" si="242"/>
        <v>2045.1000000000001</v>
      </c>
      <c r="DI194" s="21">
        <f t="shared" si="242"/>
        <v>2755.9</v>
      </c>
      <c r="DJ194" s="21">
        <f t="shared" si="242"/>
        <v>688.19999999999993</v>
      </c>
      <c r="DK194" s="21">
        <f t="shared" si="242"/>
        <v>476.90000000000003</v>
      </c>
      <c r="DL194" s="21">
        <f t="shared" si="242"/>
        <v>5941.5</v>
      </c>
      <c r="DM194" s="21">
        <f t="shared" si="242"/>
        <v>276.7</v>
      </c>
      <c r="DN194" s="21">
        <f t="shared" si="242"/>
        <v>1469.1</v>
      </c>
      <c r="DO194" s="21">
        <f t="shared" si="242"/>
        <v>3262.1</v>
      </c>
      <c r="DP194" s="21">
        <f t="shared" si="242"/>
        <v>212.5</v>
      </c>
      <c r="DQ194" s="21">
        <f t="shared" si="242"/>
        <v>578.1</v>
      </c>
      <c r="DR194" s="21">
        <f t="shared" si="242"/>
        <v>1447.4</v>
      </c>
      <c r="DS194" s="21">
        <f t="shared" si="242"/>
        <v>811</v>
      </c>
      <c r="DT194" s="21">
        <f t="shared" si="242"/>
        <v>132.6</v>
      </c>
      <c r="DU194" s="21">
        <f t="shared" si="242"/>
        <v>388.09999999999997</v>
      </c>
      <c r="DV194" s="21">
        <f t="shared" si="242"/>
        <v>195.1</v>
      </c>
      <c r="DW194" s="21">
        <f t="shared" si="242"/>
        <v>359.9</v>
      </c>
      <c r="DX194" s="21">
        <f t="shared" si="242"/>
        <v>168.3</v>
      </c>
      <c r="DY194" s="21">
        <f t="shared" si="242"/>
        <v>322.2</v>
      </c>
      <c r="DZ194" s="21">
        <f t="shared" si="242"/>
        <v>904</v>
      </c>
      <c r="EA194" s="21">
        <f t="shared" ref="EA194:FX194" si="243">(EA91)</f>
        <v>632.69999999999993</v>
      </c>
      <c r="EB194" s="21">
        <f t="shared" si="243"/>
        <v>583</v>
      </c>
      <c r="EC194" s="21">
        <f t="shared" si="243"/>
        <v>301.39999999999998</v>
      </c>
      <c r="ED194" s="21">
        <f t="shared" si="243"/>
        <v>1655.3</v>
      </c>
      <c r="EE194" s="21">
        <f t="shared" si="243"/>
        <v>195.7</v>
      </c>
      <c r="EF194" s="21">
        <f t="shared" si="243"/>
        <v>1487.6</v>
      </c>
      <c r="EG194" s="21">
        <f t="shared" si="243"/>
        <v>286.8</v>
      </c>
      <c r="EH194" s="21">
        <f t="shared" si="243"/>
        <v>234.3</v>
      </c>
      <c r="EI194" s="21">
        <f t="shared" si="243"/>
        <v>16542.2</v>
      </c>
      <c r="EJ194" s="21">
        <f t="shared" si="243"/>
        <v>9571.9</v>
      </c>
      <c r="EK194" s="21">
        <f t="shared" si="243"/>
        <v>696</v>
      </c>
      <c r="EL194" s="21">
        <f t="shared" si="243"/>
        <v>492.59999999999997</v>
      </c>
      <c r="EM194" s="21">
        <f t="shared" si="243"/>
        <v>433.3</v>
      </c>
      <c r="EN194" s="21">
        <f t="shared" si="243"/>
        <v>988.5</v>
      </c>
      <c r="EO194" s="21">
        <f t="shared" si="243"/>
        <v>394</v>
      </c>
      <c r="EP194" s="21">
        <f t="shared" si="243"/>
        <v>417.7</v>
      </c>
      <c r="EQ194" s="21">
        <f t="shared" si="243"/>
        <v>2750.2000000000003</v>
      </c>
      <c r="ER194" s="21">
        <f t="shared" si="243"/>
        <v>334</v>
      </c>
      <c r="ES194" s="21">
        <f t="shared" si="243"/>
        <v>122.2</v>
      </c>
      <c r="ET194" s="21">
        <f t="shared" si="243"/>
        <v>254.8</v>
      </c>
      <c r="EU194" s="21">
        <f t="shared" si="243"/>
        <v>637.70000000000005</v>
      </c>
      <c r="EV194" s="21">
        <f t="shared" si="243"/>
        <v>65.5</v>
      </c>
      <c r="EW194" s="21">
        <f t="shared" si="243"/>
        <v>901.09999999999991</v>
      </c>
      <c r="EX194" s="21">
        <f t="shared" si="243"/>
        <v>238.2</v>
      </c>
      <c r="EY194" s="21">
        <f t="shared" si="243"/>
        <v>248.89999999999998</v>
      </c>
      <c r="EZ194" s="21">
        <f t="shared" si="243"/>
        <v>125.1</v>
      </c>
      <c r="FA194" s="21">
        <f t="shared" si="243"/>
        <v>3391.4</v>
      </c>
      <c r="FB194" s="21">
        <f t="shared" si="243"/>
        <v>346.7</v>
      </c>
      <c r="FC194" s="21">
        <f t="shared" si="243"/>
        <v>2345</v>
      </c>
      <c r="FD194" s="21">
        <f t="shared" si="243"/>
        <v>351.3</v>
      </c>
      <c r="FE194" s="21">
        <f t="shared" si="243"/>
        <v>97.100000000000009</v>
      </c>
      <c r="FF194" s="21">
        <f t="shared" si="243"/>
        <v>228.70000000000002</v>
      </c>
      <c r="FG194" s="21">
        <f t="shared" si="243"/>
        <v>113.89999999999999</v>
      </c>
      <c r="FH194" s="21">
        <f t="shared" si="243"/>
        <v>92.899999999999991</v>
      </c>
      <c r="FI194" s="21">
        <f t="shared" si="243"/>
        <v>1865.7</v>
      </c>
      <c r="FJ194" s="21">
        <f t="shared" si="243"/>
        <v>1962</v>
      </c>
      <c r="FK194" s="21">
        <f t="shared" si="243"/>
        <v>2286.9</v>
      </c>
      <c r="FL194" s="21">
        <f t="shared" si="243"/>
        <v>6248.2000000000007</v>
      </c>
      <c r="FM194" s="21">
        <f t="shared" si="243"/>
        <v>3809.5</v>
      </c>
      <c r="FN194" s="21">
        <f t="shared" si="243"/>
        <v>22006.400000000005</v>
      </c>
      <c r="FO194" s="21">
        <f t="shared" si="243"/>
        <v>1133.4000000000001</v>
      </c>
      <c r="FP194" s="21">
        <f t="shared" si="243"/>
        <v>2279.8000000000002</v>
      </c>
      <c r="FQ194" s="21">
        <f t="shared" si="243"/>
        <v>907.5</v>
      </c>
      <c r="FR194" s="21">
        <f t="shared" si="243"/>
        <v>167.39999999999998</v>
      </c>
      <c r="FS194" s="21">
        <f t="shared" si="243"/>
        <v>198.8</v>
      </c>
      <c r="FT194" s="22">
        <f t="shared" si="243"/>
        <v>84.399999999999991</v>
      </c>
      <c r="FU194" s="21">
        <f t="shared" si="243"/>
        <v>789.30000000000007</v>
      </c>
      <c r="FV194" s="21">
        <f t="shared" si="243"/>
        <v>655.8</v>
      </c>
      <c r="FW194" s="21">
        <f t="shared" si="243"/>
        <v>202.9</v>
      </c>
      <c r="FX194" s="21">
        <f t="shared" si="243"/>
        <v>63.1</v>
      </c>
      <c r="FY194" s="54"/>
      <c r="FZ194" s="54"/>
      <c r="GA194" s="54"/>
      <c r="GB194" s="54"/>
      <c r="GC194" s="54"/>
      <c r="GD194" s="54"/>
      <c r="GE194" s="6"/>
      <c r="GF194" s="7"/>
      <c r="GG194" s="7"/>
      <c r="GH194" s="7"/>
      <c r="GI194" s="7"/>
      <c r="GJ194" s="7"/>
      <c r="GK194" s="7"/>
      <c r="GL194" s="7"/>
      <c r="GM194" s="7"/>
    </row>
    <row r="195" spans="1:195" x14ac:dyDescent="0.2">
      <c r="A195" s="3" t="s">
        <v>541</v>
      </c>
      <c r="B195" s="2" t="s">
        <v>542</v>
      </c>
      <c r="C195" s="21">
        <f t="shared" ref="C195:BN195" si="244">C33</f>
        <v>8162</v>
      </c>
      <c r="D195" s="21">
        <f t="shared" si="244"/>
        <v>8162</v>
      </c>
      <c r="E195" s="21">
        <f t="shared" si="244"/>
        <v>8162</v>
      </c>
      <c r="F195" s="21">
        <f t="shared" si="244"/>
        <v>8162</v>
      </c>
      <c r="G195" s="21">
        <f t="shared" si="244"/>
        <v>8162</v>
      </c>
      <c r="H195" s="21">
        <f t="shared" si="244"/>
        <v>8162</v>
      </c>
      <c r="I195" s="21">
        <f t="shared" si="244"/>
        <v>8162</v>
      </c>
      <c r="J195" s="21">
        <f t="shared" si="244"/>
        <v>8162</v>
      </c>
      <c r="K195" s="21">
        <f t="shared" si="244"/>
        <v>8162</v>
      </c>
      <c r="L195" s="21">
        <f t="shared" si="244"/>
        <v>8162</v>
      </c>
      <c r="M195" s="21">
        <f t="shared" si="244"/>
        <v>8162</v>
      </c>
      <c r="N195" s="21">
        <f t="shared" si="244"/>
        <v>8162</v>
      </c>
      <c r="O195" s="21">
        <f t="shared" si="244"/>
        <v>8162</v>
      </c>
      <c r="P195" s="21">
        <f t="shared" si="244"/>
        <v>8162</v>
      </c>
      <c r="Q195" s="21">
        <f t="shared" si="244"/>
        <v>8162</v>
      </c>
      <c r="R195" s="21">
        <f t="shared" si="244"/>
        <v>8162</v>
      </c>
      <c r="S195" s="21">
        <f t="shared" si="244"/>
        <v>8162</v>
      </c>
      <c r="T195" s="21">
        <f t="shared" si="244"/>
        <v>8162</v>
      </c>
      <c r="U195" s="21">
        <f t="shared" si="244"/>
        <v>8162</v>
      </c>
      <c r="V195" s="21">
        <f t="shared" si="244"/>
        <v>8162</v>
      </c>
      <c r="W195" s="21">
        <f t="shared" si="244"/>
        <v>8162</v>
      </c>
      <c r="X195" s="21">
        <f t="shared" si="244"/>
        <v>8162</v>
      </c>
      <c r="Y195" s="21">
        <f t="shared" si="244"/>
        <v>8162</v>
      </c>
      <c r="Z195" s="21">
        <f t="shared" si="244"/>
        <v>8162</v>
      </c>
      <c r="AA195" s="21">
        <f t="shared" si="244"/>
        <v>8162</v>
      </c>
      <c r="AB195" s="21">
        <f t="shared" si="244"/>
        <v>8162</v>
      </c>
      <c r="AC195" s="21">
        <f t="shared" si="244"/>
        <v>8162</v>
      </c>
      <c r="AD195" s="21">
        <f t="shared" si="244"/>
        <v>8162</v>
      </c>
      <c r="AE195" s="21">
        <f t="shared" si="244"/>
        <v>8162</v>
      </c>
      <c r="AF195" s="21">
        <f t="shared" si="244"/>
        <v>8162</v>
      </c>
      <c r="AG195" s="21">
        <f t="shared" si="244"/>
        <v>8162</v>
      </c>
      <c r="AH195" s="21">
        <f t="shared" si="244"/>
        <v>8162</v>
      </c>
      <c r="AI195" s="21">
        <f t="shared" si="244"/>
        <v>8162</v>
      </c>
      <c r="AJ195" s="21">
        <f t="shared" si="244"/>
        <v>8162</v>
      </c>
      <c r="AK195" s="21">
        <f t="shared" si="244"/>
        <v>8162</v>
      </c>
      <c r="AL195" s="21">
        <f t="shared" si="244"/>
        <v>8162</v>
      </c>
      <c r="AM195" s="21">
        <f t="shared" si="244"/>
        <v>8162</v>
      </c>
      <c r="AN195" s="21">
        <f t="shared" si="244"/>
        <v>8162</v>
      </c>
      <c r="AO195" s="21">
        <f t="shared" si="244"/>
        <v>8162</v>
      </c>
      <c r="AP195" s="21">
        <f t="shared" si="244"/>
        <v>8162</v>
      </c>
      <c r="AQ195" s="21">
        <f t="shared" si="244"/>
        <v>8162</v>
      </c>
      <c r="AR195" s="21">
        <f t="shared" si="244"/>
        <v>8162</v>
      </c>
      <c r="AS195" s="21">
        <f t="shared" si="244"/>
        <v>8162</v>
      </c>
      <c r="AT195" s="21">
        <f t="shared" si="244"/>
        <v>8162</v>
      </c>
      <c r="AU195" s="21">
        <f t="shared" si="244"/>
        <v>8162</v>
      </c>
      <c r="AV195" s="21">
        <f t="shared" si="244"/>
        <v>8162</v>
      </c>
      <c r="AW195" s="21">
        <f t="shared" si="244"/>
        <v>8162</v>
      </c>
      <c r="AX195" s="21">
        <f t="shared" si="244"/>
        <v>8162</v>
      </c>
      <c r="AY195" s="21">
        <f t="shared" si="244"/>
        <v>8162</v>
      </c>
      <c r="AZ195" s="21">
        <f t="shared" si="244"/>
        <v>8162</v>
      </c>
      <c r="BA195" s="21">
        <f t="shared" si="244"/>
        <v>8162</v>
      </c>
      <c r="BB195" s="21">
        <f t="shared" si="244"/>
        <v>8162</v>
      </c>
      <c r="BC195" s="21">
        <f t="shared" si="244"/>
        <v>8162</v>
      </c>
      <c r="BD195" s="21">
        <f t="shared" si="244"/>
        <v>8162</v>
      </c>
      <c r="BE195" s="21">
        <f t="shared" si="244"/>
        <v>8162</v>
      </c>
      <c r="BF195" s="21">
        <f t="shared" si="244"/>
        <v>8162</v>
      </c>
      <c r="BG195" s="21">
        <f t="shared" si="244"/>
        <v>8162</v>
      </c>
      <c r="BH195" s="21">
        <f t="shared" si="244"/>
        <v>8162</v>
      </c>
      <c r="BI195" s="21">
        <f t="shared" si="244"/>
        <v>8162</v>
      </c>
      <c r="BJ195" s="21">
        <f t="shared" si="244"/>
        <v>8162</v>
      </c>
      <c r="BK195" s="21">
        <f t="shared" si="244"/>
        <v>8162</v>
      </c>
      <c r="BL195" s="21">
        <f t="shared" si="244"/>
        <v>8162</v>
      </c>
      <c r="BM195" s="21">
        <f t="shared" si="244"/>
        <v>8162</v>
      </c>
      <c r="BN195" s="21">
        <f t="shared" si="244"/>
        <v>8162</v>
      </c>
      <c r="BO195" s="21">
        <f t="shared" ref="BO195:DZ195" si="245">BO33</f>
        <v>8162</v>
      </c>
      <c r="BP195" s="21">
        <f t="shared" si="245"/>
        <v>8162</v>
      </c>
      <c r="BQ195" s="21">
        <f t="shared" si="245"/>
        <v>8162</v>
      </c>
      <c r="BR195" s="21">
        <f t="shared" si="245"/>
        <v>8162</v>
      </c>
      <c r="BS195" s="21">
        <f t="shared" si="245"/>
        <v>8162</v>
      </c>
      <c r="BT195" s="21">
        <f t="shared" si="245"/>
        <v>8162</v>
      </c>
      <c r="BU195" s="21">
        <f t="shared" si="245"/>
        <v>8162</v>
      </c>
      <c r="BV195" s="21">
        <f t="shared" si="245"/>
        <v>8162</v>
      </c>
      <c r="BW195" s="21">
        <f t="shared" si="245"/>
        <v>8162</v>
      </c>
      <c r="BX195" s="21">
        <f t="shared" si="245"/>
        <v>8162</v>
      </c>
      <c r="BY195" s="21">
        <f t="shared" si="245"/>
        <v>8162</v>
      </c>
      <c r="BZ195" s="21">
        <f t="shared" si="245"/>
        <v>8162</v>
      </c>
      <c r="CA195" s="21">
        <f t="shared" si="245"/>
        <v>8162</v>
      </c>
      <c r="CB195" s="21">
        <f t="shared" si="245"/>
        <v>8162</v>
      </c>
      <c r="CC195" s="21">
        <f t="shared" si="245"/>
        <v>8162</v>
      </c>
      <c r="CD195" s="21">
        <f t="shared" si="245"/>
        <v>8162</v>
      </c>
      <c r="CE195" s="21">
        <f t="shared" si="245"/>
        <v>8162</v>
      </c>
      <c r="CF195" s="21">
        <f t="shared" si="245"/>
        <v>8162</v>
      </c>
      <c r="CG195" s="21">
        <f t="shared" si="245"/>
        <v>8162</v>
      </c>
      <c r="CH195" s="21">
        <f t="shared" si="245"/>
        <v>8162</v>
      </c>
      <c r="CI195" s="21">
        <f t="shared" si="245"/>
        <v>8162</v>
      </c>
      <c r="CJ195" s="21">
        <f t="shared" si="245"/>
        <v>8162</v>
      </c>
      <c r="CK195" s="21">
        <f t="shared" si="245"/>
        <v>8162</v>
      </c>
      <c r="CL195" s="21">
        <f t="shared" si="245"/>
        <v>8162</v>
      </c>
      <c r="CM195" s="21">
        <f t="shared" si="245"/>
        <v>8162</v>
      </c>
      <c r="CN195" s="21">
        <f t="shared" si="245"/>
        <v>8162</v>
      </c>
      <c r="CO195" s="21">
        <f t="shared" si="245"/>
        <v>8162</v>
      </c>
      <c r="CP195" s="21">
        <f t="shared" si="245"/>
        <v>8162</v>
      </c>
      <c r="CQ195" s="21">
        <f t="shared" si="245"/>
        <v>8162</v>
      </c>
      <c r="CR195" s="21">
        <f t="shared" si="245"/>
        <v>8162</v>
      </c>
      <c r="CS195" s="21">
        <f t="shared" si="245"/>
        <v>8162</v>
      </c>
      <c r="CT195" s="21">
        <f t="shared" si="245"/>
        <v>8162</v>
      </c>
      <c r="CU195" s="21">
        <f t="shared" si="245"/>
        <v>8162</v>
      </c>
      <c r="CV195" s="21">
        <f t="shared" si="245"/>
        <v>8162</v>
      </c>
      <c r="CW195" s="21">
        <f t="shared" si="245"/>
        <v>8162</v>
      </c>
      <c r="CX195" s="21">
        <f t="shared" si="245"/>
        <v>8162</v>
      </c>
      <c r="CY195" s="21">
        <f t="shared" si="245"/>
        <v>8162</v>
      </c>
      <c r="CZ195" s="21">
        <f t="shared" si="245"/>
        <v>8162</v>
      </c>
      <c r="DA195" s="21">
        <f t="shared" si="245"/>
        <v>8162</v>
      </c>
      <c r="DB195" s="21">
        <f t="shared" si="245"/>
        <v>8162</v>
      </c>
      <c r="DC195" s="21">
        <f t="shared" si="245"/>
        <v>8162</v>
      </c>
      <c r="DD195" s="21">
        <f t="shared" si="245"/>
        <v>8162</v>
      </c>
      <c r="DE195" s="21">
        <f t="shared" si="245"/>
        <v>8162</v>
      </c>
      <c r="DF195" s="21">
        <f t="shared" si="245"/>
        <v>8162</v>
      </c>
      <c r="DG195" s="21">
        <f t="shared" si="245"/>
        <v>8162</v>
      </c>
      <c r="DH195" s="21">
        <f t="shared" si="245"/>
        <v>8162</v>
      </c>
      <c r="DI195" s="21">
        <f t="shared" si="245"/>
        <v>8162</v>
      </c>
      <c r="DJ195" s="21">
        <f t="shared" si="245"/>
        <v>8162</v>
      </c>
      <c r="DK195" s="21">
        <f t="shared" si="245"/>
        <v>8162</v>
      </c>
      <c r="DL195" s="21">
        <f t="shared" si="245"/>
        <v>8162</v>
      </c>
      <c r="DM195" s="21">
        <f t="shared" si="245"/>
        <v>8162</v>
      </c>
      <c r="DN195" s="21">
        <f t="shared" si="245"/>
        <v>8162</v>
      </c>
      <c r="DO195" s="21">
        <f t="shared" si="245"/>
        <v>8162</v>
      </c>
      <c r="DP195" s="21">
        <f t="shared" si="245"/>
        <v>8162</v>
      </c>
      <c r="DQ195" s="21">
        <f t="shared" si="245"/>
        <v>8162</v>
      </c>
      <c r="DR195" s="21">
        <f t="shared" si="245"/>
        <v>8162</v>
      </c>
      <c r="DS195" s="21">
        <f t="shared" si="245"/>
        <v>8162</v>
      </c>
      <c r="DT195" s="21">
        <f t="shared" si="245"/>
        <v>8162</v>
      </c>
      <c r="DU195" s="21">
        <f t="shared" si="245"/>
        <v>8162</v>
      </c>
      <c r="DV195" s="21">
        <f t="shared" si="245"/>
        <v>8162</v>
      </c>
      <c r="DW195" s="21">
        <f t="shared" si="245"/>
        <v>8162</v>
      </c>
      <c r="DX195" s="21">
        <f t="shared" si="245"/>
        <v>8162</v>
      </c>
      <c r="DY195" s="21">
        <f t="shared" si="245"/>
        <v>8162</v>
      </c>
      <c r="DZ195" s="21">
        <f t="shared" si="245"/>
        <v>8162</v>
      </c>
      <c r="EA195" s="21">
        <f t="shared" ref="EA195:FX195" si="246">EA33</f>
        <v>8162</v>
      </c>
      <c r="EB195" s="21">
        <f t="shared" si="246"/>
        <v>8162</v>
      </c>
      <c r="EC195" s="21">
        <f t="shared" si="246"/>
        <v>8162</v>
      </c>
      <c r="ED195" s="21">
        <f t="shared" si="246"/>
        <v>8162</v>
      </c>
      <c r="EE195" s="21">
        <f t="shared" si="246"/>
        <v>8162</v>
      </c>
      <c r="EF195" s="21">
        <f t="shared" si="246"/>
        <v>8162</v>
      </c>
      <c r="EG195" s="21">
        <f t="shared" si="246"/>
        <v>8162</v>
      </c>
      <c r="EH195" s="21">
        <f t="shared" si="246"/>
        <v>8162</v>
      </c>
      <c r="EI195" s="21">
        <f t="shared" si="246"/>
        <v>8162</v>
      </c>
      <c r="EJ195" s="21">
        <f t="shared" si="246"/>
        <v>8162</v>
      </c>
      <c r="EK195" s="21">
        <f t="shared" si="246"/>
        <v>8162</v>
      </c>
      <c r="EL195" s="21">
        <f t="shared" si="246"/>
        <v>8162</v>
      </c>
      <c r="EM195" s="21">
        <f t="shared" si="246"/>
        <v>8162</v>
      </c>
      <c r="EN195" s="21">
        <f t="shared" si="246"/>
        <v>8162</v>
      </c>
      <c r="EO195" s="21">
        <f t="shared" si="246"/>
        <v>8162</v>
      </c>
      <c r="EP195" s="21">
        <f t="shared" si="246"/>
        <v>8162</v>
      </c>
      <c r="EQ195" s="21">
        <f t="shared" si="246"/>
        <v>8162</v>
      </c>
      <c r="ER195" s="21">
        <f t="shared" si="246"/>
        <v>8162</v>
      </c>
      <c r="ES195" s="21">
        <f t="shared" si="246"/>
        <v>8162</v>
      </c>
      <c r="ET195" s="21">
        <f t="shared" si="246"/>
        <v>8162</v>
      </c>
      <c r="EU195" s="21">
        <f t="shared" si="246"/>
        <v>8162</v>
      </c>
      <c r="EV195" s="21">
        <f t="shared" si="246"/>
        <v>8162</v>
      </c>
      <c r="EW195" s="21">
        <f t="shared" si="246"/>
        <v>8162</v>
      </c>
      <c r="EX195" s="21">
        <f t="shared" si="246"/>
        <v>8162</v>
      </c>
      <c r="EY195" s="21">
        <f t="shared" si="246"/>
        <v>8162</v>
      </c>
      <c r="EZ195" s="21">
        <f t="shared" si="246"/>
        <v>8162</v>
      </c>
      <c r="FA195" s="21">
        <f t="shared" si="246"/>
        <v>8162</v>
      </c>
      <c r="FB195" s="21">
        <f t="shared" si="246"/>
        <v>8162</v>
      </c>
      <c r="FC195" s="21">
        <f t="shared" si="246"/>
        <v>8162</v>
      </c>
      <c r="FD195" s="21">
        <f t="shared" si="246"/>
        <v>8162</v>
      </c>
      <c r="FE195" s="21">
        <f t="shared" si="246"/>
        <v>8162</v>
      </c>
      <c r="FF195" s="21">
        <f t="shared" si="246"/>
        <v>8162</v>
      </c>
      <c r="FG195" s="21">
        <f t="shared" si="246"/>
        <v>8162</v>
      </c>
      <c r="FH195" s="21">
        <f t="shared" si="246"/>
        <v>8162</v>
      </c>
      <c r="FI195" s="21">
        <f t="shared" si="246"/>
        <v>8162</v>
      </c>
      <c r="FJ195" s="21">
        <f t="shared" si="246"/>
        <v>8162</v>
      </c>
      <c r="FK195" s="21">
        <f t="shared" si="246"/>
        <v>8162</v>
      </c>
      <c r="FL195" s="21">
        <f t="shared" si="246"/>
        <v>8162</v>
      </c>
      <c r="FM195" s="21">
        <f t="shared" si="246"/>
        <v>8162</v>
      </c>
      <c r="FN195" s="21">
        <f t="shared" si="246"/>
        <v>8162</v>
      </c>
      <c r="FO195" s="21">
        <f t="shared" si="246"/>
        <v>8162</v>
      </c>
      <c r="FP195" s="21">
        <f t="shared" si="246"/>
        <v>8162</v>
      </c>
      <c r="FQ195" s="21">
        <f t="shared" si="246"/>
        <v>8162</v>
      </c>
      <c r="FR195" s="21">
        <f t="shared" si="246"/>
        <v>8162</v>
      </c>
      <c r="FS195" s="21">
        <f t="shared" si="246"/>
        <v>8162</v>
      </c>
      <c r="FT195" s="22">
        <f t="shared" si="246"/>
        <v>8162</v>
      </c>
      <c r="FU195" s="21">
        <f t="shared" si="246"/>
        <v>8162</v>
      </c>
      <c r="FV195" s="21">
        <f t="shared" si="246"/>
        <v>8162</v>
      </c>
      <c r="FW195" s="21">
        <f t="shared" si="246"/>
        <v>8162</v>
      </c>
      <c r="FX195" s="21">
        <f t="shared" si="246"/>
        <v>8162</v>
      </c>
      <c r="FY195" s="54"/>
      <c r="FZ195" s="54"/>
      <c r="GA195" s="54"/>
      <c r="GB195" s="54"/>
      <c r="GC195" s="54"/>
      <c r="GD195" s="54"/>
      <c r="GE195" s="6"/>
      <c r="GF195" s="7"/>
      <c r="GG195" s="7"/>
      <c r="GH195" s="7"/>
      <c r="GI195" s="7"/>
      <c r="GJ195" s="7"/>
      <c r="GK195" s="7"/>
      <c r="GL195" s="7"/>
      <c r="GM195" s="7"/>
    </row>
    <row r="196" spans="1:195" x14ac:dyDescent="0.2">
      <c r="A196" s="3" t="s">
        <v>543</v>
      </c>
      <c r="B196" s="2" t="s">
        <v>544</v>
      </c>
      <c r="C196" s="21">
        <f t="shared" ref="C196:BN196" si="247">C94+C95+C92+C93</f>
        <v>2348.7999999999997</v>
      </c>
      <c r="D196" s="21">
        <f t="shared" si="247"/>
        <v>10.3</v>
      </c>
      <c r="E196" s="21">
        <f t="shared" si="247"/>
        <v>1</v>
      </c>
      <c r="F196" s="21">
        <f t="shared" si="247"/>
        <v>2.4</v>
      </c>
      <c r="G196" s="21">
        <f t="shared" si="247"/>
        <v>0</v>
      </c>
      <c r="H196" s="21">
        <f t="shared" si="247"/>
        <v>4.9000000000000004</v>
      </c>
      <c r="I196" s="21">
        <f t="shared" si="247"/>
        <v>2.4</v>
      </c>
      <c r="J196" s="21">
        <f t="shared" si="247"/>
        <v>0</v>
      </c>
      <c r="K196" s="21">
        <f t="shared" si="247"/>
        <v>0</v>
      </c>
      <c r="L196" s="21">
        <f t="shared" si="247"/>
        <v>2.4</v>
      </c>
      <c r="M196" s="21">
        <f t="shared" si="247"/>
        <v>0</v>
      </c>
      <c r="N196" s="21">
        <f t="shared" si="247"/>
        <v>20.7</v>
      </c>
      <c r="O196" s="21">
        <f t="shared" si="247"/>
        <v>0</v>
      </c>
      <c r="P196" s="21">
        <f t="shared" si="247"/>
        <v>0</v>
      </c>
      <c r="Q196" s="21">
        <f t="shared" si="247"/>
        <v>160.70000000000002</v>
      </c>
      <c r="R196" s="21">
        <f t="shared" si="247"/>
        <v>2258.1999999999998</v>
      </c>
      <c r="S196" s="21">
        <f t="shared" si="247"/>
        <v>0</v>
      </c>
      <c r="T196" s="21">
        <f t="shared" si="247"/>
        <v>0</v>
      </c>
      <c r="U196" s="21">
        <f t="shared" si="247"/>
        <v>0</v>
      </c>
      <c r="V196" s="21">
        <f t="shared" si="247"/>
        <v>0</v>
      </c>
      <c r="W196" s="21">
        <f t="shared" si="247"/>
        <v>0</v>
      </c>
      <c r="X196" s="21">
        <f t="shared" si="247"/>
        <v>0</v>
      </c>
      <c r="Y196" s="21">
        <f t="shared" si="247"/>
        <v>1193</v>
      </c>
      <c r="Z196" s="21">
        <f t="shared" si="247"/>
        <v>0</v>
      </c>
      <c r="AA196" s="21">
        <f t="shared" si="247"/>
        <v>0</v>
      </c>
      <c r="AB196" s="21">
        <f t="shared" si="247"/>
        <v>83.5</v>
      </c>
      <c r="AC196" s="21">
        <f t="shared" si="247"/>
        <v>0</v>
      </c>
      <c r="AD196" s="21">
        <f t="shared" si="247"/>
        <v>0</v>
      </c>
      <c r="AE196" s="21">
        <f t="shared" si="247"/>
        <v>0</v>
      </c>
      <c r="AF196" s="21">
        <f t="shared" si="247"/>
        <v>0</v>
      </c>
      <c r="AG196" s="21">
        <f t="shared" si="247"/>
        <v>0</v>
      </c>
      <c r="AH196" s="21">
        <f t="shared" si="247"/>
        <v>0</v>
      </c>
      <c r="AI196" s="21">
        <f t="shared" si="247"/>
        <v>0</v>
      </c>
      <c r="AJ196" s="21">
        <f t="shared" si="247"/>
        <v>0</v>
      </c>
      <c r="AK196" s="21">
        <f t="shared" si="247"/>
        <v>0</v>
      </c>
      <c r="AL196" s="21">
        <f t="shared" si="247"/>
        <v>0</v>
      </c>
      <c r="AM196" s="21">
        <f t="shared" si="247"/>
        <v>0</v>
      </c>
      <c r="AN196" s="21">
        <f t="shared" si="247"/>
        <v>0</v>
      </c>
      <c r="AO196" s="21">
        <f t="shared" si="247"/>
        <v>0</v>
      </c>
      <c r="AP196" s="21">
        <f t="shared" si="247"/>
        <v>297.2</v>
      </c>
      <c r="AQ196" s="21">
        <f t="shared" si="247"/>
        <v>37.5</v>
      </c>
      <c r="AR196" s="21">
        <f t="shared" si="247"/>
        <v>2192</v>
      </c>
      <c r="AS196" s="21">
        <f t="shared" si="247"/>
        <v>0</v>
      </c>
      <c r="AT196" s="21">
        <f t="shared" si="247"/>
        <v>2.4</v>
      </c>
      <c r="AU196" s="21">
        <f t="shared" si="247"/>
        <v>0</v>
      </c>
      <c r="AV196" s="21">
        <f t="shared" si="247"/>
        <v>0</v>
      </c>
      <c r="AW196" s="21">
        <f t="shared" si="247"/>
        <v>0</v>
      </c>
      <c r="AX196" s="21">
        <f t="shared" si="247"/>
        <v>0</v>
      </c>
      <c r="AY196" s="21">
        <f t="shared" si="247"/>
        <v>0</v>
      </c>
      <c r="AZ196" s="21">
        <f t="shared" si="247"/>
        <v>0</v>
      </c>
      <c r="BA196" s="21">
        <f t="shared" si="247"/>
        <v>0</v>
      </c>
      <c r="BB196" s="21">
        <f t="shared" si="247"/>
        <v>0</v>
      </c>
      <c r="BC196" s="21">
        <f t="shared" si="247"/>
        <v>247.4</v>
      </c>
      <c r="BD196" s="21">
        <f t="shared" si="247"/>
        <v>0</v>
      </c>
      <c r="BE196" s="21">
        <f t="shared" si="247"/>
        <v>0</v>
      </c>
      <c r="BF196" s="21">
        <f t="shared" si="247"/>
        <v>720.9</v>
      </c>
      <c r="BG196" s="21">
        <f t="shared" si="247"/>
        <v>0</v>
      </c>
      <c r="BH196" s="21">
        <f t="shared" si="247"/>
        <v>25.5</v>
      </c>
      <c r="BI196" s="21">
        <f t="shared" si="247"/>
        <v>2</v>
      </c>
      <c r="BJ196" s="21">
        <f t="shared" si="247"/>
        <v>0</v>
      </c>
      <c r="BK196" s="21">
        <f t="shared" si="247"/>
        <v>6838.2999999999993</v>
      </c>
      <c r="BL196" s="21">
        <f t="shared" si="247"/>
        <v>10.9</v>
      </c>
      <c r="BM196" s="21">
        <f t="shared" si="247"/>
        <v>0</v>
      </c>
      <c r="BN196" s="21">
        <f t="shared" si="247"/>
        <v>0</v>
      </c>
      <c r="BO196" s="21">
        <f t="shared" ref="BO196:DZ196" si="248">BO94+BO95+BO92+BO93</f>
        <v>0</v>
      </c>
      <c r="BP196" s="21">
        <f t="shared" si="248"/>
        <v>0</v>
      </c>
      <c r="BQ196" s="21">
        <f t="shared" si="248"/>
        <v>0</v>
      </c>
      <c r="BR196" s="21">
        <f t="shared" si="248"/>
        <v>0</v>
      </c>
      <c r="BS196" s="21">
        <f t="shared" si="248"/>
        <v>0</v>
      </c>
      <c r="BT196" s="21">
        <f t="shared" si="248"/>
        <v>0</v>
      </c>
      <c r="BU196" s="21">
        <f t="shared" si="248"/>
        <v>0</v>
      </c>
      <c r="BV196" s="21">
        <f t="shared" si="248"/>
        <v>0</v>
      </c>
      <c r="BW196" s="21">
        <f t="shared" si="248"/>
        <v>0</v>
      </c>
      <c r="BX196" s="21">
        <f t="shared" si="248"/>
        <v>0</v>
      </c>
      <c r="BY196" s="21">
        <f t="shared" si="248"/>
        <v>0</v>
      </c>
      <c r="BZ196" s="21">
        <f t="shared" si="248"/>
        <v>0</v>
      </c>
      <c r="CA196" s="21">
        <f t="shared" si="248"/>
        <v>0</v>
      </c>
      <c r="CB196" s="21">
        <f t="shared" si="248"/>
        <v>263.8</v>
      </c>
      <c r="CC196" s="21">
        <f t="shared" si="248"/>
        <v>0</v>
      </c>
      <c r="CD196" s="21">
        <f t="shared" si="248"/>
        <v>0</v>
      </c>
      <c r="CE196" s="21">
        <f t="shared" si="248"/>
        <v>0</v>
      </c>
      <c r="CF196" s="21">
        <f t="shared" si="248"/>
        <v>0</v>
      </c>
      <c r="CG196" s="21">
        <f t="shared" si="248"/>
        <v>0</v>
      </c>
      <c r="CH196" s="21">
        <f t="shared" si="248"/>
        <v>0</v>
      </c>
      <c r="CI196" s="21">
        <f t="shared" si="248"/>
        <v>0</v>
      </c>
      <c r="CJ196" s="21">
        <f t="shared" si="248"/>
        <v>6.1</v>
      </c>
      <c r="CK196" s="21">
        <f t="shared" si="248"/>
        <v>532.70000000000005</v>
      </c>
      <c r="CL196" s="21">
        <f t="shared" si="248"/>
        <v>12</v>
      </c>
      <c r="CM196" s="21">
        <f t="shared" si="248"/>
        <v>4</v>
      </c>
      <c r="CN196" s="21">
        <f t="shared" si="248"/>
        <v>252.3</v>
      </c>
      <c r="CO196" s="21">
        <f t="shared" si="248"/>
        <v>18.8</v>
      </c>
      <c r="CP196" s="21">
        <f t="shared" si="248"/>
        <v>0</v>
      </c>
      <c r="CQ196" s="21">
        <f t="shared" si="248"/>
        <v>0</v>
      </c>
      <c r="CR196" s="21">
        <f t="shared" si="248"/>
        <v>0</v>
      </c>
      <c r="CS196" s="21">
        <f t="shared" si="248"/>
        <v>0</v>
      </c>
      <c r="CT196" s="21">
        <f t="shared" si="248"/>
        <v>0</v>
      </c>
      <c r="CU196" s="21">
        <f t="shared" si="248"/>
        <v>376.7</v>
      </c>
      <c r="CV196" s="21">
        <f t="shared" si="248"/>
        <v>0</v>
      </c>
      <c r="CW196" s="21">
        <f t="shared" si="248"/>
        <v>0</v>
      </c>
      <c r="CX196" s="21">
        <f t="shared" si="248"/>
        <v>0</v>
      </c>
      <c r="CY196" s="21">
        <f t="shared" si="248"/>
        <v>0</v>
      </c>
      <c r="CZ196" s="21">
        <f t="shared" si="248"/>
        <v>0</v>
      </c>
      <c r="DA196" s="21">
        <f t="shared" si="248"/>
        <v>0</v>
      </c>
      <c r="DB196" s="21">
        <f t="shared" si="248"/>
        <v>0</v>
      </c>
      <c r="DC196" s="21">
        <f t="shared" si="248"/>
        <v>0</v>
      </c>
      <c r="DD196" s="21">
        <f t="shared" si="248"/>
        <v>0</v>
      </c>
      <c r="DE196" s="21">
        <f t="shared" si="248"/>
        <v>0</v>
      </c>
      <c r="DF196" s="21">
        <f t="shared" si="248"/>
        <v>18.8</v>
      </c>
      <c r="DG196" s="21">
        <f t="shared" si="248"/>
        <v>0</v>
      </c>
      <c r="DH196" s="21">
        <f t="shared" si="248"/>
        <v>0</v>
      </c>
      <c r="DI196" s="21">
        <f t="shared" si="248"/>
        <v>4.4000000000000004</v>
      </c>
      <c r="DJ196" s="21">
        <f t="shared" si="248"/>
        <v>3.5</v>
      </c>
      <c r="DK196" s="21">
        <f t="shared" si="248"/>
        <v>0</v>
      </c>
      <c r="DL196" s="21">
        <f t="shared" si="248"/>
        <v>0</v>
      </c>
      <c r="DM196" s="21">
        <f t="shared" si="248"/>
        <v>0</v>
      </c>
      <c r="DN196" s="21">
        <f t="shared" si="248"/>
        <v>0</v>
      </c>
      <c r="DO196" s="21">
        <f t="shared" si="248"/>
        <v>0</v>
      </c>
      <c r="DP196" s="21">
        <f t="shared" si="248"/>
        <v>0</v>
      </c>
      <c r="DQ196" s="21">
        <f t="shared" si="248"/>
        <v>0</v>
      </c>
      <c r="DR196" s="21">
        <f t="shared" si="248"/>
        <v>0</v>
      </c>
      <c r="DS196" s="21">
        <f t="shared" si="248"/>
        <v>0</v>
      </c>
      <c r="DT196" s="21">
        <f t="shared" si="248"/>
        <v>0</v>
      </c>
      <c r="DU196" s="21">
        <f t="shared" si="248"/>
        <v>0</v>
      </c>
      <c r="DV196" s="21">
        <f t="shared" si="248"/>
        <v>0</v>
      </c>
      <c r="DW196" s="21">
        <f t="shared" si="248"/>
        <v>0</v>
      </c>
      <c r="DX196" s="21">
        <f t="shared" si="248"/>
        <v>0</v>
      </c>
      <c r="DY196" s="21">
        <f t="shared" si="248"/>
        <v>0</v>
      </c>
      <c r="DZ196" s="21">
        <f t="shared" si="248"/>
        <v>0</v>
      </c>
      <c r="EA196" s="21">
        <f t="shared" ref="EA196:FX196" si="249">EA94+EA95+EA92+EA93</f>
        <v>0</v>
      </c>
      <c r="EB196" s="21">
        <f t="shared" si="249"/>
        <v>0</v>
      </c>
      <c r="EC196" s="21">
        <f t="shared" si="249"/>
        <v>0</v>
      </c>
      <c r="ED196" s="21">
        <f t="shared" si="249"/>
        <v>0</v>
      </c>
      <c r="EE196" s="21">
        <f t="shared" si="249"/>
        <v>4.9000000000000004</v>
      </c>
      <c r="EF196" s="21">
        <f t="shared" si="249"/>
        <v>0</v>
      </c>
      <c r="EG196" s="21">
        <f t="shared" si="249"/>
        <v>0</v>
      </c>
      <c r="EH196" s="21">
        <f t="shared" si="249"/>
        <v>0</v>
      </c>
      <c r="EI196" s="21">
        <f t="shared" si="249"/>
        <v>3.6</v>
      </c>
      <c r="EJ196" s="21">
        <f t="shared" si="249"/>
        <v>20.7</v>
      </c>
      <c r="EK196" s="21">
        <f t="shared" si="249"/>
        <v>0</v>
      </c>
      <c r="EL196" s="21">
        <f t="shared" si="249"/>
        <v>0</v>
      </c>
      <c r="EM196" s="21">
        <f t="shared" si="249"/>
        <v>0.6</v>
      </c>
      <c r="EN196" s="21">
        <f t="shared" si="249"/>
        <v>127.60000000000001</v>
      </c>
      <c r="EO196" s="21">
        <f t="shared" si="249"/>
        <v>0</v>
      </c>
      <c r="EP196" s="21">
        <f t="shared" si="249"/>
        <v>0</v>
      </c>
      <c r="EQ196" s="21">
        <f t="shared" si="249"/>
        <v>0</v>
      </c>
      <c r="ER196" s="21">
        <f t="shared" si="249"/>
        <v>0</v>
      </c>
      <c r="ES196" s="21">
        <f t="shared" si="249"/>
        <v>0</v>
      </c>
      <c r="ET196" s="21">
        <f t="shared" si="249"/>
        <v>0</v>
      </c>
      <c r="EU196" s="21">
        <f t="shared" si="249"/>
        <v>5.2</v>
      </c>
      <c r="EV196" s="21">
        <f t="shared" si="249"/>
        <v>1.2</v>
      </c>
      <c r="EW196" s="21">
        <f t="shared" si="249"/>
        <v>0</v>
      </c>
      <c r="EX196" s="21">
        <f t="shared" si="249"/>
        <v>0</v>
      </c>
      <c r="EY196" s="21">
        <f t="shared" si="249"/>
        <v>253</v>
      </c>
      <c r="EZ196" s="21">
        <f t="shared" si="249"/>
        <v>0</v>
      </c>
      <c r="FA196" s="21">
        <f t="shared" si="249"/>
        <v>1.2</v>
      </c>
      <c r="FB196" s="21">
        <f t="shared" si="249"/>
        <v>0</v>
      </c>
      <c r="FC196" s="21">
        <f t="shared" si="249"/>
        <v>1.2</v>
      </c>
      <c r="FD196" s="21">
        <f t="shared" si="249"/>
        <v>0</v>
      </c>
      <c r="FE196" s="21">
        <f t="shared" si="249"/>
        <v>0</v>
      </c>
      <c r="FF196" s="21">
        <f t="shared" si="249"/>
        <v>0</v>
      </c>
      <c r="FG196" s="21">
        <f t="shared" si="249"/>
        <v>0</v>
      </c>
      <c r="FH196" s="21">
        <f t="shared" si="249"/>
        <v>0</v>
      </c>
      <c r="FI196" s="21">
        <f t="shared" si="249"/>
        <v>1.2</v>
      </c>
      <c r="FJ196" s="21">
        <f t="shared" si="249"/>
        <v>0</v>
      </c>
      <c r="FK196" s="21">
        <f t="shared" si="249"/>
        <v>0</v>
      </c>
      <c r="FL196" s="21">
        <f t="shared" si="249"/>
        <v>0</v>
      </c>
      <c r="FM196" s="21">
        <f t="shared" si="249"/>
        <v>0</v>
      </c>
      <c r="FN196" s="21">
        <f t="shared" si="249"/>
        <v>6.1</v>
      </c>
      <c r="FO196" s="21">
        <f t="shared" si="249"/>
        <v>0</v>
      </c>
      <c r="FP196" s="21">
        <f t="shared" si="249"/>
        <v>0</v>
      </c>
      <c r="FQ196" s="21">
        <f t="shared" si="249"/>
        <v>0</v>
      </c>
      <c r="FR196" s="21">
        <f t="shared" si="249"/>
        <v>0</v>
      </c>
      <c r="FS196" s="21">
        <f t="shared" si="249"/>
        <v>0</v>
      </c>
      <c r="FT196" s="22">
        <f t="shared" si="249"/>
        <v>0</v>
      </c>
      <c r="FU196" s="21">
        <f t="shared" si="249"/>
        <v>0</v>
      </c>
      <c r="FV196" s="21">
        <f t="shared" si="249"/>
        <v>0</v>
      </c>
      <c r="FW196" s="21">
        <f t="shared" si="249"/>
        <v>0</v>
      </c>
      <c r="FX196" s="21">
        <f t="shared" si="249"/>
        <v>0</v>
      </c>
      <c r="FY196" s="21"/>
      <c r="FZ196" s="54"/>
      <c r="GA196" s="54"/>
      <c r="GB196" s="54"/>
      <c r="GC196" s="54"/>
      <c r="GD196" s="54"/>
      <c r="GE196" s="6"/>
      <c r="GF196" s="7"/>
      <c r="GG196" s="7"/>
      <c r="GH196" s="7"/>
      <c r="GI196" s="7"/>
      <c r="GJ196" s="7"/>
      <c r="GK196" s="7"/>
      <c r="GL196" s="7"/>
      <c r="GM196" s="7"/>
    </row>
    <row r="197" spans="1:195" x14ac:dyDescent="0.2">
      <c r="A197" s="3" t="s">
        <v>545</v>
      </c>
      <c r="B197" s="2" t="s">
        <v>546</v>
      </c>
      <c r="C197" s="54">
        <f t="shared" ref="C197:BN197" si="250">(C193*C194)+(C195*C196)</f>
        <v>72498950.80399999</v>
      </c>
      <c r="D197" s="54">
        <f t="shared" si="250"/>
        <v>354575006.40211999</v>
      </c>
      <c r="E197" s="54">
        <f t="shared" si="250"/>
        <v>67781811.411999986</v>
      </c>
      <c r="F197" s="54">
        <f t="shared" si="250"/>
        <v>155030536.55599999</v>
      </c>
      <c r="G197" s="54">
        <f t="shared" si="250"/>
        <v>8880813.5079999994</v>
      </c>
      <c r="H197" s="54">
        <f t="shared" si="250"/>
        <v>8035518.932</v>
      </c>
      <c r="I197" s="54">
        <f t="shared" si="250"/>
        <v>87561579.535779968</v>
      </c>
      <c r="J197" s="54">
        <f t="shared" si="250"/>
        <v>20207595.855999999</v>
      </c>
      <c r="K197" s="54">
        <f t="shared" si="250"/>
        <v>2498442.9119999995</v>
      </c>
      <c r="L197" s="54">
        <f t="shared" si="250"/>
        <v>22146720.063999996</v>
      </c>
      <c r="M197" s="54">
        <f t="shared" si="250"/>
        <v>11250610.307999998</v>
      </c>
      <c r="N197" s="54">
        <f t="shared" si="250"/>
        <v>446828254.26399994</v>
      </c>
      <c r="O197" s="54">
        <f t="shared" si="250"/>
        <v>124026700.95199999</v>
      </c>
      <c r="P197" s="54">
        <f t="shared" si="250"/>
        <v>1523440.7999999998</v>
      </c>
      <c r="Q197" s="54">
        <f t="shared" si="250"/>
        <v>336746214.16799992</v>
      </c>
      <c r="R197" s="54">
        <f t="shared" si="250"/>
        <v>22680981.876000002</v>
      </c>
      <c r="S197" s="54">
        <f t="shared" si="250"/>
        <v>14284796.567999998</v>
      </c>
      <c r="T197" s="54">
        <f t="shared" si="250"/>
        <v>1200132.8079999997</v>
      </c>
      <c r="U197" s="54">
        <f t="shared" si="250"/>
        <v>423177.99999999994</v>
      </c>
      <c r="V197" s="54">
        <f t="shared" si="250"/>
        <v>2462049.6040000003</v>
      </c>
      <c r="W197" s="54">
        <f t="shared" si="250"/>
        <v>423178</v>
      </c>
      <c r="X197" s="54">
        <f t="shared" si="250"/>
        <v>423178</v>
      </c>
      <c r="Y197" s="54">
        <f t="shared" si="250"/>
        <v>13918264.639999999</v>
      </c>
      <c r="Z197" s="54">
        <f t="shared" si="250"/>
        <v>2056645.0799999998</v>
      </c>
      <c r="AA197" s="54">
        <f t="shared" si="250"/>
        <v>255890658.46399996</v>
      </c>
      <c r="AB197" s="54">
        <f t="shared" si="250"/>
        <v>255104604.16000003</v>
      </c>
      <c r="AC197" s="54">
        <f t="shared" si="250"/>
        <v>8192726.0799999991</v>
      </c>
      <c r="AD197" s="54">
        <f t="shared" si="250"/>
        <v>11015323.34</v>
      </c>
      <c r="AE197" s="54">
        <f t="shared" si="250"/>
        <v>936916.09199999995</v>
      </c>
      <c r="AF197" s="54">
        <f t="shared" si="250"/>
        <v>1405797.3159999999</v>
      </c>
      <c r="AG197" s="54">
        <f t="shared" si="250"/>
        <v>6564337.1359999999</v>
      </c>
      <c r="AH197" s="54">
        <f t="shared" si="250"/>
        <v>8589667.0439999998</v>
      </c>
      <c r="AI197" s="54">
        <f t="shared" si="250"/>
        <v>3048574.3120000004</v>
      </c>
      <c r="AJ197" s="54">
        <f t="shared" si="250"/>
        <v>1689326.5759999999</v>
      </c>
      <c r="AK197" s="54">
        <f t="shared" si="250"/>
        <v>1830668.0279999999</v>
      </c>
      <c r="AL197" s="54">
        <f t="shared" si="250"/>
        <v>2341020.6959999995</v>
      </c>
      <c r="AM197" s="54">
        <f t="shared" si="250"/>
        <v>3785750.3879999998</v>
      </c>
      <c r="AN197" s="54">
        <f t="shared" si="250"/>
        <v>2987636.6799999997</v>
      </c>
      <c r="AO197" s="54">
        <f t="shared" si="250"/>
        <v>39600150.884000003</v>
      </c>
      <c r="AP197" s="54">
        <f t="shared" si="250"/>
        <v>744538616.94799984</v>
      </c>
      <c r="AQ197" s="54">
        <f t="shared" si="250"/>
        <v>2348332.0279999999</v>
      </c>
      <c r="AR197" s="54">
        <f t="shared" si="250"/>
        <v>551301899.0957799</v>
      </c>
      <c r="AS197" s="54">
        <f t="shared" si="250"/>
        <v>58403642.136</v>
      </c>
      <c r="AT197" s="54">
        <f t="shared" si="250"/>
        <v>20364294.328000002</v>
      </c>
      <c r="AU197" s="54">
        <f t="shared" si="250"/>
        <v>2120968.1359999999</v>
      </c>
      <c r="AV197" s="54">
        <f t="shared" si="250"/>
        <v>2546685.2039999994</v>
      </c>
      <c r="AW197" s="54">
        <f t="shared" si="250"/>
        <v>1801891.9239999996</v>
      </c>
      <c r="AX197" s="54">
        <f t="shared" si="250"/>
        <v>423178</v>
      </c>
      <c r="AY197" s="54">
        <f t="shared" si="250"/>
        <v>4113290.16</v>
      </c>
      <c r="AZ197" s="54">
        <f t="shared" si="250"/>
        <v>96424492.723999992</v>
      </c>
      <c r="BA197" s="54">
        <f t="shared" si="250"/>
        <v>77456808.408000007</v>
      </c>
      <c r="BB197" s="54">
        <f t="shared" si="250"/>
        <v>66066549.359999999</v>
      </c>
      <c r="BC197" s="54">
        <f t="shared" si="250"/>
        <v>256906159.04799998</v>
      </c>
      <c r="BD197" s="54">
        <f t="shared" si="250"/>
        <v>42007187.347999997</v>
      </c>
      <c r="BE197" s="54">
        <f t="shared" si="250"/>
        <v>11865911.119999999</v>
      </c>
      <c r="BF197" s="54">
        <f t="shared" si="250"/>
        <v>208044579.96000001</v>
      </c>
      <c r="BG197" s="54">
        <f t="shared" si="250"/>
        <v>8273976.2560000001</v>
      </c>
      <c r="BH197" s="54">
        <f t="shared" si="250"/>
        <v>5284574.2879999997</v>
      </c>
      <c r="BI197" s="54">
        <f t="shared" si="250"/>
        <v>2152526.5439999998</v>
      </c>
      <c r="BJ197" s="54">
        <f t="shared" si="250"/>
        <v>54987749.32</v>
      </c>
      <c r="BK197" s="54">
        <f t="shared" si="250"/>
        <v>194595429.69999999</v>
      </c>
      <c r="BL197" s="54">
        <f t="shared" si="250"/>
        <v>1741899.0679999997</v>
      </c>
      <c r="BM197" s="54">
        <f t="shared" si="250"/>
        <v>2379953.0719999997</v>
      </c>
      <c r="BN197" s="54">
        <f t="shared" si="250"/>
        <v>31000327.568</v>
      </c>
      <c r="BO197" s="54">
        <f t="shared" ref="BO197:DZ197" si="251">(BO193*BO194)+(BO195*BO196)</f>
        <v>11837135.015999999</v>
      </c>
      <c r="BP197" s="54">
        <f t="shared" si="251"/>
        <v>1662243.1839999999</v>
      </c>
      <c r="BQ197" s="54">
        <f t="shared" si="251"/>
        <v>51668894.307841368</v>
      </c>
      <c r="BR197" s="54">
        <f t="shared" si="251"/>
        <v>39810047.171999998</v>
      </c>
      <c r="BS197" s="54">
        <f t="shared" si="251"/>
        <v>9565515.5120000001</v>
      </c>
      <c r="BT197" s="54">
        <f t="shared" si="251"/>
        <v>3726505.4679999994</v>
      </c>
      <c r="BU197" s="54">
        <f t="shared" si="251"/>
        <v>3557234.2679999997</v>
      </c>
      <c r="BV197" s="54">
        <f t="shared" si="251"/>
        <v>10846052.139999999</v>
      </c>
      <c r="BW197" s="54">
        <f t="shared" si="251"/>
        <v>16569957.767999999</v>
      </c>
      <c r="BX197" s="54">
        <f t="shared" si="251"/>
        <v>866668.54399999988</v>
      </c>
      <c r="BY197" s="54">
        <f t="shared" si="251"/>
        <v>4432366.3720000004</v>
      </c>
      <c r="BZ197" s="54">
        <f t="shared" si="251"/>
        <v>1812048.1959999998</v>
      </c>
      <c r="CA197" s="54">
        <f t="shared" si="251"/>
        <v>1444729.6919999998</v>
      </c>
      <c r="CB197" s="54">
        <f t="shared" si="251"/>
        <v>685340162.36000001</v>
      </c>
      <c r="CC197" s="54">
        <f t="shared" si="251"/>
        <v>1407490.0279999999</v>
      </c>
      <c r="CD197" s="54">
        <f t="shared" si="251"/>
        <v>493425.54800000001</v>
      </c>
      <c r="CE197" s="54">
        <f t="shared" si="251"/>
        <v>1399026.4680000001</v>
      </c>
      <c r="CF197" s="54">
        <f t="shared" si="251"/>
        <v>871746.67999999993</v>
      </c>
      <c r="CG197" s="54">
        <f t="shared" si="251"/>
        <v>1718949.0359999998</v>
      </c>
      <c r="CH197" s="54">
        <f t="shared" si="251"/>
        <v>904754.56400000001</v>
      </c>
      <c r="CI197" s="54">
        <f t="shared" si="251"/>
        <v>6132695.5759999985</v>
      </c>
      <c r="CJ197" s="54">
        <f t="shared" si="251"/>
        <v>8179883.9359999988</v>
      </c>
      <c r="CK197" s="54">
        <f t="shared" si="251"/>
        <v>46605606.123999991</v>
      </c>
      <c r="CL197" s="54">
        <f t="shared" si="251"/>
        <v>11420494.567999998</v>
      </c>
      <c r="CM197" s="54">
        <f t="shared" si="251"/>
        <v>6937220.2480000006</v>
      </c>
      <c r="CN197" s="54">
        <f t="shared" si="251"/>
        <v>257282621.6758</v>
      </c>
      <c r="CO197" s="54">
        <f t="shared" si="251"/>
        <v>129965836.16799998</v>
      </c>
      <c r="CP197" s="54">
        <f t="shared" si="251"/>
        <v>9110175.9840000011</v>
      </c>
      <c r="CQ197" s="54">
        <f t="shared" si="251"/>
        <v>8979837.1600000001</v>
      </c>
      <c r="CR197" s="54">
        <f t="shared" si="251"/>
        <v>1549677.8359999999</v>
      </c>
      <c r="CS197" s="54">
        <f t="shared" si="251"/>
        <v>2963938.7120000003</v>
      </c>
      <c r="CT197" s="54">
        <f t="shared" si="251"/>
        <v>938608.804</v>
      </c>
      <c r="CU197" s="54">
        <f t="shared" si="251"/>
        <v>3739014.86</v>
      </c>
      <c r="CV197" s="54">
        <f t="shared" si="251"/>
        <v>423178</v>
      </c>
      <c r="CW197" s="54">
        <f t="shared" si="251"/>
        <v>1470120.372</v>
      </c>
      <c r="CX197" s="54">
        <f t="shared" si="251"/>
        <v>4104826.5999999996</v>
      </c>
      <c r="CY197" s="54">
        <f t="shared" si="251"/>
        <v>423177.99999999994</v>
      </c>
      <c r="CZ197" s="54">
        <f t="shared" si="251"/>
        <v>17877577.787999995</v>
      </c>
      <c r="DA197" s="54">
        <f t="shared" si="251"/>
        <v>1536136.14</v>
      </c>
      <c r="DB197" s="54">
        <f t="shared" si="251"/>
        <v>2555148.764</v>
      </c>
      <c r="DC197" s="54">
        <f t="shared" si="251"/>
        <v>1305080.9519999998</v>
      </c>
      <c r="DD197" s="54">
        <f t="shared" si="251"/>
        <v>1375328.5</v>
      </c>
      <c r="DE197" s="54">
        <f t="shared" si="251"/>
        <v>3685034.0240000002</v>
      </c>
      <c r="DF197" s="54">
        <f t="shared" si="251"/>
        <v>186703003.33999997</v>
      </c>
      <c r="DG197" s="54">
        <f t="shared" si="251"/>
        <v>691472.85199999996</v>
      </c>
      <c r="DH197" s="54">
        <f t="shared" si="251"/>
        <v>17308826.556000002</v>
      </c>
      <c r="DI197" s="54">
        <f t="shared" si="251"/>
        <v>23360637.804000001</v>
      </c>
      <c r="DJ197" s="54">
        <f t="shared" si="251"/>
        <v>5853188.9919999987</v>
      </c>
      <c r="DK197" s="54">
        <f t="shared" si="251"/>
        <v>4036271.764</v>
      </c>
      <c r="DL197" s="54">
        <f t="shared" si="251"/>
        <v>50286241.739999995</v>
      </c>
      <c r="DM197" s="54">
        <f t="shared" si="251"/>
        <v>2341867.0519999997</v>
      </c>
      <c r="DN197" s="54">
        <f t="shared" si="251"/>
        <v>12433815.995999999</v>
      </c>
      <c r="DO197" s="54">
        <f t="shared" si="251"/>
        <v>27608979.075999998</v>
      </c>
      <c r="DP197" s="54">
        <f t="shared" si="251"/>
        <v>1798506.5</v>
      </c>
      <c r="DQ197" s="54">
        <f t="shared" si="251"/>
        <v>4892784.0360000003</v>
      </c>
      <c r="DR197" s="54">
        <f t="shared" si="251"/>
        <v>12250156.744000001</v>
      </c>
      <c r="DS197" s="54">
        <f t="shared" si="251"/>
        <v>6863947.1599999992</v>
      </c>
      <c r="DT197" s="54">
        <f t="shared" si="251"/>
        <v>1122268.0559999999</v>
      </c>
      <c r="DU197" s="54">
        <f t="shared" si="251"/>
        <v>3284707.6359999995</v>
      </c>
      <c r="DV197" s="54">
        <f t="shared" si="251"/>
        <v>1651240.5559999999</v>
      </c>
      <c r="DW197" s="54">
        <f t="shared" si="251"/>
        <v>3046035.2439999995</v>
      </c>
      <c r="DX197" s="54">
        <f t="shared" si="251"/>
        <v>1424417.148</v>
      </c>
      <c r="DY197" s="54">
        <f t="shared" si="251"/>
        <v>2726959.0319999997</v>
      </c>
      <c r="DZ197" s="54">
        <f t="shared" si="251"/>
        <v>7651058.2399999993</v>
      </c>
      <c r="EA197" s="54">
        <f t="shared" ref="EA197:FX197" si="252">(EA193*EA194)+(EA195*EA196)</f>
        <v>5354894.4119999995</v>
      </c>
      <c r="EB197" s="54">
        <f t="shared" si="252"/>
        <v>4934255.4799999995</v>
      </c>
      <c r="EC197" s="54">
        <f t="shared" si="252"/>
        <v>2550916.9839999997</v>
      </c>
      <c r="ED197" s="54">
        <f t="shared" si="252"/>
        <v>14009730.867999999</v>
      </c>
      <c r="EE197" s="54">
        <f t="shared" si="252"/>
        <v>1696312.4919999999</v>
      </c>
      <c r="EF197" s="54">
        <f t="shared" si="252"/>
        <v>12590391.855999999</v>
      </c>
      <c r="EG197" s="54">
        <f t="shared" si="252"/>
        <v>2427349.0079999999</v>
      </c>
      <c r="EH197" s="54">
        <f t="shared" si="252"/>
        <v>1983012.108</v>
      </c>
      <c r="EI197" s="54">
        <f t="shared" si="252"/>
        <v>140035285.43199998</v>
      </c>
      <c r="EJ197" s="54">
        <f t="shared" si="252"/>
        <v>81181303.363999993</v>
      </c>
      <c r="EK197" s="54">
        <f t="shared" si="252"/>
        <v>5890637.7599999998</v>
      </c>
      <c r="EL197" s="54">
        <f t="shared" si="252"/>
        <v>4169149.6559999995</v>
      </c>
      <c r="EM197" s="54">
        <f t="shared" si="252"/>
        <v>3672157.7480000001</v>
      </c>
      <c r="EN197" s="54">
        <f t="shared" si="252"/>
        <v>9407700.2599999998</v>
      </c>
      <c r="EO197" s="54">
        <f t="shared" si="252"/>
        <v>3334642.6399999997</v>
      </c>
      <c r="EP197" s="54">
        <f t="shared" si="252"/>
        <v>3535229.0119999996</v>
      </c>
      <c r="EQ197" s="54">
        <f t="shared" si="252"/>
        <v>23276482.712000001</v>
      </c>
      <c r="ER197" s="54">
        <f t="shared" si="252"/>
        <v>2826829.04</v>
      </c>
      <c r="ES197" s="54">
        <f t="shared" si="252"/>
        <v>1034247.032</v>
      </c>
      <c r="ET197" s="54">
        <f t="shared" si="252"/>
        <v>2156515.088</v>
      </c>
      <c r="EU197" s="54">
        <f t="shared" si="252"/>
        <v>5439654.6120000007</v>
      </c>
      <c r="EV197" s="54">
        <f t="shared" si="252"/>
        <v>564157.57999999996</v>
      </c>
      <c r="EW197" s="54">
        <f t="shared" si="252"/>
        <v>7626513.9159999983</v>
      </c>
      <c r="EX197" s="54">
        <f t="shared" si="252"/>
        <v>2016019.9919999999</v>
      </c>
      <c r="EY197" s="54">
        <f t="shared" si="252"/>
        <v>4171566.0839999998</v>
      </c>
      <c r="EZ197" s="54">
        <f t="shared" si="252"/>
        <v>1058791.3559999999</v>
      </c>
      <c r="FA197" s="54">
        <f t="shared" si="252"/>
        <v>28713111.783999998</v>
      </c>
      <c r="FB197" s="54">
        <f t="shared" si="252"/>
        <v>2934316.2519999999</v>
      </c>
      <c r="FC197" s="54">
        <f t="shared" si="252"/>
        <v>19856842.599999998</v>
      </c>
      <c r="FD197" s="54">
        <f t="shared" si="252"/>
        <v>2973248.628</v>
      </c>
      <c r="FE197" s="54">
        <f t="shared" si="252"/>
        <v>821811.67599999998</v>
      </c>
      <c r="FF197" s="54">
        <f t="shared" si="252"/>
        <v>1935616.172</v>
      </c>
      <c r="FG197" s="54">
        <f t="shared" si="252"/>
        <v>963999.48399999982</v>
      </c>
      <c r="FH197" s="54">
        <f t="shared" si="252"/>
        <v>786264.72399999993</v>
      </c>
      <c r="FI197" s="54">
        <f t="shared" si="252"/>
        <v>15800258.291999999</v>
      </c>
      <c r="FJ197" s="54">
        <f t="shared" si="252"/>
        <v>16605504.719999999</v>
      </c>
      <c r="FK197" s="54">
        <f t="shared" si="252"/>
        <v>19355315.364</v>
      </c>
      <c r="FL197" s="54">
        <f t="shared" si="252"/>
        <v>52882015.592</v>
      </c>
      <c r="FM197" s="54">
        <f t="shared" si="252"/>
        <v>32241931.819999997</v>
      </c>
      <c r="FN197" s="54">
        <f t="shared" si="252"/>
        <v>186302274.98400003</v>
      </c>
      <c r="FO197" s="54">
        <f t="shared" si="252"/>
        <v>9592598.904000001</v>
      </c>
      <c r="FP197" s="54">
        <f t="shared" si="252"/>
        <v>19295224.088</v>
      </c>
      <c r="FQ197" s="54">
        <f t="shared" si="252"/>
        <v>7680680.6999999993</v>
      </c>
      <c r="FR197" s="54">
        <f t="shared" si="252"/>
        <v>1416799.9439999997</v>
      </c>
      <c r="FS197" s="54">
        <f t="shared" si="252"/>
        <v>1682555.7279999999</v>
      </c>
      <c r="FT197" s="53">
        <f t="shared" si="252"/>
        <v>714324.46399999992</v>
      </c>
      <c r="FU197" s="54">
        <f t="shared" si="252"/>
        <v>6680287.9079999998</v>
      </c>
      <c r="FV197" s="54">
        <f t="shared" si="252"/>
        <v>5550402.6479999991</v>
      </c>
      <c r="FW197" s="54">
        <f t="shared" si="252"/>
        <v>1717256.324</v>
      </c>
      <c r="FX197" s="54">
        <f t="shared" si="252"/>
        <v>534050.63599999994</v>
      </c>
      <c r="FY197" s="21"/>
      <c r="FZ197" s="54">
        <f>SUM(C197:FX197)</f>
        <v>7367411678.5573206</v>
      </c>
      <c r="GA197" s="54"/>
      <c r="GB197" s="54"/>
      <c r="GC197" s="54"/>
      <c r="GD197" s="54"/>
      <c r="GE197" s="6"/>
      <c r="GF197" s="7"/>
      <c r="GG197" s="7"/>
      <c r="GH197" s="7"/>
      <c r="GI197" s="7"/>
      <c r="GJ197" s="7"/>
      <c r="GK197" s="7"/>
      <c r="GL197" s="7"/>
      <c r="GM197" s="7"/>
    </row>
    <row r="198" spans="1:195" x14ac:dyDescent="0.2">
      <c r="A198" s="72"/>
      <c r="B198" s="2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7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7"/>
      <c r="FU198" s="6"/>
      <c r="FV198" s="6"/>
      <c r="FW198" s="6"/>
      <c r="FX198" s="6"/>
      <c r="FY198" s="21"/>
      <c r="FZ198" s="54"/>
      <c r="GA198" s="54"/>
      <c r="GB198" s="54"/>
      <c r="GC198" s="54"/>
      <c r="GD198" s="54"/>
      <c r="GE198" s="6"/>
      <c r="GF198" s="7"/>
      <c r="GG198" s="7"/>
      <c r="GH198" s="7"/>
      <c r="GI198" s="7"/>
      <c r="GJ198" s="7"/>
      <c r="GK198" s="7"/>
      <c r="GL198" s="7"/>
      <c r="GM198" s="7"/>
    </row>
    <row r="199" spans="1:195" ht="15.75" x14ac:dyDescent="0.25">
      <c r="A199" s="3" t="s">
        <v>413</v>
      </c>
      <c r="B199" s="52" t="s">
        <v>547</v>
      </c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3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F199" s="54"/>
      <c r="BG199" s="54"/>
      <c r="BH199" s="54"/>
      <c r="BI199" s="54"/>
      <c r="BJ199" s="54"/>
      <c r="BK199" s="54"/>
      <c r="BL199" s="54"/>
      <c r="BM199" s="54"/>
      <c r="BN199" s="54"/>
      <c r="BO199" s="54"/>
      <c r="BP199" s="54"/>
      <c r="BQ199" s="54"/>
      <c r="BR199" s="54"/>
      <c r="BS199" s="54"/>
      <c r="BT199" s="54"/>
      <c r="BU199" s="54"/>
      <c r="BV199" s="54"/>
      <c r="BW199" s="54"/>
      <c r="BX199" s="54"/>
      <c r="BY199" s="54"/>
      <c r="BZ199" s="54"/>
      <c r="CA199" s="54"/>
      <c r="CB199" s="54"/>
      <c r="CC199" s="54"/>
      <c r="CD199" s="54"/>
      <c r="CE199" s="54"/>
      <c r="CF199" s="54"/>
      <c r="CG199" s="54"/>
      <c r="CH199" s="54"/>
      <c r="CI199" s="54"/>
      <c r="CJ199" s="54"/>
      <c r="CK199" s="54"/>
      <c r="CL199" s="54"/>
      <c r="CM199" s="54"/>
      <c r="CN199" s="54"/>
      <c r="CO199" s="54"/>
      <c r="CP199" s="54"/>
      <c r="CQ199" s="54"/>
      <c r="CR199" s="54"/>
      <c r="CS199" s="54"/>
      <c r="CT199" s="54"/>
      <c r="CU199" s="54"/>
      <c r="CV199" s="54"/>
      <c r="CW199" s="54"/>
      <c r="CX199" s="54"/>
      <c r="CY199" s="54"/>
      <c r="CZ199" s="54"/>
      <c r="DA199" s="54"/>
      <c r="DB199" s="54"/>
      <c r="DC199" s="54"/>
      <c r="DD199" s="54"/>
      <c r="DE199" s="54"/>
      <c r="DF199" s="54"/>
      <c r="DG199" s="54"/>
      <c r="DH199" s="54"/>
      <c r="DI199" s="54"/>
      <c r="DJ199" s="54"/>
      <c r="DK199" s="54"/>
      <c r="DL199" s="54"/>
      <c r="DM199" s="54"/>
      <c r="DN199" s="54"/>
      <c r="DO199" s="54"/>
      <c r="DP199" s="54"/>
      <c r="DQ199" s="54"/>
      <c r="DR199" s="54"/>
      <c r="DS199" s="54"/>
      <c r="DT199" s="54"/>
      <c r="DU199" s="54"/>
      <c r="DV199" s="54"/>
      <c r="DW199" s="54"/>
      <c r="DX199" s="54"/>
      <c r="DY199" s="54"/>
      <c r="DZ199" s="54"/>
      <c r="EA199" s="54"/>
      <c r="EB199" s="54"/>
      <c r="EC199" s="54"/>
      <c r="ED199" s="54"/>
      <c r="EE199" s="54"/>
      <c r="EF199" s="54"/>
      <c r="EG199" s="54"/>
      <c r="EH199" s="54"/>
      <c r="EI199" s="54"/>
      <c r="EJ199" s="54"/>
      <c r="EK199" s="54"/>
      <c r="EL199" s="54"/>
      <c r="EM199" s="54"/>
      <c r="EN199" s="54"/>
      <c r="EO199" s="54"/>
      <c r="EP199" s="54"/>
      <c r="EQ199" s="54"/>
      <c r="ER199" s="54"/>
      <c r="ES199" s="54"/>
      <c r="ET199" s="54"/>
      <c r="EU199" s="54"/>
      <c r="EV199" s="54"/>
      <c r="EW199" s="54"/>
      <c r="EX199" s="54"/>
      <c r="EY199" s="54"/>
      <c r="EZ199" s="54"/>
      <c r="FA199" s="54"/>
      <c r="FB199" s="54"/>
      <c r="FC199" s="54"/>
      <c r="FD199" s="54"/>
      <c r="FE199" s="54"/>
      <c r="FF199" s="54"/>
      <c r="FG199" s="54"/>
      <c r="FH199" s="54"/>
      <c r="FI199" s="54"/>
      <c r="FJ199" s="54"/>
      <c r="FK199" s="54"/>
      <c r="FL199" s="54"/>
      <c r="FM199" s="54"/>
      <c r="FN199" s="54"/>
      <c r="FO199" s="54"/>
      <c r="FP199" s="54"/>
      <c r="FQ199" s="54"/>
      <c r="FR199" s="54"/>
      <c r="FS199" s="54"/>
      <c r="FT199" s="53"/>
      <c r="FU199" s="54"/>
      <c r="FV199" s="54"/>
      <c r="FW199" s="54"/>
      <c r="FX199" s="54"/>
      <c r="FY199" s="54"/>
      <c r="FZ199" s="54"/>
      <c r="GA199" s="54"/>
      <c r="GB199" s="54"/>
      <c r="GC199" s="54"/>
      <c r="GD199" s="54"/>
      <c r="GE199" s="6"/>
      <c r="GF199" s="7"/>
      <c r="GG199" s="7"/>
      <c r="GH199" s="7"/>
      <c r="GI199" s="7"/>
      <c r="GJ199" s="7"/>
      <c r="GK199" s="7"/>
      <c r="GL199" s="7"/>
      <c r="GM199" s="7"/>
    </row>
    <row r="200" spans="1:195" x14ac:dyDescent="0.2">
      <c r="A200" s="3" t="s">
        <v>548</v>
      </c>
      <c r="B200" s="2" t="s">
        <v>549</v>
      </c>
      <c r="C200" s="54">
        <f t="shared" ref="C200:BN200" si="253">+C121</f>
        <v>52668712.409999996</v>
      </c>
      <c r="D200" s="54">
        <f t="shared" si="253"/>
        <v>351105039.33999997</v>
      </c>
      <c r="E200" s="54">
        <f t="shared" si="253"/>
        <v>66384727.189999998</v>
      </c>
      <c r="F200" s="54">
        <f t="shared" si="253"/>
        <v>152088278.44</v>
      </c>
      <c r="G200" s="54">
        <f t="shared" si="253"/>
        <v>9406440.5800000001</v>
      </c>
      <c r="H200" s="54">
        <f t="shared" si="253"/>
        <v>8538145.9499999993</v>
      </c>
      <c r="I200" s="54">
        <f t="shared" si="253"/>
        <v>85844309.810000002</v>
      </c>
      <c r="J200" s="54">
        <f t="shared" si="253"/>
        <v>18924676.66</v>
      </c>
      <c r="K200" s="54">
        <f t="shared" si="253"/>
        <v>3297735.7</v>
      </c>
      <c r="L200" s="54">
        <f t="shared" si="253"/>
        <v>22461826.579999998</v>
      </c>
      <c r="M200" s="54">
        <f t="shared" si="253"/>
        <v>12003353.73</v>
      </c>
      <c r="N200" s="54">
        <f t="shared" si="253"/>
        <v>455375520.95999998</v>
      </c>
      <c r="O200" s="54">
        <f t="shared" si="253"/>
        <v>123436585.87</v>
      </c>
      <c r="P200" s="54">
        <f t="shared" si="253"/>
        <v>2724665.64</v>
      </c>
      <c r="Q200" s="54">
        <f t="shared" si="253"/>
        <v>336980520.70999998</v>
      </c>
      <c r="R200" s="54">
        <f t="shared" si="253"/>
        <v>4219997.5999999996</v>
      </c>
      <c r="S200" s="54">
        <f t="shared" si="253"/>
        <v>14368754.75</v>
      </c>
      <c r="T200" s="54">
        <f t="shared" si="253"/>
        <v>2099608.17</v>
      </c>
      <c r="U200" s="54">
        <f t="shared" si="253"/>
        <v>858136.13</v>
      </c>
      <c r="V200" s="54">
        <f t="shared" si="253"/>
        <v>3191884.3</v>
      </c>
      <c r="W200" s="53">
        <f t="shared" si="253"/>
        <v>858136.13</v>
      </c>
      <c r="X200" s="54">
        <f t="shared" si="253"/>
        <v>858136.13</v>
      </c>
      <c r="Y200" s="54">
        <f t="shared" si="253"/>
        <v>3855834.1</v>
      </c>
      <c r="Z200" s="54">
        <f t="shared" si="253"/>
        <v>2864631.42</v>
      </c>
      <c r="AA200" s="54">
        <f t="shared" si="253"/>
        <v>255544329.72999999</v>
      </c>
      <c r="AB200" s="54">
        <f t="shared" si="253"/>
        <v>259767181.84</v>
      </c>
      <c r="AC200" s="54">
        <f t="shared" si="253"/>
        <v>8527555.2899999991</v>
      </c>
      <c r="AD200" s="54">
        <f t="shared" si="253"/>
        <v>11044298.939999999</v>
      </c>
      <c r="AE200" s="54">
        <f t="shared" si="253"/>
        <v>1710199.41</v>
      </c>
      <c r="AF200" s="54">
        <f t="shared" si="253"/>
        <v>2415796.06</v>
      </c>
      <c r="AG200" s="54">
        <f t="shared" si="253"/>
        <v>7260327.7699999996</v>
      </c>
      <c r="AH200" s="54">
        <f t="shared" si="253"/>
        <v>8436959.3300000001</v>
      </c>
      <c r="AI200" s="54">
        <f t="shared" si="253"/>
        <v>3707319.75</v>
      </c>
      <c r="AJ200" s="54">
        <f t="shared" si="253"/>
        <v>2704954.08</v>
      </c>
      <c r="AK200" s="54">
        <f t="shared" si="253"/>
        <v>2780770.23</v>
      </c>
      <c r="AL200" s="54">
        <f t="shared" si="253"/>
        <v>3132084.67</v>
      </c>
      <c r="AM200" s="54">
        <f t="shared" si="253"/>
        <v>4157763.03</v>
      </c>
      <c r="AN200" s="54">
        <f t="shared" si="253"/>
        <v>3786019.57</v>
      </c>
      <c r="AO200" s="54">
        <f t="shared" si="253"/>
        <v>38173720.979999997</v>
      </c>
      <c r="AP200" s="54">
        <f t="shared" si="253"/>
        <v>746639250.97000003</v>
      </c>
      <c r="AQ200" s="54">
        <f t="shared" si="253"/>
        <v>2858983.02</v>
      </c>
      <c r="AR200" s="54">
        <f t="shared" si="253"/>
        <v>536266698.55000001</v>
      </c>
      <c r="AS200" s="54">
        <f t="shared" si="253"/>
        <v>61661715.979999997</v>
      </c>
      <c r="AT200" s="54">
        <f t="shared" si="253"/>
        <v>20749303.170000002</v>
      </c>
      <c r="AU200" s="54">
        <f t="shared" si="253"/>
        <v>3267642.96</v>
      </c>
      <c r="AV200" s="54">
        <f t="shared" si="253"/>
        <v>3562423.57</v>
      </c>
      <c r="AW200" s="54">
        <f t="shared" si="253"/>
        <v>2991880.33</v>
      </c>
      <c r="AX200" s="54">
        <f t="shared" si="253"/>
        <v>921641.71</v>
      </c>
      <c r="AY200" s="54">
        <f t="shared" si="253"/>
        <v>4732489.4400000004</v>
      </c>
      <c r="AZ200" s="54">
        <f t="shared" si="253"/>
        <v>94007335.230000004</v>
      </c>
      <c r="BA200" s="54">
        <f t="shared" si="253"/>
        <v>73791581.719999999</v>
      </c>
      <c r="BB200" s="54">
        <f t="shared" si="253"/>
        <v>63410245.060000002</v>
      </c>
      <c r="BC200" s="54">
        <f t="shared" si="253"/>
        <v>249033053.66</v>
      </c>
      <c r="BD200" s="54">
        <f t="shared" si="253"/>
        <v>40937527.590000004</v>
      </c>
      <c r="BE200" s="54">
        <f t="shared" si="253"/>
        <v>12299529.75</v>
      </c>
      <c r="BF200" s="54">
        <f t="shared" si="253"/>
        <v>198848146.18000001</v>
      </c>
      <c r="BG200" s="54">
        <f t="shared" si="253"/>
        <v>8704418.9100000001</v>
      </c>
      <c r="BH200" s="54">
        <f t="shared" si="253"/>
        <v>5717036.29</v>
      </c>
      <c r="BI200" s="54">
        <f t="shared" si="253"/>
        <v>3179274.73</v>
      </c>
      <c r="BJ200" s="54">
        <f t="shared" si="253"/>
        <v>54410679.329999998</v>
      </c>
      <c r="BK200" s="54">
        <f t="shared" si="253"/>
        <v>135553043.44999999</v>
      </c>
      <c r="BL200" s="54">
        <f t="shared" si="253"/>
        <v>2703832.59</v>
      </c>
      <c r="BM200" s="54">
        <f t="shared" si="253"/>
        <v>3318415.03</v>
      </c>
      <c r="BN200" s="54">
        <f t="shared" si="253"/>
        <v>29126091.879999999</v>
      </c>
      <c r="BO200" s="54">
        <f t="shared" ref="BO200:DZ200" si="254">+BO121</f>
        <v>11639220.26</v>
      </c>
      <c r="BP200" s="54">
        <f t="shared" si="254"/>
        <v>2700772.8</v>
      </c>
      <c r="BQ200" s="54">
        <f t="shared" si="254"/>
        <v>54147432.170000002</v>
      </c>
      <c r="BR200" s="54">
        <f t="shared" si="254"/>
        <v>38746434.840000004</v>
      </c>
      <c r="BS200" s="54">
        <f t="shared" si="254"/>
        <v>10074821.82</v>
      </c>
      <c r="BT200" s="54">
        <f t="shared" si="254"/>
        <v>4517710.84</v>
      </c>
      <c r="BU200" s="54">
        <f t="shared" si="254"/>
        <v>4431574.04</v>
      </c>
      <c r="BV200" s="54">
        <f t="shared" si="254"/>
        <v>11154071.77</v>
      </c>
      <c r="BW200" s="54">
        <f t="shared" si="254"/>
        <v>16864273.350000001</v>
      </c>
      <c r="BX200" s="54">
        <f t="shared" si="254"/>
        <v>1789388.02</v>
      </c>
      <c r="BY200" s="54">
        <f t="shared" si="254"/>
        <v>4644837.5</v>
      </c>
      <c r="BZ200" s="54">
        <f t="shared" si="254"/>
        <v>2715127.21</v>
      </c>
      <c r="CA200" s="54">
        <f t="shared" si="254"/>
        <v>2540512.89</v>
      </c>
      <c r="CB200" s="54">
        <f t="shared" si="254"/>
        <v>681244061.51999998</v>
      </c>
      <c r="CC200" s="54">
        <f t="shared" si="254"/>
        <v>2318147.46</v>
      </c>
      <c r="CD200" s="54">
        <f t="shared" si="254"/>
        <v>965950.17</v>
      </c>
      <c r="CE200" s="54">
        <f t="shared" si="254"/>
        <v>2328157.59</v>
      </c>
      <c r="CF200" s="54">
        <f t="shared" si="254"/>
        <v>1575609.73</v>
      </c>
      <c r="CG200" s="54">
        <f t="shared" si="254"/>
        <v>2653686.0299999998</v>
      </c>
      <c r="CH200" s="54">
        <f t="shared" si="254"/>
        <v>1673776.12</v>
      </c>
      <c r="CI200" s="54">
        <f t="shared" si="254"/>
        <v>6178715.0800000001</v>
      </c>
      <c r="CJ200" s="54">
        <f t="shared" si="254"/>
        <v>8525855.2899999991</v>
      </c>
      <c r="CK200" s="54">
        <f t="shared" si="254"/>
        <v>42632037.189999998</v>
      </c>
      <c r="CL200" s="54">
        <f t="shared" si="254"/>
        <v>12010101.119999999</v>
      </c>
      <c r="CM200" s="54">
        <f t="shared" si="254"/>
        <v>7638335.3600000003</v>
      </c>
      <c r="CN200" s="54">
        <f t="shared" si="254"/>
        <v>245367357.16</v>
      </c>
      <c r="CO200" s="54">
        <f t="shared" si="254"/>
        <v>124633690.68000001</v>
      </c>
      <c r="CP200" s="54">
        <f t="shared" si="254"/>
        <v>9693101.4100000001</v>
      </c>
      <c r="CQ200" s="54">
        <f t="shared" si="254"/>
        <v>9140522</v>
      </c>
      <c r="CR200" s="54">
        <f t="shared" si="254"/>
        <v>2563217.1800000002</v>
      </c>
      <c r="CS200" s="54">
        <f t="shared" si="254"/>
        <v>3704946.53</v>
      </c>
      <c r="CT200" s="54">
        <f t="shared" si="254"/>
        <v>1721800.25</v>
      </c>
      <c r="CU200" s="54">
        <f t="shared" si="254"/>
        <v>669115.72</v>
      </c>
      <c r="CV200" s="54">
        <f t="shared" si="254"/>
        <v>819255.17</v>
      </c>
      <c r="CW200" s="54">
        <f t="shared" si="254"/>
        <v>2476764.1600000001</v>
      </c>
      <c r="CX200" s="54">
        <f t="shared" si="254"/>
        <v>4526180.59</v>
      </c>
      <c r="CY200" s="54">
        <f t="shared" si="254"/>
        <v>864616.29</v>
      </c>
      <c r="CZ200" s="54">
        <f t="shared" si="254"/>
        <v>17295079.559999999</v>
      </c>
      <c r="DA200" s="54">
        <f t="shared" si="254"/>
        <v>2563926.73</v>
      </c>
      <c r="DB200" s="54">
        <f t="shared" si="254"/>
        <v>3447648.95</v>
      </c>
      <c r="DC200" s="54">
        <f t="shared" si="254"/>
        <v>2314056.84</v>
      </c>
      <c r="DD200" s="54">
        <f t="shared" si="254"/>
        <v>2390168.96</v>
      </c>
      <c r="DE200" s="54">
        <f t="shared" si="254"/>
        <v>4216655.3499999996</v>
      </c>
      <c r="DF200" s="54">
        <f t="shared" si="254"/>
        <v>173626171.93000001</v>
      </c>
      <c r="DG200" s="54">
        <f t="shared" si="254"/>
        <v>1413309.37</v>
      </c>
      <c r="DH200" s="54">
        <f t="shared" si="254"/>
        <v>16484062.58</v>
      </c>
      <c r="DI200" s="54">
        <f t="shared" si="254"/>
        <v>22030177.859999999</v>
      </c>
      <c r="DJ200" s="54">
        <f t="shared" si="254"/>
        <v>6275556.3200000003</v>
      </c>
      <c r="DK200" s="54">
        <f t="shared" si="254"/>
        <v>4469775.32</v>
      </c>
      <c r="DL200" s="54">
        <f t="shared" si="254"/>
        <v>49659083.810000002</v>
      </c>
      <c r="DM200" s="54">
        <f t="shared" si="254"/>
        <v>3771197.66</v>
      </c>
      <c r="DN200" s="54">
        <f t="shared" si="254"/>
        <v>12663615.82</v>
      </c>
      <c r="DO200" s="54">
        <f t="shared" si="254"/>
        <v>26832645.16</v>
      </c>
      <c r="DP200" s="54">
        <f t="shared" si="254"/>
        <v>2928504.48</v>
      </c>
      <c r="DQ200" s="54">
        <f t="shared" si="254"/>
        <v>5423664.8899999997</v>
      </c>
      <c r="DR200" s="54">
        <f t="shared" si="254"/>
        <v>12083595.699999999</v>
      </c>
      <c r="DS200" s="54">
        <f t="shared" si="254"/>
        <v>7107057.6900000004</v>
      </c>
      <c r="DT200" s="54">
        <f t="shared" si="254"/>
        <v>2068690.43</v>
      </c>
      <c r="DU200" s="54">
        <f t="shared" si="254"/>
        <v>3926125.23</v>
      </c>
      <c r="DV200" s="54">
        <f t="shared" si="254"/>
        <v>2682089.44</v>
      </c>
      <c r="DW200" s="54">
        <f t="shared" si="254"/>
        <v>3792443.39</v>
      </c>
      <c r="DX200" s="54">
        <f t="shared" si="254"/>
        <v>2774554.24</v>
      </c>
      <c r="DY200" s="54">
        <f t="shared" si="254"/>
        <v>3946928.41</v>
      </c>
      <c r="DZ200" s="54">
        <f t="shared" si="254"/>
        <v>8412393.8699999992</v>
      </c>
      <c r="EA200" s="54">
        <f t="shared" ref="EA200:FX200" si="255">+EA121</f>
        <v>6061821.9199999999</v>
      </c>
      <c r="EB200" s="54">
        <f t="shared" si="255"/>
        <v>5251011.5</v>
      </c>
      <c r="EC200" s="54">
        <f t="shared" si="255"/>
        <v>3251493.05</v>
      </c>
      <c r="ED200" s="54">
        <f t="shared" si="255"/>
        <v>18998687.899999999</v>
      </c>
      <c r="EE200" s="54">
        <f t="shared" si="255"/>
        <v>2566249.4300000002</v>
      </c>
      <c r="EF200" s="54">
        <f t="shared" si="255"/>
        <v>12292134.880000001</v>
      </c>
      <c r="EG200" s="54">
        <f t="shared" si="255"/>
        <v>3066926.3</v>
      </c>
      <c r="EH200" s="54">
        <f t="shared" si="255"/>
        <v>2857861.8</v>
      </c>
      <c r="EI200" s="54">
        <f t="shared" si="255"/>
        <v>133311710.25</v>
      </c>
      <c r="EJ200" s="54">
        <f t="shared" si="255"/>
        <v>76414664.640000001</v>
      </c>
      <c r="EK200" s="54">
        <f t="shared" si="255"/>
        <v>6192663.2800000003</v>
      </c>
      <c r="EL200" s="54">
        <f t="shared" si="255"/>
        <v>4462763.72</v>
      </c>
      <c r="EM200" s="54">
        <f t="shared" si="255"/>
        <v>4133315.88</v>
      </c>
      <c r="EN200" s="54">
        <f t="shared" si="255"/>
        <v>8242480.1500000004</v>
      </c>
      <c r="EO200" s="54">
        <f t="shared" si="255"/>
        <v>3927407.08</v>
      </c>
      <c r="EP200" s="54">
        <f t="shared" si="255"/>
        <v>4451975.13</v>
      </c>
      <c r="EQ200" s="54">
        <f t="shared" si="255"/>
        <v>24043959.670000002</v>
      </c>
      <c r="ER200" s="54">
        <f t="shared" si="255"/>
        <v>3935340.32</v>
      </c>
      <c r="ES200" s="54">
        <f t="shared" si="255"/>
        <v>1871414.25</v>
      </c>
      <c r="ET200" s="54">
        <f t="shared" si="255"/>
        <v>3418437.95</v>
      </c>
      <c r="EU200" s="54">
        <f t="shared" si="255"/>
        <v>5574121.5800000001</v>
      </c>
      <c r="EV200" s="54">
        <f t="shared" si="255"/>
        <v>1182519.77</v>
      </c>
      <c r="EW200" s="54">
        <f t="shared" si="255"/>
        <v>10485304.98</v>
      </c>
      <c r="EX200" s="54">
        <f t="shared" si="255"/>
        <v>3231399.03</v>
      </c>
      <c r="EY200" s="54">
        <f t="shared" si="255"/>
        <v>2268646.27</v>
      </c>
      <c r="EZ200" s="54">
        <f t="shared" si="255"/>
        <v>1937676.53</v>
      </c>
      <c r="FA200" s="54">
        <f t="shared" si="255"/>
        <v>30439035.48</v>
      </c>
      <c r="FB200" s="54">
        <f t="shared" si="255"/>
        <v>3740604.19</v>
      </c>
      <c r="FC200" s="54">
        <f t="shared" si="255"/>
        <v>19491453.829999998</v>
      </c>
      <c r="FD200" s="54">
        <f t="shared" si="255"/>
        <v>3772689.64</v>
      </c>
      <c r="FE200" s="54">
        <f t="shared" si="255"/>
        <v>1592689.96</v>
      </c>
      <c r="FF200" s="54">
        <f t="shared" si="255"/>
        <v>2955817.46</v>
      </c>
      <c r="FG200" s="54">
        <f t="shared" si="255"/>
        <v>1852705.87</v>
      </c>
      <c r="FH200" s="54">
        <f t="shared" si="255"/>
        <v>1524477.21</v>
      </c>
      <c r="FI200" s="54">
        <f t="shared" si="255"/>
        <v>15639792.310000001</v>
      </c>
      <c r="FJ200" s="54">
        <f t="shared" si="255"/>
        <v>16258561.65</v>
      </c>
      <c r="FK200" s="54">
        <f t="shared" si="255"/>
        <v>18913046.859999999</v>
      </c>
      <c r="FL200" s="54">
        <f t="shared" si="255"/>
        <v>50238116.700000003</v>
      </c>
      <c r="FM200" s="54">
        <f t="shared" si="255"/>
        <v>30786351.510000002</v>
      </c>
      <c r="FN200" s="54">
        <f t="shared" si="255"/>
        <v>178717943.94999999</v>
      </c>
      <c r="FO200" s="54">
        <f t="shared" si="255"/>
        <v>9827433.7699999996</v>
      </c>
      <c r="FP200" s="54">
        <f t="shared" si="255"/>
        <v>19142216.129999999</v>
      </c>
      <c r="FQ200" s="54">
        <f t="shared" si="255"/>
        <v>8020604.2800000003</v>
      </c>
      <c r="FR200" s="54">
        <f t="shared" si="255"/>
        <v>2476869.77</v>
      </c>
      <c r="FS200" s="54">
        <f t="shared" si="255"/>
        <v>2758435.51</v>
      </c>
      <c r="FT200" s="53">
        <f t="shared" si="255"/>
        <v>1444175.68</v>
      </c>
      <c r="FU200" s="54">
        <f t="shared" si="255"/>
        <v>7266991.8099999996</v>
      </c>
      <c r="FV200" s="54">
        <f t="shared" si="255"/>
        <v>5958804.6799999997</v>
      </c>
      <c r="FW200" s="54">
        <f t="shared" si="255"/>
        <v>2793842.62</v>
      </c>
      <c r="FX200" s="54">
        <f t="shared" si="255"/>
        <v>1157774.95</v>
      </c>
      <c r="FY200" s="6"/>
      <c r="FZ200" s="54">
        <f>SUM(C200:FX200)</f>
        <v>7242949960.46</v>
      </c>
      <c r="GA200" s="54">
        <f>GA202-FZ200</f>
        <v>70372267.539999962</v>
      </c>
      <c r="GB200" s="54"/>
      <c r="GC200" s="54"/>
      <c r="GD200" s="54"/>
      <c r="GE200" s="6"/>
      <c r="GF200" s="7"/>
      <c r="GG200" s="7"/>
      <c r="GH200" s="7"/>
      <c r="GI200" s="7"/>
      <c r="GJ200" s="7"/>
      <c r="GK200" s="7"/>
      <c r="GL200" s="7"/>
      <c r="GM200" s="7"/>
    </row>
    <row r="201" spans="1:195" x14ac:dyDescent="0.2">
      <c r="A201" s="3" t="s">
        <v>550</v>
      </c>
      <c r="B201" s="2" t="s">
        <v>551</v>
      </c>
      <c r="C201" s="54">
        <f t="shared" ref="C201:BN201" si="256">+C156</f>
        <v>4806835.13</v>
      </c>
      <c r="D201" s="54">
        <f t="shared" si="256"/>
        <v>14268061.460000001</v>
      </c>
      <c r="E201" s="54">
        <f t="shared" si="256"/>
        <v>8129476.4199999999</v>
      </c>
      <c r="F201" s="54">
        <f t="shared" si="256"/>
        <v>5432797.8200000003</v>
      </c>
      <c r="G201" s="54">
        <f t="shared" si="256"/>
        <v>301206.90000000002</v>
      </c>
      <c r="H201" s="54">
        <f t="shared" si="256"/>
        <v>181120.4</v>
      </c>
      <c r="I201" s="54">
        <f t="shared" si="256"/>
        <v>11037977.58</v>
      </c>
      <c r="J201" s="54">
        <f t="shared" si="256"/>
        <v>1064091.46</v>
      </c>
      <c r="K201" s="54">
        <f t="shared" si="256"/>
        <v>179632.76</v>
      </c>
      <c r="L201" s="54">
        <f t="shared" si="256"/>
        <v>1759531.86</v>
      </c>
      <c r="M201" s="54">
        <f t="shared" si="256"/>
        <v>1804661.11</v>
      </c>
      <c r="N201" s="54">
        <f t="shared" si="256"/>
        <v>13006242.24</v>
      </c>
      <c r="O201" s="54">
        <f t="shared" si="256"/>
        <v>2212629.9900000002</v>
      </c>
      <c r="P201" s="54">
        <f t="shared" si="256"/>
        <v>165296.38</v>
      </c>
      <c r="Q201" s="54">
        <f t="shared" si="256"/>
        <v>31017573.739999998</v>
      </c>
      <c r="R201" s="54">
        <f t="shared" si="256"/>
        <v>1182356.5900000001</v>
      </c>
      <c r="S201" s="54">
        <f t="shared" si="256"/>
        <v>728267.45</v>
      </c>
      <c r="T201" s="54">
        <f t="shared" si="256"/>
        <v>106609.16</v>
      </c>
      <c r="U201" s="54">
        <f t="shared" si="256"/>
        <v>51488.17</v>
      </c>
      <c r="V201" s="54">
        <f t="shared" si="256"/>
        <v>196187.32</v>
      </c>
      <c r="W201" s="53">
        <f t="shared" si="256"/>
        <v>67964.38</v>
      </c>
      <c r="X201" s="54">
        <f t="shared" si="256"/>
        <v>28833.37</v>
      </c>
      <c r="Y201" s="54">
        <f t="shared" si="256"/>
        <v>2200486.4300000002</v>
      </c>
      <c r="Z201" s="54">
        <f t="shared" si="256"/>
        <v>147121.81</v>
      </c>
      <c r="AA201" s="54">
        <f t="shared" si="256"/>
        <v>7722519.4900000002</v>
      </c>
      <c r="AB201" s="54">
        <f t="shared" si="256"/>
        <v>5202429.53</v>
      </c>
      <c r="AC201" s="54">
        <f t="shared" si="256"/>
        <v>261112.33</v>
      </c>
      <c r="AD201" s="54">
        <f t="shared" si="256"/>
        <v>387971.84000000003</v>
      </c>
      <c r="AE201" s="54">
        <f t="shared" si="256"/>
        <v>87132.11</v>
      </c>
      <c r="AF201" s="54">
        <f t="shared" si="256"/>
        <v>115190.28</v>
      </c>
      <c r="AG201" s="54">
        <f t="shared" si="256"/>
        <v>195455.96</v>
      </c>
      <c r="AH201" s="54">
        <f t="shared" si="256"/>
        <v>539868.38</v>
      </c>
      <c r="AI201" s="54">
        <f t="shared" si="256"/>
        <v>172912.19</v>
      </c>
      <c r="AJ201" s="54">
        <f t="shared" si="256"/>
        <v>178884.74</v>
      </c>
      <c r="AK201" s="54">
        <f t="shared" si="256"/>
        <v>243751.29</v>
      </c>
      <c r="AL201" s="54">
        <f t="shared" si="256"/>
        <v>288070.26</v>
      </c>
      <c r="AM201" s="54">
        <f t="shared" si="256"/>
        <v>255433.33</v>
      </c>
      <c r="AN201" s="54">
        <f t="shared" si="256"/>
        <v>181471.53</v>
      </c>
      <c r="AO201" s="54">
        <f t="shared" si="256"/>
        <v>2277511.63</v>
      </c>
      <c r="AP201" s="54">
        <f t="shared" si="256"/>
        <v>62565553.600000001</v>
      </c>
      <c r="AQ201" s="54">
        <f t="shared" si="256"/>
        <v>146444.39000000001</v>
      </c>
      <c r="AR201" s="54">
        <f t="shared" si="256"/>
        <v>6486825.3700000001</v>
      </c>
      <c r="AS201" s="54">
        <f t="shared" si="256"/>
        <v>2060930.67</v>
      </c>
      <c r="AT201" s="54">
        <f t="shared" si="256"/>
        <v>357359.66</v>
      </c>
      <c r="AU201" s="54">
        <f t="shared" si="256"/>
        <v>118918.21</v>
      </c>
      <c r="AV201" s="54">
        <f t="shared" si="256"/>
        <v>161960.63</v>
      </c>
      <c r="AW201" s="54">
        <f t="shared" si="256"/>
        <v>69140.679999999993</v>
      </c>
      <c r="AX201" s="54">
        <f t="shared" si="256"/>
        <v>24331.34</v>
      </c>
      <c r="AY201" s="54">
        <f t="shared" si="256"/>
        <v>224568.02</v>
      </c>
      <c r="AZ201" s="54">
        <f t="shared" si="256"/>
        <v>9239075.4600000009</v>
      </c>
      <c r="BA201" s="54">
        <f t="shared" si="256"/>
        <v>3193869.76</v>
      </c>
      <c r="BB201" s="54">
        <f t="shared" si="256"/>
        <v>2629015.08</v>
      </c>
      <c r="BC201" s="54">
        <f t="shared" si="256"/>
        <v>16168785.279999999</v>
      </c>
      <c r="BD201" s="54">
        <f t="shared" si="256"/>
        <v>650275.96</v>
      </c>
      <c r="BE201" s="54">
        <f t="shared" si="256"/>
        <v>364248.56</v>
      </c>
      <c r="BF201" s="54">
        <f t="shared" si="256"/>
        <v>2563397.86</v>
      </c>
      <c r="BG201" s="54">
        <f t="shared" si="256"/>
        <v>556015.77</v>
      </c>
      <c r="BH201" s="54">
        <f t="shared" si="256"/>
        <v>140685.99</v>
      </c>
      <c r="BI201" s="54">
        <f t="shared" si="256"/>
        <v>214638.83</v>
      </c>
      <c r="BJ201" s="54">
        <f t="shared" si="256"/>
        <v>434146.47</v>
      </c>
      <c r="BK201" s="54">
        <f t="shared" si="256"/>
        <v>5706991.8600000003</v>
      </c>
      <c r="BL201" s="54">
        <f t="shared" si="256"/>
        <v>184408.86</v>
      </c>
      <c r="BM201" s="54">
        <f t="shared" si="256"/>
        <v>165684.73000000001</v>
      </c>
      <c r="BN201" s="54">
        <f t="shared" si="256"/>
        <v>1818675.55</v>
      </c>
      <c r="BO201" s="54">
        <f t="shared" ref="BO201:DZ201" si="257">+BO156</f>
        <v>721992.17</v>
      </c>
      <c r="BP201" s="54">
        <f t="shared" si="257"/>
        <v>141914.32999999999</v>
      </c>
      <c r="BQ201" s="54">
        <f t="shared" si="257"/>
        <v>2047802.6</v>
      </c>
      <c r="BR201" s="54">
        <f t="shared" si="257"/>
        <v>1715401.06</v>
      </c>
      <c r="BS201" s="54">
        <f t="shared" si="257"/>
        <v>650874.05000000005</v>
      </c>
      <c r="BT201" s="54">
        <f t="shared" si="257"/>
        <v>151445.41</v>
      </c>
      <c r="BU201" s="54">
        <f t="shared" si="257"/>
        <v>175871.18</v>
      </c>
      <c r="BV201" s="54">
        <f t="shared" si="257"/>
        <v>277829.08</v>
      </c>
      <c r="BW201" s="54">
        <f t="shared" si="257"/>
        <v>394860.71</v>
      </c>
      <c r="BX201" s="54">
        <f t="shared" si="257"/>
        <v>35647.96</v>
      </c>
      <c r="BY201" s="54">
        <f t="shared" si="257"/>
        <v>644272.04</v>
      </c>
      <c r="BZ201" s="54">
        <f t="shared" si="257"/>
        <v>158266.17000000001</v>
      </c>
      <c r="CA201" s="54">
        <f t="shared" si="257"/>
        <v>98227.21</v>
      </c>
      <c r="CB201" s="54">
        <f t="shared" si="257"/>
        <v>21022431.68</v>
      </c>
      <c r="CC201" s="54">
        <f t="shared" si="257"/>
        <v>105383.01</v>
      </c>
      <c r="CD201" s="54">
        <f t="shared" si="257"/>
        <v>53682.31</v>
      </c>
      <c r="CE201" s="54">
        <f t="shared" si="257"/>
        <v>103098.09</v>
      </c>
      <c r="CF201" s="54">
        <f t="shared" si="257"/>
        <v>73426.47</v>
      </c>
      <c r="CG201" s="54">
        <f t="shared" si="257"/>
        <v>112889.45</v>
      </c>
      <c r="CH201" s="54">
        <f t="shared" si="257"/>
        <v>112733.28</v>
      </c>
      <c r="CI201" s="54">
        <f t="shared" si="257"/>
        <v>467773.76</v>
      </c>
      <c r="CJ201" s="54">
        <f t="shared" si="257"/>
        <v>430763.91</v>
      </c>
      <c r="CK201" s="54">
        <f t="shared" si="257"/>
        <v>1408857.81</v>
      </c>
      <c r="CL201" s="54">
        <f t="shared" si="257"/>
        <v>335040.34999999998</v>
      </c>
      <c r="CM201" s="54">
        <f t="shared" si="257"/>
        <v>618841.87</v>
      </c>
      <c r="CN201" s="54">
        <f t="shared" si="257"/>
        <v>7209786.3200000003</v>
      </c>
      <c r="CO201" s="54">
        <f t="shared" si="257"/>
        <v>4665901.58</v>
      </c>
      <c r="CP201" s="54">
        <f t="shared" si="257"/>
        <v>393343.25</v>
      </c>
      <c r="CQ201" s="54">
        <f t="shared" si="257"/>
        <v>1014527.12</v>
      </c>
      <c r="CR201" s="54">
        <f t="shared" si="257"/>
        <v>157908.74</v>
      </c>
      <c r="CS201" s="54">
        <f t="shared" si="257"/>
        <v>119336.94</v>
      </c>
      <c r="CT201" s="54">
        <f t="shared" si="257"/>
        <v>113648.13</v>
      </c>
      <c r="CU201" s="54">
        <f t="shared" si="257"/>
        <v>77736.759999999995</v>
      </c>
      <c r="CV201" s="54">
        <f t="shared" si="257"/>
        <v>25560.76</v>
      </c>
      <c r="CW201" s="54">
        <f t="shared" si="257"/>
        <v>83842.100000000006</v>
      </c>
      <c r="CX201" s="54">
        <f t="shared" si="257"/>
        <v>231241.17</v>
      </c>
      <c r="CY201" s="54">
        <f t="shared" si="257"/>
        <v>62252.37</v>
      </c>
      <c r="CZ201" s="54">
        <f t="shared" si="257"/>
        <v>867121.89</v>
      </c>
      <c r="DA201" s="54">
        <f t="shared" si="257"/>
        <v>81367.59</v>
      </c>
      <c r="DB201" s="54">
        <f t="shared" si="257"/>
        <v>126075.01</v>
      </c>
      <c r="DC201" s="54">
        <f t="shared" si="257"/>
        <v>63028.79</v>
      </c>
      <c r="DD201" s="54">
        <f t="shared" si="257"/>
        <v>79427.149999999994</v>
      </c>
      <c r="DE201" s="54">
        <f t="shared" si="257"/>
        <v>180132.73</v>
      </c>
      <c r="DF201" s="54">
        <f t="shared" si="257"/>
        <v>7987632.5999999996</v>
      </c>
      <c r="DG201" s="54">
        <f t="shared" si="257"/>
        <v>45668.75</v>
      </c>
      <c r="DH201" s="54">
        <f t="shared" si="257"/>
        <v>622897.82999999996</v>
      </c>
      <c r="DI201" s="54">
        <f t="shared" si="257"/>
        <v>1758038.41</v>
      </c>
      <c r="DJ201" s="54">
        <f t="shared" si="257"/>
        <v>245113.27</v>
      </c>
      <c r="DK201" s="54">
        <f t="shared" si="257"/>
        <v>266785.13</v>
      </c>
      <c r="DL201" s="54">
        <f t="shared" si="257"/>
        <v>2694981.05</v>
      </c>
      <c r="DM201" s="54">
        <f t="shared" si="257"/>
        <v>227334.94</v>
      </c>
      <c r="DN201" s="54">
        <f t="shared" si="257"/>
        <v>802296.23</v>
      </c>
      <c r="DO201" s="54">
        <f t="shared" si="257"/>
        <v>2402939.2599999998</v>
      </c>
      <c r="DP201" s="54">
        <f t="shared" si="257"/>
        <v>87648.42</v>
      </c>
      <c r="DQ201" s="54">
        <f t="shared" si="257"/>
        <v>176754.62</v>
      </c>
      <c r="DR201" s="54">
        <f t="shared" si="257"/>
        <v>1383129.74</v>
      </c>
      <c r="DS201" s="54">
        <f t="shared" si="257"/>
        <v>843010.79</v>
      </c>
      <c r="DT201" s="54">
        <f t="shared" si="257"/>
        <v>149769.44</v>
      </c>
      <c r="DU201" s="54">
        <f t="shared" si="257"/>
        <v>225795.19</v>
      </c>
      <c r="DV201" s="54">
        <f t="shared" si="257"/>
        <v>120425.95</v>
      </c>
      <c r="DW201" s="54">
        <f t="shared" si="257"/>
        <v>147946.39000000001</v>
      </c>
      <c r="DX201" s="54">
        <f t="shared" si="257"/>
        <v>89023.13</v>
      </c>
      <c r="DY201" s="54">
        <f t="shared" si="257"/>
        <v>107309.41</v>
      </c>
      <c r="DZ201" s="54">
        <f t="shared" si="257"/>
        <v>214404.37</v>
      </c>
      <c r="EA201" s="54">
        <f t="shared" ref="EA201:FX201" si="258">+EA156</f>
        <v>239302.56</v>
      </c>
      <c r="EB201" s="54">
        <f t="shared" si="258"/>
        <v>229367.43</v>
      </c>
      <c r="EC201" s="54">
        <f t="shared" si="258"/>
        <v>84146.14</v>
      </c>
      <c r="ED201" s="54">
        <f t="shared" si="258"/>
        <v>79883.320000000007</v>
      </c>
      <c r="EE201" s="54">
        <f t="shared" si="258"/>
        <v>169946.82</v>
      </c>
      <c r="EF201" s="54">
        <f t="shared" si="258"/>
        <v>998270.42</v>
      </c>
      <c r="EG201" s="54">
        <f t="shared" si="258"/>
        <v>200184.31</v>
      </c>
      <c r="EH201" s="54">
        <f t="shared" si="258"/>
        <v>115631.8</v>
      </c>
      <c r="EI201" s="54">
        <f t="shared" si="258"/>
        <v>18090208.41</v>
      </c>
      <c r="EJ201" s="54">
        <f t="shared" si="258"/>
        <v>3729273.21</v>
      </c>
      <c r="EK201" s="54">
        <f t="shared" si="258"/>
        <v>231691.02</v>
      </c>
      <c r="EL201" s="54">
        <f t="shared" si="258"/>
        <v>161985.82</v>
      </c>
      <c r="EM201" s="54">
        <f t="shared" si="258"/>
        <v>252978.39</v>
      </c>
      <c r="EN201" s="54">
        <f t="shared" si="258"/>
        <v>762505.71</v>
      </c>
      <c r="EO201" s="54">
        <f t="shared" si="258"/>
        <v>138755.09</v>
      </c>
      <c r="EP201" s="54">
        <f t="shared" si="258"/>
        <v>133015.67999999999</v>
      </c>
      <c r="EQ201" s="54">
        <f t="shared" si="258"/>
        <v>373484.82</v>
      </c>
      <c r="ER201" s="54">
        <f t="shared" si="258"/>
        <v>190875.79</v>
      </c>
      <c r="ES201" s="54">
        <f t="shared" si="258"/>
        <v>150693.26</v>
      </c>
      <c r="ET201" s="54">
        <f t="shared" si="258"/>
        <v>270469.82</v>
      </c>
      <c r="EU201" s="54">
        <f t="shared" si="258"/>
        <v>1097062.6499999999</v>
      </c>
      <c r="EV201" s="54">
        <f t="shared" si="258"/>
        <v>62827</v>
      </c>
      <c r="EW201" s="54">
        <f t="shared" si="258"/>
        <v>206657.44</v>
      </c>
      <c r="EX201" s="54">
        <f t="shared" si="258"/>
        <v>120465.25</v>
      </c>
      <c r="EY201" s="54">
        <f t="shared" si="258"/>
        <v>411816.26</v>
      </c>
      <c r="EZ201" s="54">
        <f t="shared" si="258"/>
        <v>81782.03</v>
      </c>
      <c r="FA201" s="54">
        <f t="shared" si="258"/>
        <v>832554.38</v>
      </c>
      <c r="FB201" s="54">
        <f t="shared" si="258"/>
        <v>243403.61</v>
      </c>
      <c r="FC201" s="54">
        <f t="shared" si="258"/>
        <v>553573.91</v>
      </c>
      <c r="FD201" s="54">
        <f t="shared" si="258"/>
        <v>210059.24</v>
      </c>
      <c r="FE201" s="54">
        <f t="shared" si="258"/>
        <v>88573.9</v>
      </c>
      <c r="FF201" s="54">
        <f t="shared" si="258"/>
        <v>144236.65</v>
      </c>
      <c r="FG201" s="54">
        <f t="shared" si="258"/>
        <v>52702.080000000002</v>
      </c>
      <c r="FH201" s="54">
        <f t="shared" si="258"/>
        <v>100428.42</v>
      </c>
      <c r="FI201" s="54">
        <f t="shared" si="258"/>
        <v>768430.18</v>
      </c>
      <c r="FJ201" s="54">
        <f t="shared" si="258"/>
        <v>517091.87</v>
      </c>
      <c r="FK201" s="54">
        <f t="shared" si="258"/>
        <v>662936.65</v>
      </c>
      <c r="FL201" s="54">
        <f t="shared" si="258"/>
        <v>640660.21</v>
      </c>
      <c r="FM201" s="54">
        <f t="shared" si="258"/>
        <v>750606.73</v>
      </c>
      <c r="FN201" s="54">
        <f t="shared" si="258"/>
        <v>14488259.939999999</v>
      </c>
      <c r="FO201" s="54">
        <f t="shared" si="258"/>
        <v>337118.96</v>
      </c>
      <c r="FP201" s="54">
        <f t="shared" si="258"/>
        <v>1623860.35</v>
      </c>
      <c r="FQ201" s="54">
        <f t="shared" si="258"/>
        <v>318172.73</v>
      </c>
      <c r="FR201" s="54">
        <f t="shared" si="258"/>
        <v>102980.97</v>
      </c>
      <c r="FS201" s="54">
        <f t="shared" si="258"/>
        <v>53281.65</v>
      </c>
      <c r="FT201" s="53">
        <f t="shared" si="258"/>
        <v>65706.570000000007</v>
      </c>
      <c r="FU201" s="54">
        <f t="shared" si="258"/>
        <v>537394.09</v>
      </c>
      <c r="FV201" s="54">
        <f t="shared" si="258"/>
        <v>306934.23</v>
      </c>
      <c r="FW201" s="54">
        <f t="shared" si="258"/>
        <v>132187.72</v>
      </c>
      <c r="FX201" s="54">
        <f t="shared" si="258"/>
        <v>24219.7</v>
      </c>
      <c r="FY201" s="54"/>
      <c r="FZ201" s="54">
        <f>SUM(C201:FX201)</f>
        <v>354781237.88000005</v>
      </c>
      <c r="GA201" s="54"/>
      <c r="GB201" s="54"/>
      <c r="GC201" s="54"/>
      <c r="GD201" s="54"/>
      <c r="GE201" s="6"/>
      <c r="GF201" s="7"/>
      <c r="GG201" s="7"/>
      <c r="GH201" s="7"/>
      <c r="GI201" s="7"/>
      <c r="GJ201" s="7"/>
      <c r="GK201" s="7"/>
      <c r="GL201" s="7"/>
      <c r="GM201" s="7"/>
    </row>
    <row r="202" spans="1:195" x14ac:dyDescent="0.2">
      <c r="A202" s="3" t="s">
        <v>552</v>
      </c>
      <c r="B202" s="2" t="s">
        <v>553</v>
      </c>
      <c r="C202" s="54">
        <f t="shared" ref="C202:BN202" si="259">+C200+C201</f>
        <v>57475547.539999999</v>
      </c>
      <c r="D202" s="54">
        <f t="shared" si="259"/>
        <v>365373100.79999995</v>
      </c>
      <c r="E202" s="54">
        <f t="shared" si="259"/>
        <v>74514203.609999999</v>
      </c>
      <c r="F202" s="54">
        <f t="shared" si="259"/>
        <v>157521076.25999999</v>
      </c>
      <c r="G202" s="54">
        <f t="shared" si="259"/>
        <v>9707647.4800000004</v>
      </c>
      <c r="H202" s="54">
        <f t="shared" si="259"/>
        <v>8719266.3499999996</v>
      </c>
      <c r="I202" s="54">
        <f t="shared" si="259"/>
        <v>96882287.390000001</v>
      </c>
      <c r="J202" s="54">
        <f t="shared" si="259"/>
        <v>19988768.120000001</v>
      </c>
      <c r="K202" s="54">
        <f t="shared" si="259"/>
        <v>3477368.46</v>
      </c>
      <c r="L202" s="54">
        <f t="shared" si="259"/>
        <v>24221358.439999998</v>
      </c>
      <c r="M202" s="54">
        <f t="shared" si="259"/>
        <v>13808014.84</v>
      </c>
      <c r="N202" s="54">
        <f t="shared" si="259"/>
        <v>468381763.19999999</v>
      </c>
      <c r="O202" s="54">
        <f t="shared" si="259"/>
        <v>125649215.86</v>
      </c>
      <c r="P202" s="54">
        <f t="shared" si="259"/>
        <v>2889962.02</v>
      </c>
      <c r="Q202" s="54">
        <f t="shared" si="259"/>
        <v>367998094.44999999</v>
      </c>
      <c r="R202" s="54">
        <f t="shared" si="259"/>
        <v>5402354.1899999995</v>
      </c>
      <c r="S202" s="54">
        <f t="shared" si="259"/>
        <v>15097022.199999999</v>
      </c>
      <c r="T202" s="54">
        <f t="shared" si="259"/>
        <v>2206217.33</v>
      </c>
      <c r="U202" s="54">
        <f t="shared" si="259"/>
        <v>909624.3</v>
      </c>
      <c r="V202" s="54">
        <f t="shared" si="259"/>
        <v>3388071.6199999996</v>
      </c>
      <c r="W202" s="53">
        <f t="shared" si="259"/>
        <v>926100.51</v>
      </c>
      <c r="X202" s="54">
        <f t="shared" si="259"/>
        <v>886969.5</v>
      </c>
      <c r="Y202" s="54">
        <f t="shared" si="259"/>
        <v>6056320.5300000003</v>
      </c>
      <c r="Z202" s="54">
        <f t="shared" si="259"/>
        <v>3011753.23</v>
      </c>
      <c r="AA202" s="54">
        <f t="shared" si="259"/>
        <v>263266849.22</v>
      </c>
      <c r="AB202" s="54">
        <f t="shared" si="259"/>
        <v>264969611.37</v>
      </c>
      <c r="AC202" s="54">
        <f t="shared" si="259"/>
        <v>8788667.6199999992</v>
      </c>
      <c r="AD202" s="54">
        <f t="shared" si="259"/>
        <v>11432270.779999999</v>
      </c>
      <c r="AE202" s="54">
        <f t="shared" si="259"/>
        <v>1797331.52</v>
      </c>
      <c r="AF202" s="54">
        <f t="shared" si="259"/>
        <v>2530986.34</v>
      </c>
      <c r="AG202" s="54">
        <f t="shared" si="259"/>
        <v>7455783.7299999995</v>
      </c>
      <c r="AH202" s="54">
        <f t="shared" si="259"/>
        <v>8976827.7100000009</v>
      </c>
      <c r="AI202" s="54">
        <f t="shared" si="259"/>
        <v>3880231.94</v>
      </c>
      <c r="AJ202" s="54">
        <f t="shared" si="259"/>
        <v>2883838.8200000003</v>
      </c>
      <c r="AK202" s="54">
        <f t="shared" si="259"/>
        <v>3024521.52</v>
      </c>
      <c r="AL202" s="54">
        <f t="shared" si="259"/>
        <v>3420154.9299999997</v>
      </c>
      <c r="AM202" s="54">
        <f t="shared" si="259"/>
        <v>4413196.3599999994</v>
      </c>
      <c r="AN202" s="54">
        <f t="shared" si="259"/>
        <v>3967491.0999999996</v>
      </c>
      <c r="AO202" s="54">
        <f t="shared" si="259"/>
        <v>40451232.609999999</v>
      </c>
      <c r="AP202" s="54">
        <f t="shared" si="259"/>
        <v>809204804.57000005</v>
      </c>
      <c r="AQ202" s="54">
        <f t="shared" si="259"/>
        <v>3005427.41</v>
      </c>
      <c r="AR202" s="54">
        <f t="shared" si="259"/>
        <v>542753523.91999996</v>
      </c>
      <c r="AS202" s="54">
        <f t="shared" si="259"/>
        <v>63722646.649999999</v>
      </c>
      <c r="AT202" s="54">
        <f t="shared" si="259"/>
        <v>21106662.830000002</v>
      </c>
      <c r="AU202" s="54">
        <f t="shared" si="259"/>
        <v>3386561.17</v>
      </c>
      <c r="AV202" s="54">
        <f t="shared" si="259"/>
        <v>3724384.1999999997</v>
      </c>
      <c r="AW202" s="54">
        <f t="shared" si="259"/>
        <v>3061021.0100000002</v>
      </c>
      <c r="AX202" s="54">
        <f t="shared" si="259"/>
        <v>945973.04999999993</v>
      </c>
      <c r="AY202" s="54">
        <f t="shared" si="259"/>
        <v>4957057.46</v>
      </c>
      <c r="AZ202" s="54">
        <f t="shared" si="259"/>
        <v>103246410.69</v>
      </c>
      <c r="BA202" s="54">
        <f t="shared" si="259"/>
        <v>76985451.480000004</v>
      </c>
      <c r="BB202" s="54">
        <f t="shared" si="259"/>
        <v>66039260.140000001</v>
      </c>
      <c r="BC202" s="54">
        <f t="shared" si="259"/>
        <v>265201838.94</v>
      </c>
      <c r="BD202" s="54">
        <f t="shared" si="259"/>
        <v>41587803.550000004</v>
      </c>
      <c r="BE202" s="54">
        <f t="shared" si="259"/>
        <v>12663778.310000001</v>
      </c>
      <c r="BF202" s="54">
        <f t="shared" si="259"/>
        <v>201411544.04000002</v>
      </c>
      <c r="BG202" s="54">
        <f t="shared" si="259"/>
        <v>9260434.6799999997</v>
      </c>
      <c r="BH202" s="54">
        <f t="shared" si="259"/>
        <v>5857722.2800000003</v>
      </c>
      <c r="BI202" s="54">
        <f t="shared" si="259"/>
        <v>3393913.56</v>
      </c>
      <c r="BJ202" s="54">
        <f t="shared" si="259"/>
        <v>54844825.799999997</v>
      </c>
      <c r="BK202" s="54">
        <f t="shared" si="259"/>
        <v>141260035.31</v>
      </c>
      <c r="BL202" s="54">
        <f t="shared" si="259"/>
        <v>2888241.4499999997</v>
      </c>
      <c r="BM202" s="54">
        <f t="shared" si="259"/>
        <v>3484099.76</v>
      </c>
      <c r="BN202" s="54">
        <f t="shared" si="259"/>
        <v>30944767.43</v>
      </c>
      <c r="BO202" s="54">
        <f t="shared" ref="BO202:DZ202" si="260">+BO200+BO201</f>
        <v>12361212.43</v>
      </c>
      <c r="BP202" s="54">
        <f t="shared" si="260"/>
        <v>2842687.13</v>
      </c>
      <c r="BQ202" s="54">
        <f t="shared" si="260"/>
        <v>56195234.770000003</v>
      </c>
      <c r="BR202" s="54">
        <f t="shared" si="260"/>
        <v>40461835.900000006</v>
      </c>
      <c r="BS202" s="54">
        <f t="shared" si="260"/>
        <v>10725695.870000001</v>
      </c>
      <c r="BT202" s="54">
        <f t="shared" si="260"/>
        <v>4669156.25</v>
      </c>
      <c r="BU202" s="54">
        <f t="shared" si="260"/>
        <v>4607445.22</v>
      </c>
      <c r="BV202" s="54">
        <f t="shared" si="260"/>
        <v>11431900.85</v>
      </c>
      <c r="BW202" s="54">
        <f t="shared" si="260"/>
        <v>17259134.060000002</v>
      </c>
      <c r="BX202" s="54">
        <f t="shared" si="260"/>
        <v>1825035.98</v>
      </c>
      <c r="BY202" s="54">
        <f t="shared" si="260"/>
        <v>5289109.54</v>
      </c>
      <c r="BZ202" s="54">
        <f t="shared" si="260"/>
        <v>2873393.38</v>
      </c>
      <c r="CA202" s="54">
        <f t="shared" si="260"/>
        <v>2638740.1</v>
      </c>
      <c r="CB202" s="54">
        <f t="shared" si="260"/>
        <v>702266493.19999993</v>
      </c>
      <c r="CC202" s="54">
        <f t="shared" si="260"/>
        <v>2423530.4699999997</v>
      </c>
      <c r="CD202" s="54">
        <f t="shared" si="260"/>
        <v>1019632.48</v>
      </c>
      <c r="CE202" s="54">
        <f t="shared" si="260"/>
        <v>2431255.6799999997</v>
      </c>
      <c r="CF202" s="54">
        <f t="shared" si="260"/>
        <v>1649036.2</v>
      </c>
      <c r="CG202" s="54">
        <f t="shared" si="260"/>
        <v>2766575.48</v>
      </c>
      <c r="CH202" s="54">
        <f t="shared" si="260"/>
        <v>1786509.4000000001</v>
      </c>
      <c r="CI202" s="54">
        <f t="shared" si="260"/>
        <v>6646488.8399999999</v>
      </c>
      <c r="CJ202" s="54">
        <f t="shared" si="260"/>
        <v>8956619.1999999993</v>
      </c>
      <c r="CK202" s="54">
        <f t="shared" si="260"/>
        <v>44040895</v>
      </c>
      <c r="CL202" s="54">
        <f t="shared" si="260"/>
        <v>12345141.469999999</v>
      </c>
      <c r="CM202" s="54">
        <f t="shared" si="260"/>
        <v>8257177.2300000004</v>
      </c>
      <c r="CN202" s="54">
        <f t="shared" si="260"/>
        <v>252577143.47999999</v>
      </c>
      <c r="CO202" s="54">
        <f t="shared" si="260"/>
        <v>129299592.26000001</v>
      </c>
      <c r="CP202" s="54">
        <f t="shared" si="260"/>
        <v>10086444.66</v>
      </c>
      <c r="CQ202" s="54">
        <f t="shared" si="260"/>
        <v>10155049.119999999</v>
      </c>
      <c r="CR202" s="54">
        <f t="shared" si="260"/>
        <v>2721125.92</v>
      </c>
      <c r="CS202" s="54">
        <f t="shared" si="260"/>
        <v>3824283.4699999997</v>
      </c>
      <c r="CT202" s="54">
        <f t="shared" si="260"/>
        <v>1835448.38</v>
      </c>
      <c r="CU202" s="54">
        <f t="shared" si="260"/>
        <v>746852.48</v>
      </c>
      <c r="CV202" s="54">
        <f t="shared" si="260"/>
        <v>844815.93</v>
      </c>
      <c r="CW202" s="54">
        <f t="shared" si="260"/>
        <v>2560606.2600000002</v>
      </c>
      <c r="CX202" s="54">
        <f t="shared" si="260"/>
        <v>4757421.76</v>
      </c>
      <c r="CY202" s="54">
        <f t="shared" si="260"/>
        <v>926868.66</v>
      </c>
      <c r="CZ202" s="54">
        <f t="shared" si="260"/>
        <v>18162201.449999999</v>
      </c>
      <c r="DA202" s="54">
        <f t="shared" si="260"/>
        <v>2645294.3199999998</v>
      </c>
      <c r="DB202" s="54">
        <f t="shared" si="260"/>
        <v>3573723.96</v>
      </c>
      <c r="DC202" s="54">
        <f t="shared" si="260"/>
        <v>2377085.63</v>
      </c>
      <c r="DD202" s="54">
        <f t="shared" si="260"/>
        <v>2469596.11</v>
      </c>
      <c r="DE202" s="54">
        <f t="shared" si="260"/>
        <v>4396788.08</v>
      </c>
      <c r="DF202" s="54">
        <f t="shared" si="260"/>
        <v>181613804.53</v>
      </c>
      <c r="DG202" s="54">
        <f t="shared" si="260"/>
        <v>1458978.12</v>
      </c>
      <c r="DH202" s="54">
        <f t="shared" si="260"/>
        <v>17106960.41</v>
      </c>
      <c r="DI202" s="54">
        <f t="shared" si="260"/>
        <v>23788216.27</v>
      </c>
      <c r="DJ202" s="54">
        <f t="shared" si="260"/>
        <v>6520669.5899999999</v>
      </c>
      <c r="DK202" s="54">
        <f t="shared" si="260"/>
        <v>4736560.45</v>
      </c>
      <c r="DL202" s="54">
        <f t="shared" si="260"/>
        <v>52354064.859999999</v>
      </c>
      <c r="DM202" s="54">
        <f t="shared" si="260"/>
        <v>3998532.6</v>
      </c>
      <c r="DN202" s="54">
        <f t="shared" si="260"/>
        <v>13465912.050000001</v>
      </c>
      <c r="DO202" s="54">
        <f t="shared" si="260"/>
        <v>29235584.420000002</v>
      </c>
      <c r="DP202" s="54">
        <f t="shared" si="260"/>
        <v>3016152.9</v>
      </c>
      <c r="DQ202" s="54">
        <f t="shared" si="260"/>
        <v>5600419.5099999998</v>
      </c>
      <c r="DR202" s="54">
        <f t="shared" si="260"/>
        <v>13466725.439999999</v>
      </c>
      <c r="DS202" s="54">
        <f t="shared" si="260"/>
        <v>7950068.4800000004</v>
      </c>
      <c r="DT202" s="54">
        <f t="shared" si="260"/>
        <v>2218459.87</v>
      </c>
      <c r="DU202" s="54">
        <f t="shared" si="260"/>
        <v>4151920.42</v>
      </c>
      <c r="DV202" s="54">
        <f t="shared" si="260"/>
        <v>2802515.39</v>
      </c>
      <c r="DW202" s="54">
        <f t="shared" si="260"/>
        <v>3940389.7800000003</v>
      </c>
      <c r="DX202" s="54">
        <f t="shared" si="260"/>
        <v>2863577.37</v>
      </c>
      <c r="DY202" s="54">
        <f t="shared" si="260"/>
        <v>4054237.8200000003</v>
      </c>
      <c r="DZ202" s="54">
        <f t="shared" si="260"/>
        <v>8626798.2399999984</v>
      </c>
      <c r="EA202" s="54">
        <f t="shared" ref="EA202:FX202" si="261">+EA200+EA201</f>
        <v>6301124.4799999995</v>
      </c>
      <c r="EB202" s="54">
        <f t="shared" si="261"/>
        <v>5480378.9299999997</v>
      </c>
      <c r="EC202" s="54">
        <f t="shared" si="261"/>
        <v>3335639.19</v>
      </c>
      <c r="ED202" s="54">
        <f t="shared" si="261"/>
        <v>19078571.219999999</v>
      </c>
      <c r="EE202" s="54">
        <f t="shared" si="261"/>
        <v>2736196.25</v>
      </c>
      <c r="EF202" s="54">
        <f t="shared" si="261"/>
        <v>13290405.300000001</v>
      </c>
      <c r="EG202" s="54">
        <f t="shared" si="261"/>
        <v>3267110.61</v>
      </c>
      <c r="EH202" s="54">
        <f t="shared" si="261"/>
        <v>2973493.5999999996</v>
      </c>
      <c r="EI202" s="54">
        <f t="shared" si="261"/>
        <v>151401918.66</v>
      </c>
      <c r="EJ202" s="54">
        <f t="shared" si="261"/>
        <v>80143937.849999994</v>
      </c>
      <c r="EK202" s="54">
        <f t="shared" si="261"/>
        <v>6424354.2999999998</v>
      </c>
      <c r="EL202" s="54">
        <f t="shared" si="261"/>
        <v>4624749.54</v>
      </c>
      <c r="EM202" s="54">
        <f t="shared" si="261"/>
        <v>4386294.2699999996</v>
      </c>
      <c r="EN202" s="54">
        <f t="shared" si="261"/>
        <v>9004985.8599999994</v>
      </c>
      <c r="EO202" s="54">
        <f t="shared" si="261"/>
        <v>4066162.17</v>
      </c>
      <c r="EP202" s="54">
        <f t="shared" si="261"/>
        <v>4584990.8099999996</v>
      </c>
      <c r="EQ202" s="54">
        <f t="shared" si="261"/>
        <v>24417444.490000002</v>
      </c>
      <c r="ER202" s="54">
        <f t="shared" si="261"/>
        <v>4126216.11</v>
      </c>
      <c r="ES202" s="54">
        <f t="shared" si="261"/>
        <v>2022107.51</v>
      </c>
      <c r="ET202" s="54">
        <f t="shared" si="261"/>
        <v>3688907.77</v>
      </c>
      <c r="EU202" s="54">
        <f t="shared" si="261"/>
        <v>6671184.2300000004</v>
      </c>
      <c r="EV202" s="54">
        <f t="shared" si="261"/>
        <v>1245346.77</v>
      </c>
      <c r="EW202" s="54">
        <f t="shared" si="261"/>
        <v>10691962.42</v>
      </c>
      <c r="EX202" s="54">
        <f t="shared" si="261"/>
        <v>3351864.28</v>
      </c>
      <c r="EY202" s="54">
        <f t="shared" si="261"/>
        <v>2680462.5300000003</v>
      </c>
      <c r="EZ202" s="54">
        <f t="shared" si="261"/>
        <v>2019458.56</v>
      </c>
      <c r="FA202" s="54">
        <f t="shared" si="261"/>
        <v>31271589.859999999</v>
      </c>
      <c r="FB202" s="54">
        <f t="shared" si="261"/>
        <v>3984007.8</v>
      </c>
      <c r="FC202" s="54">
        <f t="shared" si="261"/>
        <v>20045027.739999998</v>
      </c>
      <c r="FD202" s="54">
        <f t="shared" si="261"/>
        <v>3982748.88</v>
      </c>
      <c r="FE202" s="54">
        <f t="shared" si="261"/>
        <v>1681263.8599999999</v>
      </c>
      <c r="FF202" s="54">
        <f t="shared" si="261"/>
        <v>3100054.11</v>
      </c>
      <c r="FG202" s="54">
        <f t="shared" si="261"/>
        <v>1905407.9500000002</v>
      </c>
      <c r="FH202" s="54">
        <f t="shared" si="261"/>
        <v>1624905.63</v>
      </c>
      <c r="FI202" s="54">
        <f t="shared" si="261"/>
        <v>16408222.49</v>
      </c>
      <c r="FJ202" s="54">
        <f t="shared" si="261"/>
        <v>16775653.52</v>
      </c>
      <c r="FK202" s="54">
        <f t="shared" si="261"/>
        <v>19575983.509999998</v>
      </c>
      <c r="FL202" s="54">
        <f t="shared" si="261"/>
        <v>50878776.910000004</v>
      </c>
      <c r="FM202" s="54">
        <f t="shared" si="261"/>
        <v>31536958.240000002</v>
      </c>
      <c r="FN202" s="54">
        <f t="shared" si="261"/>
        <v>193206203.88999999</v>
      </c>
      <c r="FO202" s="54">
        <f t="shared" si="261"/>
        <v>10164552.73</v>
      </c>
      <c r="FP202" s="54">
        <f t="shared" si="261"/>
        <v>20766076.48</v>
      </c>
      <c r="FQ202" s="54">
        <f t="shared" si="261"/>
        <v>8338777.0099999998</v>
      </c>
      <c r="FR202" s="54">
        <f t="shared" si="261"/>
        <v>2579850.7400000002</v>
      </c>
      <c r="FS202" s="54">
        <f t="shared" si="261"/>
        <v>2811717.1599999997</v>
      </c>
      <c r="FT202" s="53">
        <f t="shared" si="261"/>
        <v>1509882.25</v>
      </c>
      <c r="FU202" s="54">
        <f t="shared" si="261"/>
        <v>7804385.8999999994</v>
      </c>
      <c r="FV202" s="54">
        <f t="shared" si="261"/>
        <v>6265738.9100000001</v>
      </c>
      <c r="FW202" s="54">
        <f t="shared" si="261"/>
        <v>2926030.3400000003</v>
      </c>
      <c r="FX202" s="54">
        <f t="shared" si="261"/>
        <v>1181994.6499999999</v>
      </c>
      <c r="FY202" s="54"/>
      <c r="FZ202" s="54">
        <f>SUM(C202:FX202)</f>
        <v>7597731198.3399992</v>
      </c>
      <c r="GA202" s="54">
        <v>7313322228</v>
      </c>
      <c r="GB202" s="54">
        <f>GA202-FZ202</f>
        <v>-284408970.3399992</v>
      </c>
      <c r="GC202" s="54"/>
      <c r="GD202" s="54"/>
      <c r="GE202" s="72"/>
      <c r="GF202" s="2"/>
      <c r="GG202" s="53"/>
      <c r="GH202" s="53"/>
      <c r="GI202" s="53"/>
      <c r="GJ202" s="53"/>
      <c r="GK202" s="7"/>
      <c r="GL202" s="7"/>
      <c r="GM202" s="7"/>
    </row>
    <row r="203" spans="1:195" x14ac:dyDescent="0.2">
      <c r="A203" s="3" t="s">
        <v>554</v>
      </c>
      <c r="B203" s="2" t="s">
        <v>555</v>
      </c>
      <c r="C203" s="54">
        <f>C167</f>
        <v>19170905.599999998</v>
      </c>
      <c r="D203" s="54">
        <f t="shared" ref="D203:BO203" si="262">D167</f>
        <v>84068.6</v>
      </c>
      <c r="E203" s="54">
        <f t="shared" si="262"/>
        <v>8162</v>
      </c>
      <c r="F203" s="54">
        <f t="shared" si="262"/>
        <v>19588.8</v>
      </c>
      <c r="G203" s="54">
        <f t="shared" si="262"/>
        <v>0</v>
      </c>
      <c r="H203" s="54">
        <f t="shared" si="262"/>
        <v>39993.800000000003</v>
      </c>
      <c r="I203" s="54">
        <f t="shared" si="262"/>
        <v>19588.8</v>
      </c>
      <c r="J203" s="54">
        <f t="shared" si="262"/>
        <v>0</v>
      </c>
      <c r="K203" s="54">
        <f t="shared" si="262"/>
        <v>0</v>
      </c>
      <c r="L203" s="54">
        <f t="shared" si="262"/>
        <v>19588.8</v>
      </c>
      <c r="M203" s="54">
        <f t="shared" si="262"/>
        <v>0</v>
      </c>
      <c r="N203" s="54">
        <f t="shared" si="262"/>
        <v>168953.4</v>
      </c>
      <c r="O203" s="54">
        <f t="shared" si="262"/>
        <v>0</v>
      </c>
      <c r="P203" s="54">
        <f t="shared" si="262"/>
        <v>0</v>
      </c>
      <c r="Q203" s="54">
        <f t="shared" si="262"/>
        <v>1311633.4000000001</v>
      </c>
      <c r="R203" s="54">
        <f t="shared" si="262"/>
        <v>18431428.399999999</v>
      </c>
      <c r="S203" s="54">
        <f t="shared" si="262"/>
        <v>0</v>
      </c>
      <c r="T203" s="54">
        <f t="shared" si="262"/>
        <v>0</v>
      </c>
      <c r="U203" s="54">
        <f t="shared" si="262"/>
        <v>0</v>
      </c>
      <c r="V203" s="54">
        <f t="shared" si="262"/>
        <v>0</v>
      </c>
      <c r="W203" s="54">
        <f t="shared" si="262"/>
        <v>0</v>
      </c>
      <c r="X203" s="54">
        <f t="shared" si="262"/>
        <v>0</v>
      </c>
      <c r="Y203" s="54">
        <f t="shared" si="262"/>
        <v>9737266</v>
      </c>
      <c r="Z203" s="54">
        <f t="shared" si="262"/>
        <v>0</v>
      </c>
      <c r="AA203" s="54">
        <f t="shared" si="262"/>
        <v>0</v>
      </c>
      <c r="AB203" s="54">
        <f t="shared" si="262"/>
        <v>681527</v>
      </c>
      <c r="AC203" s="54">
        <f t="shared" si="262"/>
        <v>0</v>
      </c>
      <c r="AD203" s="54">
        <f t="shared" si="262"/>
        <v>0</v>
      </c>
      <c r="AE203" s="54">
        <f t="shared" si="262"/>
        <v>0</v>
      </c>
      <c r="AF203" s="54">
        <f t="shared" si="262"/>
        <v>0</v>
      </c>
      <c r="AG203" s="54">
        <f t="shared" si="262"/>
        <v>0</v>
      </c>
      <c r="AH203" s="54">
        <f t="shared" si="262"/>
        <v>0</v>
      </c>
      <c r="AI203" s="54">
        <f t="shared" si="262"/>
        <v>0</v>
      </c>
      <c r="AJ203" s="54">
        <f t="shared" si="262"/>
        <v>0</v>
      </c>
      <c r="AK203" s="54">
        <f t="shared" si="262"/>
        <v>0</v>
      </c>
      <c r="AL203" s="54">
        <f t="shared" si="262"/>
        <v>0</v>
      </c>
      <c r="AM203" s="54">
        <f t="shared" si="262"/>
        <v>0</v>
      </c>
      <c r="AN203" s="54">
        <f t="shared" si="262"/>
        <v>0</v>
      </c>
      <c r="AO203" s="54">
        <f t="shared" si="262"/>
        <v>0</v>
      </c>
      <c r="AP203" s="54">
        <f t="shared" si="262"/>
        <v>2425746.4</v>
      </c>
      <c r="AQ203" s="54">
        <f t="shared" si="262"/>
        <v>306075</v>
      </c>
      <c r="AR203" s="54">
        <f t="shared" si="262"/>
        <v>17891104</v>
      </c>
      <c r="AS203" s="54">
        <f t="shared" si="262"/>
        <v>0</v>
      </c>
      <c r="AT203" s="54">
        <f t="shared" si="262"/>
        <v>19588.8</v>
      </c>
      <c r="AU203" s="54">
        <f t="shared" si="262"/>
        <v>0</v>
      </c>
      <c r="AV203" s="54">
        <f t="shared" si="262"/>
        <v>0</v>
      </c>
      <c r="AW203" s="54">
        <f t="shared" si="262"/>
        <v>0</v>
      </c>
      <c r="AX203" s="54">
        <f t="shared" si="262"/>
        <v>0</v>
      </c>
      <c r="AY203" s="54">
        <f t="shared" si="262"/>
        <v>0</v>
      </c>
      <c r="AZ203" s="54">
        <f t="shared" si="262"/>
        <v>0</v>
      </c>
      <c r="BA203" s="54">
        <f t="shared" si="262"/>
        <v>0</v>
      </c>
      <c r="BB203" s="54">
        <f t="shared" si="262"/>
        <v>0</v>
      </c>
      <c r="BC203" s="54">
        <f t="shared" si="262"/>
        <v>2019278.8</v>
      </c>
      <c r="BD203" s="54">
        <f t="shared" si="262"/>
        <v>0</v>
      </c>
      <c r="BE203" s="54">
        <f t="shared" si="262"/>
        <v>0</v>
      </c>
      <c r="BF203" s="54">
        <f t="shared" si="262"/>
        <v>5883985.7999999998</v>
      </c>
      <c r="BG203" s="54">
        <f t="shared" si="262"/>
        <v>0</v>
      </c>
      <c r="BH203" s="54">
        <f t="shared" si="262"/>
        <v>208131</v>
      </c>
      <c r="BI203" s="54">
        <f t="shared" si="262"/>
        <v>16324</v>
      </c>
      <c r="BJ203" s="54">
        <f t="shared" si="262"/>
        <v>0</v>
      </c>
      <c r="BK203" s="54">
        <f t="shared" si="262"/>
        <v>55814204.599999994</v>
      </c>
      <c r="BL203" s="54">
        <f t="shared" si="262"/>
        <v>88965.8</v>
      </c>
      <c r="BM203" s="54">
        <f t="shared" si="262"/>
        <v>0</v>
      </c>
      <c r="BN203" s="54">
        <f t="shared" si="262"/>
        <v>0</v>
      </c>
      <c r="BO203" s="54">
        <f t="shared" si="262"/>
        <v>0</v>
      </c>
      <c r="BP203" s="54">
        <f t="shared" ref="BP203:EA203" si="263">BP167</f>
        <v>0</v>
      </c>
      <c r="BQ203" s="54">
        <f t="shared" si="263"/>
        <v>0</v>
      </c>
      <c r="BR203" s="54">
        <f t="shared" si="263"/>
        <v>0</v>
      </c>
      <c r="BS203" s="54">
        <f t="shared" si="263"/>
        <v>0</v>
      </c>
      <c r="BT203" s="54">
        <f t="shared" si="263"/>
        <v>0</v>
      </c>
      <c r="BU203" s="54">
        <f t="shared" si="263"/>
        <v>0</v>
      </c>
      <c r="BV203" s="54">
        <f t="shared" si="263"/>
        <v>0</v>
      </c>
      <c r="BW203" s="54">
        <f t="shared" si="263"/>
        <v>0</v>
      </c>
      <c r="BX203" s="54">
        <f t="shared" si="263"/>
        <v>0</v>
      </c>
      <c r="BY203" s="54">
        <f t="shared" si="263"/>
        <v>0</v>
      </c>
      <c r="BZ203" s="54">
        <f t="shared" si="263"/>
        <v>0</v>
      </c>
      <c r="CA203" s="54">
        <f t="shared" si="263"/>
        <v>0</v>
      </c>
      <c r="CB203" s="54">
        <f t="shared" si="263"/>
        <v>2153135.6</v>
      </c>
      <c r="CC203" s="54">
        <f t="shared" si="263"/>
        <v>0</v>
      </c>
      <c r="CD203" s="54">
        <f t="shared" si="263"/>
        <v>0</v>
      </c>
      <c r="CE203" s="54">
        <f t="shared" si="263"/>
        <v>0</v>
      </c>
      <c r="CF203" s="54">
        <f t="shared" si="263"/>
        <v>0</v>
      </c>
      <c r="CG203" s="54">
        <f t="shared" si="263"/>
        <v>0</v>
      </c>
      <c r="CH203" s="54">
        <f t="shared" si="263"/>
        <v>0</v>
      </c>
      <c r="CI203" s="54">
        <f t="shared" si="263"/>
        <v>0</v>
      </c>
      <c r="CJ203" s="54">
        <f t="shared" si="263"/>
        <v>49788.2</v>
      </c>
      <c r="CK203" s="54">
        <f t="shared" si="263"/>
        <v>4347897.4000000004</v>
      </c>
      <c r="CL203" s="54">
        <f t="shared" si="263"/>
        <v>97944</v>
      </c>
      <c r="CM203" s="54">
        <f t="shared" si="263"/>
        <v>32648</v>
      </c>
      <c r="CN203" s="54">
        <f t="shared" si="263"/>
        <v>2059272.6</v>
      </c>
      <c r="CO203" s="54">
        <f t="shared" si="263"/>
        <v>153445.6</v>
      </c>
      <c r="CP203" s="54">
        <f t="shared" si="263"/>
        <v>0</v>
      </c>
      <c r="CQ203" s="54">
        <f t="shared" si="263"/>
        <v>0</v>
      </c>
      <c r="CR203" s="54">
        <f t="shared" si="263"/>
        <v>0</v>
      </c>
      <c r="CS203" s="54">
        <f t="shared" si="263"/>
        <v>0</v>
      </c>
      <c r="CT203" s="54">
        <f t="shared" si="263"/>
        <v>0</v>
      </c>
      <c r="CU203" s="54">
        <f t="shared" si="263"/>
        <v>3074625.4</v>
      </c>
      <c r="CV203" s="54">
        <f t="shared" si="263"/>
        <v>0</v>
      </c>
      <c r="CW203" s="54">
        <f t="shared" si="263"/>
        <v>0</v>
      </c>
      <c r="CX203" s="54">
        <f t="shared" si="263"/>
        <v>0</v>
      </c>
      <c r="CY203" s="54">
        <f t="shared" si="263"/>
        <v>0</v>
      </c>
      <c r="CZ203" s="54">
        <f t="shared" si="263"/>
        <v>0</v>
      </c>
      <c r="DA203" s="54">
        <f t="shared" si="263"/>
        <v>0</v>
      </c>
      <c r="DB203" s="54">
        <f t="shared" si="263"/>
        <v>0</v>
      </c>
      <c r="DC203" s="54">
        <f t="shared" si="263"/>
        <v>0</v>
      </c>
      <c r="DD203" s="54">
        <f t="shared" si="263"/>
        <v>0</v>
      </c>
      <c r="DE203" s="54">
        <f t="shared" si="263"/>
        <v>0</v>
      </c>
      <c r="DF203" s="54">
        <f t="shared" si="263"/>
        <v>153445.6</v>
      </c>
      <c r="DG203" s="54">
        <f t="shared" si="263"/>
        <v>0</v>
      </c>
      <c r="DH203" s="54">
        <f t="shared" si="263"/>
        <v>0</v>
      </c>
      <c r="DI203" s="54">
        <f t="shared" si="263"/>
        <v>35912.800000000003</v>
      </c>
      <c r="DJ203" s="54">
        <f t="shared" si="263"/>
        <v>28567</v>
      </c>
      <c r="DK203" s="54">
        <f t="shared" si="263"/>
        <v>0</v>
      </c>
      <c r="DL203" s="54">
        <f t="shared" si="263"/>
        <v>0</v>
      </c>
      <c r="DM203" s="54">
        <f t="shared" si="263"/>
        <v>0</v>
      </c>
      <c r="DN203" s="54">
        <f t="shared" si="263"/>
        <v>0</v>
      </c>
      <c r="DO203" s="54">
        <f t="shared" si="263"/>
        <v>0</v>
      </c>
      <c r="DP203" s="54">
        <f t="shared" si="263"/>
        <v>0</v>
      </c>
      <c r="DQ203" s="54">
        <f t="shared" si="263"/>
        <v>0</v>
      </c>
      <c r="DR203" s="54">
        <f t="shared" si="263"/>
        <v>0</v>
      </c>
      <c r="DS203" s="54">
        <f t="shared" si="263"/>
        <v>0</v>
      </c>
      <c r="DT203" s="54">
        <f t="shared" si="263"/>
        <v>0</v>
      </c>
      <c r="DU203" s="54">
        <f t="shared" si="263"/>
        <v>0</v>
      </c>
      <c r="DV203" s="54">
        <f t="shared" si="263"/>
        <v>0</v>
      </c>
      <c r="DW203" s="54">
        <f t="shared" si="263"/>
        <v>0</v>
      </c>
      <c r="DX203" s="54">
        <f t="shared" si="263"/>
        <v>0</v>
      </c>
      <c r="DY203" s="54">
        <f t="shared" si="263"/>
        <v>0</v>
      </c>
      <c r="DZ203" s="54">
        <f t="shared" si="263"/>
        <v>0</v>
      </c>
      <c r="EA203" s="54">
        <f t="shared" si="263"/>
        <v>0</v>
      </c>
      <c r="EB203" s="54">
        <f t="shared" ref="EB203:FX203" si="264">EB167</f>
        <v>0</v>
      </c>
      <c r="EC203" s="54">
        <f t="shared" si="264"/>
        <v>0</v>
      </c>
      <c r="ED203" s="54">
        <f t="shared" si="264"/>
        <v>0</v>
      </c>
      <c r="EE203" s="54">
        <f t="shared" si="264"/>
        <v>39993.800000000003</v>
      </c>
      <c r="EF203" s="54">
        <f t="shared" si="264"/>
        <v>0</v>
      </c>
      <c r="EG203" s="54">
        <f t="shared" si="264"/>
        <v>0</v>
      </c>
      <c r="EH203" s="54">
        <f t="shared" si="264"/>
        <v>0</v>
      </c>
      <c r="EI203" s="54">
        <f t="shared" si="264"/>
        <v>29383.200000000001</v>
      </c>
      <c r="EJ203" s="54">
        <f t="shared" si="264"/>
        <v>168953.4</v>
      </c>
      <c r="EK203" s="54">
        <f t="shared" si="264"/>
        <v>0</v>
      </c>
      <c r="EL203" s="54">
        <f t="shared" si="264"/>
        <v>0</v>
      </c>
      <c r="EM203" s="54">
        <f t="shared" si="264"/>
        <v>4897.2</v>
      </c>
      <c r="EN203" s="54">
        <f t="shared" si="264"/>
        <v>1041471.2000000001</v>
      </c>
      <c r="EO203" s="54">
        <f t="shared" si="264"/>
        <v>0</v>
      </c>
      <c r="EP203" s="54">
        <f t="shared" si="264"/>
        <v>0</v>
      </c>
      <c r="EQ203" s="54">
        <f t="shared" si="264"/>
        <v>0</v>
      </c>
      <c r="ER203" s="54">
        <f t="shared" si="264"/>
        <v>0</v>
      </c>
      <c r="ES203" s="54">
        <f t="shared" si="264"/>
        <v>0</v>
      </c>
      <c r="ET203" s="54">
        <f t="shared" si="264"/>
        <v>0</v>
      </c>
      <c r="EU203" s="54">
        <f t="shared" si="264"/>
        <v>42442.400000000001</v>
      </c>
      <c r="EV203" s="54">
        <f t="shared" si="264"/>
        <v>9794.4</v>
      </c>
      <c r="EW203" s="54">
        <f t="shared" si="264"/>
        <v>0</v>
      </c>
      <c r="EX203" s="54">
        <f t="shared" si="264"/>
        <v>0</v>
      </c>
      <c r="EY203" s="54">
        <f t="shared" si="264"/>
        <v>2064986</v>
      </c>
      <c r="EZ203" s="54">
        <f t="shared" si="264"/>
        <v>0</v>
      </c>
      <c r="FA203" s="54">
        <f t="shared" si="264"/>
        <v>9794.4</v>
      </c>
      <c r="FB203" s="54">
        <f t="shared" si="264"/>
        <v>0</v>
      </c>
      <c r="FC203" s="54">
        <f t="shared" si="264"/>
        <v>9794.4</v>
      </c>
      <c r="FD203" s="54">
        <f t="shared" si="264"/>
        <v>0</v>
      </c>
      <c r="FE203" s="54">
        <f t="shared" si="264"/>
        <v>0</v>
      </c>
      <c r="FF203" s="54">
        <f t="shared" si="264"/>
        <v>0</v>
      </c>
      <c r="FG203" s="54">
        <f t="shared" si="264"/>
        <v>0</v>
      </c>
      <c r="FH203" s="54">
        <f t="shared" si="264"/>
        <v>0</v>
      </c>
      <c r="FI203" s="54">
        <f t="shared" si="264"/>
        <v>9794.4</v>
      </c>
      <c r="FJ203" s="54">
        <f t="shared" si="264"/>
        <v>0</v>
      </c>
      <c r="FK203" s="54">
        <f t="shared" si="264"/>
        <v>0</v>
      </c>
      <c r="FL203" s="54">
        <f t="shared" si="264"/>
        <v>0</v>
      </c>
      <c r="FM203" s="54">
        <f t="shared" si="264"/>
        <v>0</v>
      </c>
      <c r="FN203" s="54">
        <f t="shared" si="264"/>
        <v>49788.2</v>
      </c>
      <c r="FO203" s="54">
        <f t="shared" si="264"/>
        <v>0</v>
      </c>
      <c r="FP203" s="54">
        <f t="shared" si="264"/>
        <v>0</v>
      </c>
      <c r="FQ203" s="54">
        <f t="shared" si="264"/>
        <v>0</v>
      </c>
      <c r="FR203" s="54">
        <f t="shared" si="264"/>
        <v>0</v>
      </c>
      <c r="FS203" s="54">
        <f t="shared" si="264"/>
        <v>0</v>
      </c>
      <c r="FT203" s="53">
        <f t="shared" si="264"/>
        <v>0</v>
      </c>
      <c r="FU203" s="54">
        <f t="shared" si="264"/>
        <v>0</v>
      </c>
      <c r="FV203" s="54">
        <f t="shared" si="264"/>
        <v>0</v>
      </c>
      <c r="FW203" s="54">
        <f t="shared" si="264"/>
        <v>0</v>
      </c>
      <c r="FX203" s="54">
        <f t="shared" si="264"/>
        <v>0</v>
      </c>
      <c r="FY203" s="54"/>
      <c r="FZ203" s="54">
        <f>SUM(C203:FX203)</f>
        <v>150033884</v>
      </c>
      <c r="GA203" s="54"/>
      <c r="GB203" s="54"/>
      <c r="GC203" s="54"/>
      <c r="GD203" s="54"/>
      <c r="GE203" s="6"/>
      <c r="GF203" s="7"/>
      <c r="GG203" s="7"/>
      <c r="GH203" s="7"/>
      <c r="GI203" s="7"/>
      <c r="GJ203" s="7"/>
      <c r="GK203" s="7"/>
      <c r="GL203" s="7"/>
      <c r="GM203" s="7"/>
    </row>
    <row r="204" spans="1:195" x14ac:dyDescent="0.2">
      <c r="A204" s="3" t="s">
        <v>556</v>
      </c>
      <c r="B204" s="2" t="s">
        <v>557</v>
      </c>
      <c r="C204" s="54">
        <f>C202+C203</f>
        <v>76646453.140000001</v>
      </c>
      <c r="D204" s="54">
        <f t="shared" ref="D204:BO204" si="265">D202+D203</f>
        <v>365457169.39999998</v>
      </c>
      <c r="E204" s="54">
        <f t="shared" si="265"/>
        <v>74522365.609999999</v>
      </c>
      <c r="F204" s="54">
        <f t="shared" si="265"/>
        <v>157540665.06</v>
      </c>
      <c r="G204" s="54">
        <f t="shared" si="265"/>
        <v>9707647.4800000004</v>
      </c>
      <c r="H204" s="54">
        <f t="shared" si="265"/>
        <v>8759260.1500000004</v>
      </c>
      <c r="I204" s="54">
        <f t="shared" si="265"/>
        <v>96901876.189999998</v>
      </c>
      <c r="J204" s="54">
        <f t="shared" si="265"/>
        <v>19988768.120000001</v>
      </c>
      <c r="K204" s="54">
        <f t="shared" si="265"/>
        <v>3477368.46</v>
      </c>
      <c r="L204" s="54">
        <f t="shared" si="265"/>
        <v>24240947.239999998</v>
      </c>
      <c r="M204" s="54">
        <f t="shared" si="265"/>
        <v>13808014.84</v>
      </c>
      <c r="N204" s="54">
        <f t="shared" si="265"/>
        <v>468550716.59999996</v>
      </c>
      <c r="O204" s="54">
        <f t="shared" si="265"/>
        <v>125649215.86</v>
      </c>
      <c r="P204" s="54">
        <f t="shared" si="265"/>
        <v>2889962.02</v>
      </c>
      <c r="Q204" s="54">
        <f t="shared" si="265"/>
        <v>369309727.84999996</v>
      </c>
      <c r="R204" s="54">
        <f t="shared" si="265"/>
        <v>23833782.589999996</v>
      </c>
      <c r="S204" s="54">
        <f t="shared" si="265"/>
        <v>15097022.199999999</v>
      </c>
      <c r="T204" s="54">
        <f t="shared" si="265"/>
        <v>2206217.33</v>
      </c>
      <c r="U204" s="54">
        <f t="shared" si="265"/>
        <v>909624.3</v>
      </c>
      <c r="V204" s="54">
        <f t="shared" si="265"/>
        <v>3388071.6199999996</v>
      </c>
      <c r="W204" s="53">
        <f t="shared" si="265"/>
        <v>926100.51</v>
      </c>
      <c r="X204" s="54">
        <f t="shared" si="265"/>
        <v>886969.5</v>
      </c>
      <c r="Y204" s="54">
        <f t="shared" si="265"/>
        <v>15793586.530000001</v>
      </c>
      <c r="Z204" s="54">
        <f t="shared" si="265"/>
        <v>3011753.23</v>
      </c>
      <c r="AA204" s="54">
        <f t="shared" si="265"/>
        <v>263266849.22</v>
      </c>
      <c r="AB204" s="54">
        <f t="shared" si="265"/>
        <v>265651138.37</v>
      </c>
      <c r="AC204" s="54">
        <f t="shared" si="265"/>
        <v>8788667.6199999992</v>
      </c>
      <c r="AD204" s="54">
        <f t="shared" si="265"/>
        <v>11432270.779999999</v>
      </c>
      <c r="AE204" s="54">
        <f t="shared" si="265"/>
        <v>1797331.52</v>
      </c>
      <c r="AF204" s="54">
        <f t="shared" si="265"/>
        <v>2530986.34</v>
      </c>
      <c r="AG204" s="54">
        <f t="shared" si="265"/>
        <v>7455783.7299999995</v>
      </c>
      <c r="AH204" s="54">
        <f t="shared" si="265"/>
        <v>8976827.7100000009</v>
      </c>
      <c r="AI204" s="54">
        <f t="shared" si="265"/>
        <v>3880231.94</v>
      </c>
      <c r="AJ204" s="54">
        <f t="shared" si="265"/>
        <v>2883838.8200000003</v>
      </c>
      <c r="AK204" s="54">
        <f t="shared" si="265"/>
        <v>3024521.52</v>
      </c>
      <c r="AL204" s="54">
        <f t="shared" si="265"/>
        <v>3420154.9299999997</v>
      </c>
      <c r="AM204" s="54">
        <f t="shared" si="265"/>
        <v>4413196.3599999994</v>
      </c>
      <c r="AN204" s="54">
        <f t="shared" si="265"/>
        <v>3967491.0999999996</v>
      </c>
      <c r="AO204" s="54">
        <f t="shared" si="265"/>
        <v>40451232.609999999</v>
      </c>
      <c r="AP204" s="54">
        <f t="shared" si="265"/>
        <v>811630550.97000003</v>
      </c>
      <c r="AQ204" s="54">
        <f t="shared" si="265"/>
        <v>3311502.41</v>
      </c>
      <c r="AR204" s="54">
        <f t="shared" si="265"/>
        <v>560644627.91999996</v>
      </c>
      <c r="AS204" s="54">
        <f t="shared" si="265"/>
        <v>63722646.649999999</v>
      </c>
      <c r="AT204" s="54">
        <f t="shared" si="265"/>
        <v>21126251.630000003</v>
      </c>
      <c r="AU204" s="54">
        <f t="shared" si="265"/>
        <v>3386561.17</v>
      </c>
      <c r="AV204" s="54">
        <f t="shared" si="265"/>
        <v>3724384.1999999997</v>
      </c>
      <c r="AW204" s="54">
        <f t="shared" si="265"/>
        <v>3061021.0100000002</v>
      </c>
      <c r="AX204" s="54">
        <f t="shared" si="265"/>
        <v>945973.04999999993</v>
      </c>
      <c r="AY204" s="54">
        <f t="shared" si="265"/>
        <v>4957057.46</v>
      </c>
      <c r="AZ204" s="54">
        <f t="shared" si="265"/>
        <v>103246410.69</v>
      </c>
      <c r="BA204" s="54">
        <f t="shared" si="265"/>
        <v>76985451.480000004</v>
      </c>
      <c r="BB204" s="54">
        <f t="shared" si="265"/>
        <v>66039260.140000001</v>
      </c>
      <c r="BC204" s="54">
        <f t="shared" si="265"/>
        <v>267221117.74000001</v>
      </c>
      <c r="BD204" s="54">
        <f t="shared" si="265"/>
        <v>41587803.550000004</v>
      </c>
      <c r="BE204" s="54">
        <f t="shared" si="265"/>
        <v>12663778.310000001</v>
      </c>
      <c r="BF204" s="54">
        <f t="shared" si="265"/>
        <v>207295529.84000003</v>
      </c>
      <c r="BG204" s="54">
        <f t="shared" si="265"/>
        <v>9260434.6799999997</v>
      </c>
      <c r="BH204" s="54">
        <f t="shared" si="265"/>
        <v>6065853.2800000003</v>
      </c>
      <c r="BI204" s="54">
        <f t="shared" si="265"/>
        <v>3410237.56</v>
      </c>
      <c r="BJ204" s="54">
        <f t="shared" si="265"/>
        <v>54844825.799999997</v>
      </c>
      <c r="BK204" s="54">
        <f t="shared" si="265"/>
        <v>197074239.91</v>
      </c>
      <c r="BL204" s="54">
        <f t="shared" si="265"/>
        <v>2977207.2499999995</v>
      </c>
      <c r="BM204" s="54">
        <f t="shared" si="265"/>
        <v>3484099.76</v>
      </c>
      <c r="BN204" s="54">
        <f t="shared" si="265"/>
        <v>30944767.43</v>
      </c>
      <c r="BO204" s="54">
        <f t="shared" si="265"/>
        <v>12361212.43</v>
      </c>
      <c r="BP204" s="54">
        <f t="shared" ref="BP204:EA204" si="266">BP202+BP203</f>
        <v>2842687.13</v>
      </c>
      <c r="BQ204" s="54">
        <f t="shared" si="266"/>
        <v>56195234.770000003</v>
      </c>
      <c r="BR204" s="54">
        <f t="shared" si="266"/>
        <v>40461835.900000006</v>
      </c>
      <c r="BS204" s="54">
        <f t="shared" si="266"/>
        <v>10725695.870000001</v>
      </c>
      <c r="BT204" s="54">
        <f t="shared" si="266"/>
        <v>4669156.25</v>
      </c>
      <c r="BU204" s="54">
        <f t="shared" si="266"/>
        <v>4607445.22</v>
      </c>
      <c r="BV204" s="54">
        <f t="shared" si="266"/>
        <v>11431900.85</v>
      </c>
      <c r="BW204" s="54">
        <f t="shared" si="266"/>
        <v>17259134.060000002</v>
      </c>
      <c r="BX204" s="54">
        <f t="shared" si="266"/>
        <v>1825035.98</v>
      </c>
      <c r="BY204" s="54">
        <f t="shared" si="266"/>
        <v>5289109.54</v>
      </c>
      <c r="BZ204" s="54">
        <f t="shared" si="266"/>
        <v>2873393.38</v>
      </c>
      <c r="CA204" s="54">
        <f t="shared" si="266"/>
        <v>2638740.1</v>
      </c>
      <c r="CB204" s="54">
        <f t="shared" si="266"/>
        <v>704419628.79999995</v>
      </c>
      <c r="CC204" s="54">
        <f t="shared" si="266"/>
        <v>2423530.4699999997</v>
      </c>
      <c r="CD204" s="54">
        <f t="shared" si="266"/>
        <v>1019632.48</v>
      </c>
      <c r="CE204" s="54">
        <f t="shared" si="266"/>
        <v>2431255.6799999997</v>
      </c>
      <c r="CF204" s="54">
        <f t="shared" si="266"/>
        <v>1649036.2</v>
      </c>
      <c r="CG204" s="54">
        <f t="shared" si="266"/>
        <v>2766575.48</v>
      </c>
      <c r="CH204" s="54">
        <f t="shared" si="266"/>
        <v>1786509.4000000001</v>
      </c>
      <c r="CI204" s="54">
        <f t="shared" si="266"/>
        <v>6646488.8399999999</v>
      </c>
      <c r="CJ204" s="54">
        <f t="shared" si="266"/>
        <v>9006407.3999999985</v>
      </c>
      <c r="CK204" s="54">
        <f t="shared" si="266"/>
        <v>48388792.399999999</v>
      </c>
      <c r="CL204" s="54">
        <f t="shared" si="266"/>
        <v>12443085.469999999</v>
      </c>
      <c r="CM204" s="54">
        <f t="shared" si="266"/>
        <v>8289825.2300000004</v>
      </c>
      <c r="CN204" s="54">
        <f t="shared" si="266"/>
        <v>254636416.07999998</v>
      </c>
      <c r="CO204" s="54">
        <f t="shared" si="266"/>
        <v>129453037.86</v>
      </c>
      <c r="CP204" s="54">
        <f t="shared" si="266"/>
        <v>10086444.66</v>
      </c>
      <c r="CQ204" s="54">
        <f t="shared" si="266"/>
        <v>10155049.119999999</v>
      </c>
      <c r="CR204" s="54">
        <f t="shared" si="266"/>
        <v>2721125.92</v>
      </c>
      <c r="CS204" s="54">
        <f t="shared" si="266"/>
        <v>3824283.4699999997</v>
      </c>
      <c r="CT204" s="54">
        <f t="shared" si="266"/>
        <v>1835448.38</v>
      </c>
      <c r="CU204" s="54">
        <f t="shared" si="266"/>
        <v>3821477.88</v>
      </c>
      <c r="CV204" s="54">
        <f t="shared" si="266"/>
        <v>844815.93</v>
      </c>
      <c r="CW204" s="54">
        <f t="shared" si="266"/>
        <v>2560606.2600000002</v>
      </c>
      <c r="CX204" s="54">
        <f t="shared" si="266"/>
        <v>4757421.76</v>
      </c>
      <c r="CY204" s="54">
        <f t="shared" si="266"/>
        <v>926868.66</v>
      </c>
      <c r="CZ204" s="54">
        <f t="shared" si="266"/>
        <v>18162201.449999999</v>
      </c>
      <c r="DA204" s="54">
        <f t="shared" si="266"/>
        <v>2645294.3199999998</v>
      </c>
      <c r="DB204" s="54">
        <f t="shared" si="266"/>
        <v>3573723.96</v>
      </c>
      <c r="DC204" s="54">
        <f t="shared" si="266"/>
        <v>2377085.63</v>
      </c>
      <c r="DD204" s="54">
        <f t="shared" si="266"/>
        <v>2469596.11</v>
      </c>
      <c r="DE204" s="54">
        <f t="shared" si="266"/>
        <v>4396788.08</v>
      </c>
      <c r="DF204" s="54">
        <f t="shared" si="266"/>
        <v>181767250.13</v>
      </c>
      <c r="DG204" s="54">
        <f t="shared" si="266"/>
        <v>1458978.12</v>
      </c>
      <c r="DH204" s="54">
        <f t="shared" si="266"/>
        <v>17106960.41</v>
      </c>
      <c r="DI204" s="54">
        <f t="shared" si="266"/>
        <v>23824129.07</v>
      </c>
      <c r="DJ204" s="54">
        <f t="shared" si="266"/>
        <v>6549236.5899999999</v>
      </c>
      <c r="DK204" s="54">
        <f t="shared" si="266"/>
        <v>4736560.45</v>
      </c>
      <c r="DL204" s="54">
        <f t="shared" si="266"/>
        <v>52354064.859999999</v>
      </c>
      <c r="DM204" s="54">
        <f t="shared" si="266"/>
        <v>3998532.6</v>
      </c>
      <c r="DN204" s="54">
        <f t="shared" si="266"/>
        <v>13465912.050000001</v>
      </c>
      <c r="DO204" s="54">
        <f t="shared" si="266"/>
        <v>29235584.420000002</v>
      </c>
      <c r="DP204" s="54">
        <f t="shared" si="266"/>
        <v>3016152.9</v>
      </c>
      <c r="DQ204" s="54">
        <f t="shared" si="266"/>
        <v>5600419.5099999998</v>
      </c>
      <c r="DR204" s="54">
        <f t="shared" si="266"/>
        <v>13466725.439999999</v>
      </c>
      <c r="DS204" s="54">
        <f t="shared" si="266"/>
        <v>7950068.4800000004</v>
      </c>
      <c r="DT204" s="54">
        <f t="shared" si="266"/>
        <v>2218459.87</v>
      </c>
      <c r="DU204" s="54">
        <f t="shared" si="266"/>
        <v>4151920.42</v>
      </c>
      <c r="DV204" s="54">
        <f t="shared" si="266"/>
        <v>2802515.39</v>
      </c>
      <c r="DW204" s="54">
        <f t="shared" si="266"/>
        <v>3940389.7800000003</v>
      </c>
      <c r="DX204" s="54">
        <f t="shared" si="266"/>
        <v>2863577.37</v>
      </c>
      <c r="DY204" s="54">
        <f t="shared" si="266"/>
        <v>4054237.8200000003</v>
      </c>
      <c r="DZ204" s="54">
        <f t="shared" si="266"/>
        <v>8626798.2399999984</v>
      </c>
      <c r="EA204" s="54">
        <f t="shared" si="266"/>
        <v>6301124.4799999995</v>
      </c>
      <c r="EB204" s="54">
        <f t="shared" ref="EB204:FX204" si="267">EB202+EB203</f>
        <v>5480378.9299999997</v>
      </c>
      <c r="EC204" s="54">
        <f t="shared" si="267"/>
        <v>3335639.19</v>
      </c>
      <c r="ED204" s="54">
        <f t="shared" si="267"/>
        <v>19078571.219999999</v>
      </c>
      <c r="EE204" s="54">
        <f t="shared" si="267"/>
        <v>2776190.05</v>
      </c>
      <c r="EF204" s="54">
        <f t="shared" si="267"/>
        <v>13290405.300000001</v>
      </c>
      <c r="EG204" s="54">
        <f t="shared" si="267"/>
        <v>3267110.61</v>
      </c>
      <c r="EH204" s="54">
        <f t="shared" si="267"/>
        <v>2973493.5999999996</v>
      </c>
      <c r="EI204" s="54">
        <f t="shared" si="267"/>
        <v>151431301.85999998</v>
      </c>
      <c r="EJ204" s="54">
        <f t="shared" si="267"/>
        <v>80312891.25</v>
      </c>
      <c r="EK204" s="54">
        <f t="shared" si="267"/>
        <v>6424354.2999999998</v>
      </c>
      <c r="EL204" s="54">
        <f t="shared" si="267"/>
        <v>4624749.54</v>
      </c>
      <c r="EM204" s="54">
        <f t="shared" si="267"/>
        <v>4391191.47</v>
      </c>
      <c r="EN204" s="54">
        <f t="shared" si="267"/>
        <v>10046457.059999999</v>
      </c>
      <c r="EO204" s="54">
        <f t="shared" si="267"/>
        <v>4066162.17</v>
      </c>
      <c r="EP204" s="54">
        <f t="shared" si="267"/>
        <v>4584990.8099999996</v>
      </c>
      <c r="EQ204" s="54">
        <f t="shared" si="267"/>
        <v>24417444.490000002</v>
      </c>
      <c r="ER204" s="54">
        <f t="shared" si="267"/>
        <v>4126216.11</v>
      </c>
      <c r="ES204" s="54">
        <f t="shared" si="267"/>
        <v>2022107.51</v>
      </c>
      <c r="ET204" s="54">
        <f t="shared" si="267"/>
        <v>3688907.77</v>
      </c>
      <c r="EU204" s="54">
        <f t="shared" si="267"/>
        <v>6713626.6300000008</v>
      </c>
      <c r="EV204" s="54">
        <f t="shared" si="267"/>
        <v>1255141.17</v>
      </c>
      <c r="EW204" s="54">
        <f t="shared" si="267"/>
        <v>10691962.42</v>
      </c>
      <c r="EX204" s="54">
        <f t="shared" si="267"/>
        <v>3351864.28</v>
      </c>
      <c r="EY204" s="54">
        <f t="shared" si="267"/>
        <v>4745448.53</v>
      </c>
      <c r="EZ204" s="54">
        <f t="shared" si="267"/>
        <v>2019458.56</v>
      </c>
      <c r="FA204" s="54">
        <f t="shared" si="267"/>
        <v>31281384.259999998</v>
      </c>
      <c r="FB204" s="54">
        <f t="shared" si="267"/>
        <v>3984007.8</v>
      </c>
      <c r="FC204" s="54">
        <f t="shared" si="267"/>
        <v>20054822.139999997</v>
      </c>
      <c r="FD204" s="54">
        <f t="shared" si="267"/>
        <v>3982748.88</v>
      </c>
      <c r="FE204" s="54">
        <f t="shared" si="267"/>
        <v>1681263.8599999999</v>
      </c>
      <c r="FF204" s="54">
        <f t="shared" si="267"/>
        <v>3100054.11</v>
      </c>
      <c r="FG204" s="54">
        <f t="shared" si="267"/>
        <v>1905407.9500000002</v>
      </c>
      <c r="FH204" s="54">
        <f t="shared" si="267"/>
        <v>1624905.63</v>
      </c>
      <c r="FI204" s="54">
        <f t="shared" si="267"/>
        <v>16418016.890000001</v>
      </c>
      <c r="FJ204" s="54">
        <f t="shared" si="267"/>
        <v>16775653.52</v>
      </c>
      <c r="FK204" s="54">
        <f t="shared" si="267"/>
        <v>19575983.509999998</v>
      </c>
      <c r="FL204" s="54">
        <f t="shared" si="267"/>
        <v>50878776.910000004</v>
      </c>
      <c r="FM204" s="54">
        <f t="shared" si="267"/>
        <v>31536958.240000002</v>
      </c>
      <c r="FN204" s="54">
        <f t="shared" si="267"/>
        <v>193255992.08999997</v>
      </c>
      <c r="FO204" s="54">
        <f t="shared" si="267"/>
        <v>10164552.73</v>
      </c>
      <c r="FP204" s="54">
        <f t="shared" si="267"/>
        <v>20766076.48</v>
      </c>
      <c r="FQ204" s="54">
        <f t="shared" si="267"/>
        <v>8338777.0099999998</v>
      </c>
      <c r="FR204" s="54">
        <f t="shared" si="267"/>
        <v>2579850.7400000002</v>
      </c>
      <c r="FS204" s="54">
        <f t="shared" si="267"/>
        <v>2811717.1599999997</v>
      </c>
      <c r="FT204" s="53">
        <f t="shared" si="267"/>
        <v>1509882.25</v>
      </c>
      <c r="FU204" s="54">
        <f t="shared" si="267"/>
        <v>7804385.8999999994</v>
      </c>
      <c r="FV204" s="54">
        <f t="shared" si="267"/>
        <v>6265738.9100000001</v>
      </c>
      <c r="FW204" s="54">
        <f t="shared" si="267"/>
        <v>2926030.3400000003</v>
      </c>
      <c r="FX204" s="54">
        <f t="shared" si="267"/>
        <v>1181994.6499999999</v>
      </c>
      <c r="FY204" s="54"/>
      <c r="FZ204" s="54"/>
      <c r="GA204" s="54"/>
      <c r="GB204" s="54"/>
      <c r="GC204" s="54"/>
      <c r="GD204" s="54"/>
      <c r="GE204" s="6"/>
      <c r="GF204" s="7"/>
      <c r="GG204" s="7"/>
      <c r="GH204" s="7"/>
      <c r="GI204" s="7"/>
      <c r="GJ204" s="7"/>
      <c r="GK204" s="7"/>
      <c r="GL204" s="7"/>
      <c r="GM204" s="7"/>
    </row>
    <row r="205" spans="1:195" x14ac:dyDescent="0.2">
      <c r="A205" s="3" t="s">
        <v>558</v>
      </c>
      <c r="B205" s="2" t="s">
        <v>559</v>
      </c>
      <c r="C205" s="54">
        <f>C197</f>
        <v>72498950.80399999</v>
      </c>
      <c r="D205" s="54">
        <f t="shared" ref="D205:BO205" si="268">D197</f>
        <v>354575006.40211999</v>
      </c>
      <c r="E205" s="54">
        <f t="shared" si="268"/>
        <v>67781811.411999986</v>
      </c>
      <c r="F205" s="54">
        <f t="shared" si="268"/>
        <v>155030536.55599999</v>
      </c>
      <c r="G205" s="54">
        <f t="shared" si="268"/>
        <v>8880813.5079999994</v>
      </c>
      <c r="H205" s="54">
        <f t="shared" si="268"/>
        <v>8035518.932</v>
      </c>
      <c r="I205" s="54">
        <f t="shared" si="268"/>
        <v>87561579.535779968</v>
      </c>
      <c r="J205" s="54">
        <f t="shared" si="268"/>
        <v>20207595.855999999</v>
      </c>
      <c r="K205" s="54">
        <f t="shared" si="268"/>
        <v>2498442.9119999995</v>
      </c>
      <c r="L205" s="54">
        <f t="shared" si="268"/>
        <v>22146720.063999996</v>
      </c>
      <c r="M205" s="54">
        <f t="shared" si="268"/>
        <v>11250610.307999998</v>
      </c>
      <c r="N205" s="54">
        <f t="shared" si="268"/>
        <v>446828254.26399994</v>
      </c>
      <c r="O205" s="54">
        <f t="shared" si="268"/>
        <v>124026700.95199999</v>
      </c>
      <c r="P205" s="54">
        <f t="shared" si="268"/>
        <v>1523440.7999999998</v>
      </c>
      <c r="Q205" s="54">
        <f t="shared" si="268"/>
        <v>336746214.16799992</v>
      </c>
      <c r="R205" s="54">
        <f t="shared" si="268"/>
        <v>22680981.876000002</v>
      </c>
      <c r="S205" s="54">
        <f t="shared" si="268"/>
        <v>14284796.567999998</v>
      </c>
      <c r="T205" s="54">
        <f t="shared" si="268"/>
        <v>1200132.8079999997</v>
      </c>
      <c r="U205" s="54">
        <f t="shared" si="268"/>
        <v>423177.99999999994</v>
      </c>
      <c r="V205" s="54">
        <f t="shared" si="268"/>
        <v>2462049.6040000003</v>
      </c>
      <c r="W205" s="53">
        <f t="shared" si="268"/>
        <v>423178</v>
      </c>
      <c r="X205" s="54">
        <f t="shared" si="268"/>
        <v>423178</v>
      </c>
      <c r="Y205" s="54">
        <f t="shared" si="268"/>
        <v>13918264.639999999</v>
      </c>
      <c r="Z205" s="54">
        <f t="shared" si="268"/>
        <v>2056645.0799999998</v>
      </c>
      <c r="AA205" s="54">
        <f t="shared" si="268"/>
        <v>255890658.46399996</v>
      </c>
      <c r="AB205" s="54">
        <f t="shared" si="268"/>
        <v>255104604.16000003</v>
      </c>
      <c r="AC205" s="54">
        <f t="shared" si="268"/>
        <v>8192726.0799999991</v>
      </c>
      <c r="AD205" s="54">
        <f t="shared" si="268"/>
        <v>11015323.34</v>
      </c>
      <c r="AE205" s="54">
        <f t="shared" si="268"/>
        <v>936916.09199999995</v>
      </c>
      <c r="AF205" s="54">
        <f t="shared" si="268"/>
        <v>1405797.3159999999</v>
      </c>
      <c r="AG205" s="54">
        <f t="shared" si="268"/>
        <v>6564337.1359999999</v>
      </c>
      <c r="AH205" s="54">
        <f t="shared" si="268"/>
        <v>8589667.0439999998</v>
      </c>
      <c r="AI205" s="54">
        <f t="shared" si="268"/>
        <v>3048574.3120000004</v>
      </c>
      <c r="AJ205" s="54">
        <f t="shared" si="268"/>
        <v>1689326.5759999999</v>
      </c>
      <c r="AK205" s="54">
        <f t="shared" si="268"/>
        <v>1830668.0279999999</v>
      </c>
      <c r="AL205" s="54">
        <f t="shared" si="268"/>
        <v>2341020.6959999995</v>
      </c>
      <c r="AM205" s="54">
        <f t="shared" si="268"/>
        <v>3785750.3879999998</v>
      </c>
      <c r="AN205" s="54">
        <f t="shared" si="268"/>
        <v>2987636.6799999997</v>
      </c>
      <c r="AO205" s="54">
        <f t="shared" si="268"/>
        <v>39600150.884000003</v>
      </c>
      <c r="AP205" s="54">
        <f t="shared" si="268"/>
        <v>744538616.94799984</v>
      </c>
      <c r="AQ205" s="54">
        <f t="shared" si="268"/>
        <v>2348332.0279999999</v>
      </c>
      <c r="AR205" s="54">
        <f t="shared" si="268"/>
        <v>551301899.0957799</v>
      </c>
      <c r="AS205" s="54">
        <f t="shared" si="268"/>
        <v>58403642.136</v>
      </c>
      <c r="AT205" s="54">
        <f t="shared" si="268"/>
        <v>20364294.328000002</v>
      </c>
      <c r="AU205" s="54">
        <f t="shared" si="268"/>
        <v>2120968.1359999999</v>
      </c>
      <c r="AV205" s="54">
        <f t="shared" si="268"/>
        <v>2546685.2039999994</v>
      </c>
      <c r="AW205" s="54">
        <f t="shared" si="268"/>
        <v>1801891.9239999996</v>
      </c>
      <c r="AX205" s="54">
        <f t="shared" si="268"/>
        <v>423178</v>
      </c>
      <c r="AY205" s="54">
        <f t="shared" si="268"/>
        <v>4113290.16</v>
      </c>
      <c r="AZ205" s="54">
        <f t="shared" si="268"/>
        <v>96424492.723999992</v>
      </c>
      <c r="BA205" s="54">
        <f t="shared" si="268"/>
        <v>77456808.408000007</v>
      </c>
      <c r="BB205" s="54">
        <f t="shared" si="268"/>
        <v>66066549.359999999</v>
      </c>
      <c r="BC205" s="54">
        <f t="shared" si="268"/>
        <v>256906159.04799998</v>
      </c>
      <c r="BD205" s="54">
        <f t="shared" si="268"/>
        <v>42007187.347999997</v>
      </c>
      <c r="BE205" s="54">
        <f t="shared" si="268"/>
        <v>11865911.119999999</v>
      </c>
      <c r="BF205" s="54">
        <f t="shared" si="268"/>
        <v>208044579.96000001</v>
      </c>
      <c r="BG205" s="54">
        <f t="shared" si="268"/>
        <v>8273976.2560000001</v>
      </c>
      <c r="BH205" s="54">
        <f t="shared" si="268"/>
        <v>5284574.2879999997</v>
      </c>
      <c r="BI205" s="54">
        <f t="shared" si="268"/>
        <v>2152526.5439999998</v>
      </c>
      <c r="BJ205" s="54">
        <f t="shared" si="268"/>
        <v>54987749.32</v>
      </c>
      <c r="BK205" s="54">
        <f t="shared" si="268"/>
        <v>194595429.69999999</v>
      </c>
      <c r="BL205" s="54">
        <f t="shared" si="268"/>
        <v>1741899.0679999997</v>
      </c>
      <c r="BM205" s="54">
        <f t="shared" si="268"/>
        <v>2379953.0719999997</v>
      </c>
      <c r="BN205" s="54">
        <f t="shared" si="268"/>
        <v>31000327.568</v>
      </c>
      <c r="BO205" s="54">
        <f t="shared" si="268"/>
        <v>11837135.015999999</v>
      </c>
      <c r="BP205" s="54">
        <f t="shared" ref="BP205:EA205" si="269">BP197</f>
        <v>1662243.1839999999</v>
      </c>
      <c r="BQ205" s="54">
        <f t="shared" si="269"/>
        <v>51668894.307841368</v>
      </c>
      <c r="BR205" s="54">
        <f t="shared" si="269"/>
        <v>39810047.171999998</v>
      </c>
      <c r="BS205" s="54">
        <f t="shared" si="269"/>
        <v>9565515.5120000001</v>
      </c>
      <c r="BT205" s="54">
        <f t="shared" si="269"/>
        <v>3726505.4679999994</v>
      </c>
      <c r="BU205" s="54">
        <f t="shared" si="269"/>
        <v>3557234.2679999997</v>
      </c>
      <c r="BV205" s="54">
        <f t="shared" si="269"/>
        <v>10846052.139999999</v>
      </c>
      <c r="BW205" s="54">
        <f t="shared" si="269"/>
        <v>16569957.767999999</v>
      </c>
      <c r="BX205" s="54">
        <f t="shared" si="269"/>
        <v>866668.54399999988</v>
      </c>
      <c r="BY205" s="54">
        <f t="shared" si="269"/>
        <v>4432366.3720000004</v>
      </c>
      <c r="BZ205" s="54">
        <f t="shared" si="269"/>
        <v>1812048.1959999998</v>
      </c>
      <c r="CA205" s="54">
        <f t="shared" si="269"/>
        <v>1444729.6919999998</v>
      </c>
      <c r="CB205" s="54">
        <f t="shared" si="269"/>
        <v>685340162.36000001</v>
      </c>
      <c r="CC205" s="54">
        <f t="shared" si="269"/>
        <v>1407490.0279999999</v>
      </c>
      <c r="CD205" s="54">
        <f t="shared" si="269"/>
        <v>493425.54800000001</v>
      </c>
      <c r="CE205" s="54">
        <f t="shared" si="269"/>
        <v>1399026.4680000001</v>
      </c>
      <c r="CF205" s="54">
        <f t="shared" si="269"/>
        <v>871746.67999999993</v>
      </c>
      <c r="CG205" s="54">
        <f t="shared" si="269"/>
        <v>1718949.0359999998</v>
      </c>
      <c r="CH205" s="54">
        <f t="shared" si="269"/>
        <v>904754.56400000001</v>
      </c>
      <c r="CI205" s="54">
        <f t="shared" si="269"/>
        <v>6132695.5759999985</v>
      </c>
      <c r="CJ205" s="54">
        <f t="shared" si="269"/>
        <v>8179883.9359999988</v>
      </c>
      <c r="CK205" s="54">
        <f t="shared" si="269"/>
        <v>46605606.123999991</v>
      </c>
      <c r="CL205" s="54">
        <f t="shared" si="269"/>
        <v>11420494.567999998</v>
      </c>
      <c r="CM205" s="54">
        <f t="shared" si="269"/>
        <v>6937220.2480000006</v>
      </c>
      <c r="CN205" s="54">
        <f t="shared" si="269"/>
        <v>257282621.6758</v>
      </c>
      <c r="CO205" s="54">
        <f t="shared" si="269"/>
        <v>129965836.16799998</v>
      </c>
      <c r="CP205" s="54">
        <f t="shared" si="269"/>
        <v>9110175.9840000011</v>
      </c>
      <c r="CQ205" s="54">
        <f t="shared" si="269"/>
        <v>8979837.1600000001</v>
      </c>
      <c r="CR205" s="54">
        <f t="shared" si="269"/>
        <v>1549677.8359999999</v>
      </c>
      <c r="CS205" s="54">
        <f t="shared" si="269"/>
        <v>2963938.7120000003</v>
      </c>
      <c r="CT205" s="54">
        <f t="shared" si="269"/>
        <v>938608.804</v>
      </c>
      <c r="CU205" s="54">
        <f t="shared" si="269"/>
        <v>3739014.86</v>
      </c>
      <c r="CV205" s="54">
        <f t="shared" si="269"/>
        <v>423178</v>
      </c>
      <c r="CW205" s="54">
        <f t="shared" si="269"/>
        <v>1470120.372</v>
      </c>
      <c r="CX205" s="54">
        <f t="shared" si="269"/>
        <v>4104826.5999999996</v>
      </c>
      <c r="CY205" s="54">
        <f t="shared" si="269"/>
        <v>423177.99999999994</v>
      </c>
      <c r="CZ205" s="54">
        <f t="shared" si="269"/>
        <v>17877577.787999995</v>
      </c>
      <c r="DA205" s="54">
        <f t="shared" si="269"/>
        <v>1536136.14</v>
      </c>
      <c r="DB205" s="54">
        <f t="shared" si="269"/>
        <v>2555148.764</v>
      </c>
      <c r="DC205" s="54">
        <f t="shared" si="269"/>
        <v>1305080.9519999998</v>
      </c>
      <c r="DD205" s="54">
        <f t="shared" si="269"/>
        <v>1375328.5</v>
      </c>
      <c r="DE205" s="54">
        <f t="shared" si="269"/>
        <v>3685034.0240000002</v>
      </c>
      <c r="DF205" s="54">
        <f t="shared" si="269"/>
        <v>186703003.33999997</v>
      </c>
      <c r="DG205" s="54">
        <f t="shared" si="269"/>
        <v>691472.85199999996</v>
      </c>
      <c r="DH205" s="54">
        <f t="shared" si="269"/>
        <v>17308826.556000002</v>
      </c>
      <c r="DI205" s="54">
        <f t="shared" si="269"/>
        <v>23360637.804000001</v>
      </c>
      <c r="DJ205" s="54">
        <f t="shared" si="269"/>
        <v>5853188.9919999987</v>
      </c>
      <c r="DK205" s="54">
        <f t="shared" si="269"/>
        <v>4036271.764</v>
      </c>
      <c r="DL205" s="54">
        <f t="shared" si="269"/>
        <v>50286241.739999995</v>
      </c>
      <c r="DM205" s="54">
        <f t="shared" si="269"/>
        <v>2341867.0519999997</v>
      </c>
      <c r="DN205" s="54">
        <f t="shared" si="269"/>
        <v>12433815.995999999</v>
      </c>
      <c r="DO205" s="54">
        <f t="shared" si="269"/>
        <v>27608979.075999998</v>
      </c>
      <c r="DP205" s="54">
        <f t="shared" si="269"/>
        <v>1798506.5</v>
      </c>
      <c r="DQ205" s="54">
        <f t="shared" si="269"/>
        <v>4892784.0360000003</v>
      </c>
      <c r="DR205" s="54">
        <f t="shared" si="269"/>
        <v>12250156.744000001</v>
      </c>
      <c r="DS205" s="54">
        <f t="shared" si="269"/>
        <v>6863947.1599999992</v>
      </c>
      <c r="DT205" s="54">
        <f t="shared" si="269"/>
        <v>1122268.0559999999</v>
      </c>
      <c r="DU205" s="54">
        <f t="shared" si="269"/>
        <v>3284707.6359999995</v>
      </c>
      <c r="DV205" s="54">
        <f t="shared" si="269"/>
        <v>1651240.5559999999</v>
      </c>
      <c r="DW205" s="54">
        <f t="shared" si="269"/>
        <v>3046035.2439999995</v>
      </c>
      <c r="DX205" s="54">
        <f t="shared" si="269"/>
        <v>1424417.148</v>
      </c>
      <c r="DY205" s="54">
        <f t="shared" si="269"/>
        <v>2726959.0319999997</v>
      </c>
      <c r="DZ205" s="54">
        <f t="shared" si="269"/>
        <v>7651058.2399999993</v>
      </c>
      <c r="EA205" s="54">
        <f t="shared" si="269"/>
        <v>5354894.4119999995</v>
      </c>
      <c r="EB205" s="54">
        <f t="shared" ref="EB205:FX205" si="270">EB197</f>
        <v>4934255.4799999995</v>
      </c>
      <c r="EC205" s="54">
        <f t="shared" si="270"/>
        <v>2550916.9839999997</v>
      </c>
      <c r="ED205" s="54">
        <f t="shared" si="270"/>
        <v>14009730.867999999</v>
      </c>
      <c r="EE205" s="54">
        <f t="shared" si="270"/>
        <v>1696312.4919999999</v>
      </c>
      <c r="EF205" s="54">
        <f t="shared" si="270"/>
        <v>12590391.855999999</v>
      </c>
      <c r="EG205" s="54">
        <f t="shared" si="270"/>
        <v>2427349.0079999999</v>
      </c>
      <c r="EH205" s="54">
        <f t="shared" si="270"/>
        <v>1983012.108</v>
      </c>
      <c r="EI205" s="54">
        <f t="shared" si="270"/>
        <v>140035285.43199998</v>
      </c>
      <c r="EJ205" s="54">
        <f t="shared" si="270"/>
        <v>81181303.363999993</v>
      </c>
      <c r="EK205" s="54">
        <f t="shared" si="270"/>
        <v>5890637.7599999998</v>
      </c>
      <c r="EL205" s="54">
        <f t="shared" si="270"/>
        <v>4169149.6559999995</v>
      </c>
      <c r="EM205" s="54">
        <f t="shared" si="270"/>
        <v>3672157.7480000001</v>
      </c>
      <c r="EN205" s="54">
        <f t="shared" si="270"/>
        <v>9407700.2599999998</v>
      </c>
      <c r="EO205" s="54">
        <f t="shared" si="270"/>
        <v>3334642.6399999997</v>
      </c>
      <c r="EP205" s="54">
        <f t="shared" si="270"/>
        <v>3535229.0119999996</v>
      </c>
      <c r="EQ205" s="54">
        <f t="shared" si="270"/>
        <v>23276482.712000001</v>
      </c>
      <c r="ER205" s="54">
        <f t="shared" si="270"/>
        <v>2826829.04</v>
      </c>
      <c r="ES205" s="54">
        <f t="shared" si="270"/>
        <v>1034247.032</v>
      </c>
      <c r="ET205" s="54">
        <f t="shared" si="270"/>
        <v>2156515.088</v>
      </c>
      <c r="EU205" s="54">
        <f t="shared" si="270"/>
        <v>5439654.6120000007</v>
      </c>
      <c r="EV205" s="54">
        <f t="shared" si="270"/>
        <v>564157.57999999996</v>
      </c>
      <c r="EW205" s="54">
        <f t="shared" si="270"/>
        <v>7626513.9159999983</v>
      </c>
      <c r="EX205" s="54">
        <f t="shared" si="270"/>
        <v>2016019.9919999999</v>
      </c>
      <c r="EY205" s="54">
        <f t="shared" si="270"/>
        <v>4171566.0839999998</v>
      </c>
      <c r="EZ205" s="54">
        <f t="shared" si="270"/>
        <v>1058791.3559999999</v>
      </c>
      <c r="FA205" s="54">
        <f t="shared" si="270"/>
        <v>28713111.783999998</v>
      </c>
      <c r="FB205" s="54">
        <f t="shared" si="270"/>
        <v>2934316.2519999999</v>
      </c>
      <c r="FC205" s="54">
        <f t="shared" si="270"/>
        <v>19856842.599999998</v>
      </c>
      <c r="FD205" s="54">
        <f t="shared" si="270"/>
        <v>2973248.628</v>
      </c>
      <c r="FE205" s="54">
        <f t="shared" si="270"/>
        <v>821811.67599999998</v>
      </c>
      <c r="FF205" s="54">
        <f t="shared" si="270"/>
        <v>1935616.172</v>
      </c>
      <c r="FG205" s="54">
        <f t="shared" si="270"/>
        <v>963999.48399999982</v>
      </c>
      <c r="FH205" s="54">
        <f t="shared" si="270"/>
        <v>786264.72399999993</v>
      </c>
      <c r="FI205" s="54">
        <f t="shared" si="270"/>
        <v>15800258.291999999</v>
      </c>
      <c r="FJ205" s="54">
        <f t="shared" si="270"/>
        <v>16605504.719999999</v>
      </c>
      <c r="FK205" s="54">
        <f t="shared" si="270"/>
        <v>19355315.364</v>
      </c>
      <c r="FL205" s="54">
        <f t="shared" si="270"/>
        <v>52882015.592</v>
      </c>
      <c r="FM205" s="54">
        <f t="shared" si="270"/>
        <v>32241931.819999997</v>
      </c>
      <c r="FN205" s="54">
        <f t="shared" si="270"/>
        <v>186302274.98400003</v>
      </c>
      <c r="FO205" s="54">
        <f t="shared" si="270"/>
        <v>9592598.904000001</v>
      </c>
      <c r="FP205" s="54">
        <f t="shared" si="270"/>
        <v>19295224.088</v>
      </c>
      <c r="FQ205" s="54">
        <f t="shared" si="270"/>
        <v>7680680.6999999993</v>
      </c>
      <c r="FR205" s="54">
        <f t="shared" si="270"/>
        <v>1416799.9439999997</v>
      </c>
      <c r="FS205" s="54">
        <f t="shared" si="270"/>
        <v>1682555.7279999999</v>
      </c>
      <c r="FT205" s="53">
        <f t="shared" si="270"/>
        <v>714324.46399999992</v>
      </c>
      <c r="FU205" s="54">
        <f t="shared" si="270"/>
        <v>6680287.9079999998</v>
      </c>
      <c r="FV205" s="54">
        <f t="shared" si="270"/>
        <v>5550402.6479999991</v>
      </c>
      <c r="FW205" s="54">
        <f t="shared" si="270"/>
        <v>1717256.324</v>
      </c>
      <c r="FX205" s="54">
        <f t="shared" si="270"/>
        <v>534050.63599999994</v>
      </c>
      <c r="FY205" s="54"/>
      <c r="FZ205" s="54">
        <f>SUM(C205:FX205)</f>
        <v>7367411678.5573206</v>
      </c>
      <c r="GA205" s="54"/>
      <c r="GB205" s="54"/>
      <c r="GC205" s="54"/>
      <c r="GD205" s="54"/>
      <c r="GE205" s="6"/>
      <c r="GF205" s="7"/>
      <c r="GG205" s="7"/>
      <c r="GH205" s="7"/>
      <c r="GI205" s="7"/>
      <c r="GJ205" s="7"/>
      <c r="GK205" s="7"/>
      <c r="GL205" s="7"/>
      <c r="GM205" s="7"/>
    </row>
    <row r="206" spans="1:195" x14ac:dyDescent="0.2">
      <c r="A206" s="3" t="s">
        <v>560</v>
      </c>
      <c r="B206" s="2" t="s">
        <v>561</v>
      </c>
      <c r="C206" s="54">
        <f>IF(C181&gt;0,C181,999999999.99)</f>
        <v>153818037.02000001</v>
      </c>
      <c r="D206" s="54">
        <f t="shared" ref="D206:BO206" si="271">IF(D181&gt;0,D181,999999999.99)</f>
        <v>999999999.99000001</v>
      </c>
      <c r="E206" s="54">
        <f t="shared" si="271"/>
        <v>193329555.91999999</v>
      </c>
      <c r="F206" s="54">
        <f t="shared" si="271"/>
        <v>999999999.99000001</v>
      </c>
      <c r="G206" s="54">
        <f t="shared" si="271"/>
        <v>999999999.99000001</v>
      </c>
      <c r="H206" s="54">
        <f t="shared" si="271"/>
        <v>999999999.99000001</v>
      </c>
      <c r="I206" s="54">
        <f t="shared" si="271"/>
        <v>297276235.76999998</v>
      </c>
      <c r="J206" s="54">
        <f t="shared" si="271"/>
        <v>28442254.879999999</v>
      </c>
      <c r="K206" s="54">
        <f t="shared" si="271"/>
        <v>999999999.99000001</v>
      </c>
      <c r="L206" s="54">
        <f t="shared" si="271"/>
        <v>36221312.450000003</v>
      </c>
      <c r="M206" s="54">
        <f t="shared" si="271"/>
        <v>16964208.379999999</v>
      </c>
      <c r="N206" s="54">
        <f t="shared" si="271"/>
        <v>999999999.99000001</v>
      </c>
      <c r="O206" s="54">
        <f t="shared" si="271"/>
        <v>999999999.99000001</v>
      </c>
      <c r="P206" s="54">
        <f t="shared" si="271"/>
        <v>999999999.99000001</v>
      </c>
      <c r="Q206" s="54">
        <f t="shared" si="271"/>
        <v>2931112372.6300001</v>
      </c>
      <c r="R206" s="54">
        <f t="shared" si="271"/>
        <v>24927326.690000001</v>
      </c>
      <c r="S206" s="54">
        <f t="shared" si="271"/>
        <v>19378513.43</v>
      </c>
      <c r="T206" s="54">
        <f t="shared" si="271"/>
        <v>999999999.99000001</v>
      </c>
      <c r="U206" s="54">
        <f t="shared" si="271"/>
        <v>999999999.99000001</v>
      </c>
      <c r="V206" s="54">
        <f t="shared" si="271"/>
        <v>999999999.99000001</v>
      </c>
      <c r="W206" s="53">
        <f t="shared" si="271"/>
        <v>999999999.99000001</v>
      </c>
      <c r="X206" s="54">
        <f t="shared" si="271"/>
        <v>999999999.99000001</v>
      </c>
      <c r="Y206" s="54">
        <f t="shared" si="271"/>
        <v>15748015.890000001</v>
      </c>
      <c r="Z206" s="54">
        <f t="shared" si="271"/>
        <v>999999999.99000001</v>
      </c>
      <c r="AA206" s="54">
        <f t="shared" si="271"/>
        <v>999999999.99000001</v>
      </c>
      <c r="AB206" s="54">
        <f t="shared" si="271"/>
        <v>999999999.99000001</v>
      </c>
      <c r="AC206" s="54">
        <f t="shared" si="271"/>
        <v>999999999.99000001</v>
      </c>
      <c r="AD206" s="54">
        <f t="shared" si="271"/>
        <v>999999999.99000001</v>
      </c>
      <c r="AE206" s="54">
        <f t="shared" si="271"/>
        <v>999999999.99000001</v>
      </c>
      <c r="AF206" s="54">
        <f t="shared" si="271"/>
        <v>999999999.99000001</v>
      </c>
      <c r="AG206" s="54">
        <f t="shared" si="271"/>
        <v>999999999.99000001</v>
      </c>
      <c r="AH206" s="54">
        <f t="shared" si="271"/>
        <v>10477610.23</v>
      </c>
      <c r="AI206" s="54">
        <f t="shared" si="271"/>
        <v>999999999.99000001</v>
      </c>
      <c r="AJ206" s="54">
        <f t="shared" si="271"/>
        <v>999999999.99000001</v>
      </c>
      <c r="AK206" s="54">
        <f t="shared" si="271"/>
        <v>999999999.99000001</v>
      </c>
      <c r="AL206" s="54">
        <f t="shared" si="271"/>
        <v>999999999.99000001</v>
      </c>
      <c r="AM206" s="54">
        <f t="shared" si="271"/>
        <v>999999999.99000001</v>
      </c>
      <c r="AN206" s="54">
        <f t="shared" si="271"/>
        <v>999999999.99000001</v>
      </c>
      <c r="AO206" s="54">
        <f t="shared" si="271"/>
        <v>71726187.459999993</v>
      </c>
      <c r="AP206" s="54">
        <f t="shared" si="271"/>
        <v>12373790196.15</v>
      </c>
      <c r="AQ206" s="54">
        <f t="shared" si="271"/>
        <v>999999999.99000001</v>
      </c>
      <c r="AR206" s="54">
        <f t="shared" si="271"/>
        <v>999999999.99000001</v>
      </c>
      <c r="AS206" s="54">
        <f t="shared" si="271"/>
        <v>999999999.99000001</v>
      </c>
      <c r="AT206" s="54">
        <f t="shared" si="271"/>
        <v>999999999.99000001</v>
      </c>
      <c r="AU206" s="54">
        <f t="shared" si="271"/>
        <v>999999999.99000001</v>
      </c>
      <c r="AV206" s="54">
        <f t="shared" si="271"/>
        <v>999999999.99000001</v>
      </c>
      <c r="AW206" s="54">
        <f t="shared" si="271"/>
        <v>999999999.99000001</v>
      </c>
      <c r="AX206" s="54">
        <f t="shared" si="271"/>
        <v>999999999.99000001</v>
      </c>
      <c r="AY206" s="54">
        <f t="shared" si="271"/>
        <v>4990130.72</v>
      </c>
      <c r="AZ206" s="54">
        <f t="shared" si="271"/>
        <v>322744381.72000003</v>
      </c>
      <c r="BA206" s="54">
        <f t="shared" si="271"/>
        <v>165304466.86000001</v>
      </c>
      <c r="BB206" s="54">
        <f t="shared" si="271"/>
        <v>999999999.99000001</v>
      </c>
      <c r="BC206" s="54">
        <f t="shared" si="271"/>
        <v>1461617955.4200001</v>
      </c>
      <c r="BD206" s="54">
        <f t="shared" si="271"/>
        <v>999999999.99000001</v>
      </c>
      <c r="BE206" s="54">
        <f t="shared" si="271"/>
        <v>999999999.99000001</v>
      </c>
      <c r="BF206" s="54">
        <f t="shared" si="271"/>
        <v>999999999.99000001</v>
      </c>
      <c r="BG206" s="54">
        <f t="shared" si="271"/>
        <v>10696364.84</v>
      </c>
      <c r="BH206" s="54">
        <f t="shared" si="271"/>
        <v>999999999.99000001</v>
      </c>
      <c r="BI206" s="54">
        <f t="shared" si="271"/>
        <v>999999999.99000001</v>
      </c>
      <c r="BJ206" s="54">
        <f t="shared" si="271"/>
        <v>999999999.99000001</v>
      </c>
      <c r="BK206" s="54">
        <f t="shared" si="271"/>
        <v>999999999.99000001</v>
      </c>
      <c r="BL206" s="54">
        <f t="shared" si="271"/>
        <v>999999999.99000001</v>
      </c>
      <c r="BM206" s="54">
        <f t="shared" si="271"/>
        <v>999999999.99000001</v>
      </c>
      <c r="BN206" s="54">
        <f t="shared" si="271"/>
        <v>50594763.93</v>
      </c>
      <c r="BO206" s="54">
        <f t="shared" si="271"/>
        <v>15358668.34</v>
      </c>
      <c r="BP206" s="54">
        <f t="shared" ref="BP206:EA206" si="272">IF(BP181&gt;0,BP181,999999999.99)</f>
        <v>999999999.99000001</v>
      </c>
      <c r="BQ206" s="54">
        <f t="shared" si="272"/>
        <v>999999999.99000001</v>
      </c>
      <c r="BR206" s="54">
        <f t="shared" si="272"/>
        <v>67553054.400000006</v>
      </c>
      <c r="BS206" s="54">
        <f t="shared" si="272"/>
        <v>12777840.84</v>
      </c>
      <c r="BT206" s="54">
        <f t="shared" si="272"/>
        <v>999999999.99000001</v>
      </c>
      <c r="BU206" s="54">
        <f t="shared" si="272"/>
        <v>999999999.99000001</v>
      </c>
      <c r="BV206" s="54">
        <f t="shared" si="272"/>
        <v>999999999.99000001</v>
      </c>
      <c r="BW206" s="54">
        <f t="shared" si="272"/>
        <v>999999999.99000001</v>
      </c>
      <c r="BX206" s="54">
        <f t="shared" si="272"/>
        <v>999999999.99000001</v>
      </c>
      <c r="BY206" s="54">
        <f t="shared" si="272"/>
        <v>5169081.1399999997</v>
      </c>
      <c r="BZ206" s="54">
        <f t="shared" si="272"/>
        <v>999999999.99000001</v>
      </c>
      <c r="CA206" s="54">
        <f t="shared" si="272"/>
        <v>999999999.99000001</v>
      </c>
      <c r="CB206" s="54">
        <f t="shared" si="272"/>
        <v>999999999.99000001</v>
      </c>
      <c r="CC206" s="54">
        <f t="shared" si="272"/>
        <v>999999999.99000001</v>
      </c>
      <c r="CD206" s="54">
        <f t="shared" si="272"/>
        <v>999999999.99000001</v>
      </c>
      <c r="CE206" s="54">
        <f t="shared" si="272"/>
        <v>999999999.99000001</v>
      </c>
      <c r="CF206" s="54">
        <f t="shared" si="272"/>
        <v>999999999.99000001</v>
      </c>
      <c r="CG206" s="54">
        <f t="shared" si="272"/>
        <v>999999999.99000001</v>
      </c>
      <c r="CH206" s="54">
        <f t="shared" si="272"/>
        <v>999999999.99000001</v>
      </c>
      <c r="CI206" s="54">
        <f t="shared" si="272"/>
        <v>7123312.2800000003</v>
      </c>
      <c r="CJ206" s="54">
        <f t="shared" si="272"/>
        <v>10318934.66</v>
      </c>
      <c r="CK206" s="54">
        <f t="shared" si="272"/>
        <v>999999999.99000001</v>
      </c>
      <c r="CL206" s="54">
        <f t="shared" si="272"/>
        <v>999999999.99000001</v>
      </c>
      <c r="CM206" s="54">
        <f t="shared" si="272"/>
        <v>9112321.1699999999</v>
      </c>
      <c r="CN206" s="54">
        <f t="shared" si="272"/>
        <v>999999999.99000001</v>
      </c>
      <c r="CO206" s="54">
        <f t="shared" si="272"/>
        <v>999999999.99000001</v>
      </c>
      <c r="CP206" s="54">
        <f t="shared" si="272"/>
        <v>999999999.99000001</v>
      </c>
      <c r="CQ206" s="54">
        <f t="shared" si="272"/>
        <v>11950013.57</v>
      </c>
      <c r="CR206" s="54">
        <f t="shared" si="272"/>
        <v>999999999.99000001</v>
      </c>
      <c r="CS206" s="54">
        <f t="shared" si="272"/>
        <v>999999999.99000001</v>
      </c>
      <c r="CT206" s="54">
        <f t="shared" si="272"/>
        <v>999999999.99000001</v>
      </c>
      <c r="CU206" s="54">
        <f t="shared" si="272"/>
        <v>999999999.99000001</v>
      </c>
      <c r="CV206" s="54">
        <f t="shared" si="272"/>
        <v>999999999.99000001</v>
      </c>
      <c r="CW206" s="54">
        <f t="shared" si="272"/>
        <v>999999999.99000001</v>
      </c>
      <c r="CX206" s="54">
        <f t="shared" si="272"/>
        <v>4783701.1100000003</v>
      </c>
      <c r="CY206" s="54">
        <f t="shared" si="272"/>
        <v>999999999.99000001</v>
      </c>
      <c r="CZ206" s="54">
        <f t="shared" si="272"/>
        <v>24670504.399999999</v>
      </c>
      <c r="DA206" s="54">
        <f t="shared" si="272"/>
        <v>999999999.99000001</v>
      </c>
      <c r="DB206" s="54">
        <f t="shared" si="272"/>
        <v>999999999.99000001</v>
      </c>
      <c r="DC206" s="54">
        <f t="shared" si="272"/>
        <v>999999999.99000001</v>
      </c>
      <c r="DD206" s="54">
        <f t="shared" si="272"/>
        <v>999999999.99000001</v>
      </c>
      <c r="DE206" s="54">
        <f t="shared" si="272"/>
        <v>999999999.99000001</v>
      </c>
      <c r="DF206" s="54">
        <f t="shared" si="272"/>
        <v>667383796.20000005</v>
      </c>
      <c r="DG206" s="54">
        <f t="shared" si="272"/>
        <v>999999999.99000001</v>
      </c>
      <c r="DH206" s="54">
        <f t="shared" si="272"/>
        <v>999999999.99000001</v>
      </c>
      <c r="DI206" s="54">
        <f t="shared" si="272"/>
        <v>36495548.579999998</v>
      </c>
      <c r="DJ206" s="54">
        <f t="shared" si="272"/>
        <v>999999999.99000001</v>
      </c>
      <c r="DK206" s="54">
        <f t="shared" si="272"/>
        <v>4741024.17</v>
      </c>
      <c r="DL206" s="54">
        <f t="shared" si="272"/>
        <v>100078971.36</v>
      </c>
      <c r="DM206" s="54">
        <f t="shared" si="272"/>
        <v>999999999.99000001</v>
      </c>
      <c r="DN206" s="54">
        <f t="shared" si="272"/>
        <v>16906479.550000001</v>
      </c>
      <c r="DO206" s="54">
        <f t="shared" si="272"/>
        <v>47964083.520000003</v>
      </c>
      <c r="DP206" s="54">
        <f t="shared" si="272"/>
        <v>999999999.99000001</v>
      </c>
      <c r="DQ206" s="54">
        <f t="shared" si="272"/>
        <v>999999999.99000001</v>
      </c>
      <c r="DR206" s="54">
        <f t="shared" si="272"/>
        <v>17079387.920000002</v>
      </c>
      <c r="DS206" s="54">
        <f t="shared" si="272"/>
        <v>8642329.2300000004</v>
      </c>
      <c r="DT206" s="54">
        <f t="shared" si="272"/>
        <v>999999999.99000001</v>
      </c>
      <c r="DU206" s="54">
        <f t="shared" si="272"/>
        <v>999999999.99000001</v>
      </c>
      <c r="DV206" s="54">
        <f t="shared" si="272"/>
        <v>999999999.99000001</v>
      </c>
      <c r="DW206" s="54">
        <f t="shared" si="272"/>
        <v>999999999.99000001</v>
      </c>
      <c r="DX206" s="54">
        <f t="shared" si="272"/>
        <v>999999999.99000001</v>
      </c>
      <c r="DY206" s="54">
        <f t="shared" si="272"/>
        <v>999999999.99000001</v>
      </c>
      <c r="DZ206" s="54">
        <f t="shared" si="272"/>
        <v>999999999.99000001</v>
      </c>
      <c r="EA206" s="54">
        <f t="shared" si="272"/>
        <v>6581708.6900000004</v>
      </c>
      <c r="EB206" s="54">
        <f t="shared" ref="EB206:FX206" si="273">IF(EB181&gt;0,EB181,999999999.99)</f>
        <v>5657152.6399999997</v>
      </c>
      <c r="EC206" s="54">
        <f t="shared" si="273"/>
        <v>999999999.99000001</v>
      </c>
      <c r="ED206" s="54">
        <f t="shared" si="273"/>
        <v>999999999.99000001</v>
      </c>
      <c r="EE206" s="54">
        <f t="shared" si="273"/>
        <v>999999999.99000001</v>
      </c>
      <c r="EF206" s="54">
        <f t="shared" si="273"/>
        <v>16882771.82</v>
      </c>
      <c r="EG206" s="54">
        <f t="shared" si="273"/>
        <v>999999999.99000001</v>
      </c>
      <c r="EH206" s="54">
        <f t="shared" si="273"/>
        <v>999999999.99000001</v>
      </c>
      <c r="EI206" s="54">
        <f t="shared" si="273"/>
        <v>657504002.69000006</v>
      </c>
      <c r="EJ206" s="54">
        <f t="shared" si="273"/>
        <v>184276977.77000001</v>
      </c>
      <c r="EK206" s="54">
        <f t="shared" si="273"/>
        <v>999999999.99000001</v>
      </c>
      <c r="EL206" s="54">
        <f t="shared" si="273"/>
        <v>999999999.99000001</v>
      </c>
      <c r="EM206" s="54">
        <f t="shared" si="273"/>
        <v>999999999.99000001</v>
      </c>
      <c r="EN206" s="54">
        <f t="shared" si="273"/>
        <v>11679068.84</v>
      </c>
      <c r="EO206" s="54">
        <f t="shared" si="273"/>
        <v>999999999.99000001</v>
      </c>
      <c r="EP206" s="54">
        <f t="shared" si="273"/>
        <v>999999999.99000001</v>
      </c>
      <c r="EQ206" s="54">
        <f t="shared" si="273"/>
        <v>999999999.99000001</v>
      </c>
      <c r="ER206" s="54">
        <f t="shared" si="273"/>
        <v>999999999.99000001</v>
      </c>
      <c r="ES206" s="54">
        <f t="shared" si="273"/>
        <v>999999999.99000001</v>
      </c>
      <c r="ET206" s="54">
        <f t="shared" si="273"/>
        <v>999999999.99000001</v>
      </c>
      <c r="EU206" s="54">
        <f t="shared" si="273"/>
        <v>6601295.1799999997</v>
      </c>
      <c r="EV206" s="54">
        <f t="shared" si="273"/>
        <v>999999999.99000001</v>
      </c>
      <c r="EW206" s="54">
        <f t="shared" si="273"/>
        <v>999999999.99000001</v>
      </c>
      <c r="EX206" s="54">
        <f t="shared" si="273"/>
        <v>999999999.99000001</v>
      </c>
      <c r="EY206" s="54">
        <f t="shared" si="273"/>
        <v>4528476.21</v>
      </c>
      <c r="EZ206" s="54">
        <f t="shared" si="273"/>
        <v>999999999.99000001</v>
      </c>
      <c r="FA206" s="54">
        <f t="shared" si="273"/>
        <v>999999999.99000001</v>
      </c>
      <c r="FB206" s="54">
        <f t="shared" si="273"/>
        <v>999999999.99000001</v>
      </c>
      <c r="FC206" s="54">
        <f t="shared" si="273"/>
        <v>999999999.99000001</v>
      </c>
      <c r="FD206" s="54">
        <f t="shared" si="273"/>
        <v>999999999.99000001</v>
      </c>
      <c r="FE206" s="54">
        <f t="shared" si="273"/>
        <v>999999999.99000001</v>
      </c>
      <c r="FF206" s="54">
        <f t="shared" si="273"/>
        <v>999999999.99000001</v>
      </c>
      <c r="FG206" s="54">
        <f t="shared" si="273"/>
        <v>999999999.99000001</v>
      </c>
      <c r="FH206" s="54">
        <f t="shared" si="273"/>
        <v>999999999.99000001</v>
      </c>
      <c r="FI206" s="54">
        <f t="shared" si="273"/>
        <v>21511772.359999999</v>
      </c>
      <c r="FJ206" s="54">
        <f t="shared" si="273"/>
        <v>999999999.99000001</v>
      </c>
      <c r="FK206" s="54">
        <f t="shared" si="273"/>
        <v>999999999.99000001</v>
      </c>
      <c r="FL206" s="54">
        <f t="shared" si="273"/>
        <v>999999999.99000001</v>
      </c>
      <c r="FM206" s="54">
        <f t="shared" si="273"/>
        <v>999999999.99000001</v>
      </c>
      <c r="FN206" s="54">
        <f t="shared" si="273"/>
        <v>912820138.24000001</v>
      </c>
      <c r="FO206" s="54">
        <f t="shared" si="273"/>
        <v>999999999.99000001</v>
      </c>
      <c r="FP206" s="54">
        <f t="shared" si="273"/>
        <v>30149456.890000001</v>
      </c>
      <c r="FQ206" s="54">
        <f t="shared" si="273"/>
        <v>999999999.99000001</v>
      </c>
      <c r="FR206" s="54">
        <f t="shared" si="273"/>
        <v>999999999.99000001</v>
      </c>
      <c r="FS206" s="54">
        <f t="shared" si="273"/>
        <v>999999999.99000001</v>
      </c>
      <c r="FT206" s="53">
        <f t="shared" si="273"/>
        <v>999999999.99000001</v>
      </c>
      <c r="FU206" s="54">
        <f t="shared" si="273"/>
        <v>8527436.3800000008</v>
      </c>
      <c r="FV206" s="54">
        <f t="shared" si="273"/>
        <v>6596701.79</v>
      </c>
      <c r="FW206" s="54">
        <f t="shared" si="273"/>
        <v>999999999.99000001</v>
      </c>
      <c r="FX206" s="54">
        <f t="shared" si="273"/>
        <v>999999999.99000001</v>
      </c>
      <c r="FY206" s="54"/>
      <c r="FZ206" s="54"/>
      <c r="GA206" s="54"/>
      <c r="GB206" s="54"/>
      <c r="GC206" s="54"/>
      <c r="GD206" s="54"/>
      <c r="GE206" s="6"/>
      <c r="GF206" s="7"/>
      <c r="GG206" s="7"/>
      <c r="GH206" s="7"/>
      <c r="GI206" s="7"/>
      <c r="GJ206" s="7"/>
      <c r="GK206" s="7"/>
      <c r="GL206" s="7"/>
      <c r="GM206" s="7"/>
    </row>
    <row r="207" spans="1:195" x14ac:dyDescent="0.2">
      <c r="A207" s="72"/>
      <c r="B207" s="2" t="s">
        <v>562</v>
      </c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3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4"/>
      <c r="BP207" s="54"/>
      <c r="BQ207" s="54"/>
      <c r="BR207" s="54"/>
      <c r="BS207" s="54"/>
      <c r="BT207" s="54"/>
      <c r="BU207" s="54"/>
      <c r="BV207" s="54"/>
      <c r="BW207" s="54"/>
      <c r="BX207" s="54"/>
      <c r="BY207" s="54"/>
      <c r="BZ207" s="54"/>
      <c r="CA207" s="54"/>
      <c r="CB207" s="54"/>
      <c r="CC207" s="54"/>
      <c r="CD207" s="54"/>
      <c r="CE207" s="54"/>
      <c r="CF207" s="54"/>
      <c r="CG207" s="54"/>
      <c r="CH207" s="54"/>
      <c r="CI207" s="54"/>
      <c r="CJ207" s="54"/>
      <c r="CK207" s="54"/>
      <c r="CL207" s="54"/>
      <c r="CM207" s="54"/>
      <c r="CN207" s="54"/>
      <c r="CO207" s="54"/>
      <c r="CP207" s="54"/>
      <c r="CQ207" s="54"/>
      <c r="CR207" s="54"/>
      <c r="CS207" s="54"/>
      <c r="CT207" s="54"/>
      <c r="CU207" s="54"/>
      <c r="CV207" s="54"/>
      <c r="CW207" s="54"/>
      <c r="CX207" s="54"/>
      <c r="CY207" s="54"/>
      <c r="CZ207" s="54"/>
      <c r="DA207" s="54"/>
      <c r="DB207" s="54"/>
      <c r="DC207" s="54"/>
      <c r="DD207" s="54"/>
      <c r="DE207" s="54"/>
      <c r="DF207" s="54"/>
      <c r="DG207" s="54"/>
      <c r="DH207" s="54"/>
      <c r="DI207" s="54"/>
      <c r="DJ207" s="54"/>
      <c r="DK207" s="54"/>
      <c r="DL207" s="54"/>
      <c r="DM207" s="54"/>
      <c r="DN207" s="54"/>
      <c r="DO207" s="54"/>
      <c r="DP207" s="54"/>
      <c r="DQ207" s="54"/>
      <c r="DR207" s="54"/>
      <c r="DS207" s="54"/>
      <c r="DT207" s="54"/>
      <c r="DU207" s="54"/>
      <c r="DV207" s="54"/>
      <c r="DW207" s="54"/>
      <c r="DX207" s="54"/>
      <c r="DY207" s="54"/>
      <c r="DZ207" s="54"/>
      <c r="EA207" s="54"/>
      <c r="EB207" s="54"/>
      <c r="EC207" s="54"/>
      <c r="ED207" s="54"/>
      <c r="EE207" s="54"/>
      <c r="EF207" s="54"/>
      <c r="EG207" s="54"/>
      <c r="EH207" s="54"/>
      <c r="EI207" s="54"/>
      <c r="EJ207" s="54"/>
      <c r="EK207" s="54"/>
      <c r="EL207" s="54"/>
      <c r="EM207" s="54"/>
      <c r="EN207" s="54"/>
      <c r="EO207" s="54"/>
      <c r="EP207" s="54"/>
      <c r="EQ207" s="54"/>
      <c r="ER207" s="54"/>
      <c r="ES207" s="54"/>
      <c r="ET207" s="54"/>
      <c r="EU207" s="54"/>
      <c r="EV207" s="54"/>
      <c r="EW207" s="54"/>
      <c r="EX207" s="54"/>
      <c r="EY207" s="54"/>
      <c r="EZ207" s="54"/>
      <c r="FA207" s="54"/>
      <c r="FB207" s="54"/>
      <c r="FC207" s="54"/>
      <c r="FD207" s="54"/>
      <c r="FE207" s="54"/>
      <c r="FF207" s="54"/>
      <c r="FG207" s="54"/>
      <c r="FH207" s="54"/>
      <c r="FI207" s="54"/>
      <c r="FJ207" s="54"/>
      <c r="FK207" s="54"/>
      <c r="FL207" s="54"/>
      <c r="FM207" s="54"/>
      <c r="FN207" s="54"/>
      <c r="FO207" s="54"/>
      <c r="FP207" s="54"/>
      <c r="FQ207" s="54"/>
      <c r="FR207" s="54"/>
      <c r="FS207" s="54"/>
      <c r="FT207" s="53"/>
      <c r="FU207" s="54"/>
      <c r="FV207" s="54"/>
      <c r="FW207" s="54"/>
      <c r="FX207" s="54"/>
      <c r="FY207" s="54"/>
      <c r="FZ207" s="54"/>
      <c r="GA207" s="54"/>
      <c r="GB207" s="54"/>
      <c r="GC207" s="54"/>
      <c r="GD207" s="54"/>
      <c r="GE207" s="6"/>
      <c r="GF207" s="7"/>
      <c r="GG207" s="7"/>
      <c r="GH207" s="7"/>
      <c r="GI207" s="7"/>
      <c r="GJ207" s="7"/>
      <c r="GK207" s="7"/>
      <c r="GL207" s="7"/>
      <c r="GM207" s="7"/>
    </row>
    <row r="208" spans="1:195" x14ac:dyDescent="0.2">
      <c r="A208" s="72"/>
      <c r="B208" s="2" t="s">
        <v>563</v>
      </c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3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54"/>
      <c r="BQ208" s="54"/>
      <c r="BR208" s="54"/>
      <c r="BS208" s="54"/>
      <c r="BT208" s="54"/>
      <c r="BU208" s="54"/>
      <c r="BV208" s="54"/>
      <c r="BW208" s="54"/>
      <c r="BX208" s="54"/>
      <c r="BY208" s="54"/>
      <c r="BZ208" s="54"/>
      <c r="CA208" s="54"/>
      <c r="CB208" s="54"/>
      <c r="CC208" s="54"/>
      <c r="CD208" s="54"/>
      <c r="CE208" s="54"/>
      <c r="CF208" s="54"/>
      <c r="CG208" s="54"/>
      <c r="CH208" s="54"/>
      <c r="CI208" s="54"/>
      <c r="CJ208" s="54"/>
      <c r="CK208" s="54"/>
      <c r="CL208" s="54"/>
      <c r="CM208" s="54"/>
      <c r="CN208" s="54"/>
      <c r="CO208" s="54"/>
      <c r="CP208" s="54"/>
      <c r="CQ208" s="54"/>
      <c r="CR208" s="54"/>
      <c r="CS208" s="54"/>
      <c r="CT208" s="54"/>
      <c r="CU208" s="54"/>
      <c r="CV208" s="54"/>
      <c r="CW208" s="54"/>
      <c r="CX208" s="54"/>
      <c r="CY208" s="54"/>
      <c r="CZ208" s="54"/>
      <c r="DA208" s="54"/>
      <c r="DB208" s="54"/>
      <c r="DC208" s="54"/>
      <c r="DD208" s="54"/>
      <c r="DE208" s="54"/>
      <c r="DF208" s="54"/>
      <c r="DG208" s="54"/>
      <c r="DH208" s="54"/>
      <c r="DI208" s="54"/>
      <c r="DJ208" s="54"/>
      <c r="DK208" s="54"/>
      <c r="DL208" s="54"/>
      <c r="DM208" s="54"/>
      <c r="DN208" s="54"/>
      <c r="DO208" s="54"/>
      <c r="DP208" s="54"/>
      <c r="DQ208" s="54"/>
      <c r="DR208" s="54"/>
      <c r="DS208" s="54"/>
      <c r="DT208" s="54"/>
      <c r="DU208" s="54"/>
      <c r="DV208" s="54"/>
      <c r="DW208" s="54"/>
      <c r="DX208" s="54"/>
      <c r="DY208" s="54"/>
      <c r="DZ208" s="54"/>
      <c r="EA208" s="54"/>
      <c r="EB208" s="54"/>
      <c r="EC208" s="54"/>
      <c r="ED208" s="54"/>
      <c r="EE208" s="54"/>
      <c r="EF208" s="54"/>
      <c r="EG208" s="54"/>
      <c r="EH208" s="54"/>
      <c r="EI208" s="54"/>
      <c r="EJ208" s="54"/>
      <c r="EK208" s="54"/>
      <c r="EL208" s="54"/>
      <c r="EM208" s="54"/>
      <c r="EN208" s="54"/>
      <c r="EO208" s="54"/>
      <c r="EP208" s="54"/>
      <c r="EQ208" s="54"/>
      <c r="ER208" s="54"/>
      <c r="ES208" s="54"/>
      <c r="ET208" s="54"/>
      <c r="EU208" s="54"/>
      <c r="EV208" s="54"/>
      <c r="EW208" s="54"/>
      <c r="EX208" s="54"/>
      <c r="EY208" s="54"/>
      <c r="EZ208" s="54"/>
      <c r="FA208" s="54"/>
      <c r="FB208" s="54"/>
      <c r="FC208" s="54"/>
      <c r="FD208" s="54"/>
      <c r="FE208" s="54"/>
      <c r="FF208" s="54"/>
      <c r="FG208" s="54"/>
      <c r="FH208" s="54"/>
      <c r="FI208" s="54"/>
      <c r="FJ208" s="54"/>
      <c r="FK208" s="54"/>
      <c r="FL208" s="54"/>
      <c r="FM208" s="54"/>
      <c r="FN208" s="54"/>
      <c r="FO208" s="54"/>
      <c r="FP208" s="54"/>
      <c r="FQ208" s="54"/>
      <c r="FR208" s="54"/>
      <c r="FS208" s="54"/>
      <c r="FT208" s="53"/>
      <c r="FU208" s="54"/>
      <c r="FV208" s="54"/>
      <c r="FW208" s="54"/>
      <c r="FX208" s="54"/>
      <c r="FY208" s="54"/>
      <c r="FZ208" s="54"/>
      <c r="GA208" s="54"/>
      <c r="GB208" s="54"/>
      <c r="GC208" s="54"/>
      <c r="GD208" s="54"/>
      <c r="GE208" s="6"/>
      <c r="GF208" s="7"/>
      <c r="GG208" s="7"/>
      <c r="GH208" s="7"/>
      <c r="GI208" s="7"/>
      <c r="GJ208" s="7"/>
      <c r="GK208" s="7"/>
      <c r="GL208" s="7"/>
      <c r="GM208" s="7"/>
    </row>
    <row r="209" spans="1:195" x14ac:dyDescent="0.2">
      <c r="A209" s="3" t="s">
        <v>564</v>
      </c>
      <c r="B209" s="2" t="s">
        <v>565</v>
      </c>
      <c r="C209" s="54">
        <f>MIN(C206,MAX(C204,C205))</f>
        <v>76646453.140000001</v>
      </c>
      <c r="D209" s="54">
        <f t="shared" ref="D209:BO209" si="274">MIN(D206,MAX(D204,D205))</f>
        <v>365457169.39999998</v>
      </c>
      <c r="E209" s="54">
        <f t="shared" si="274"/>
        <v>74522365.609999999</v>
      </c>
      <c r="F209" s="54">
        <f t="shared" si="274"/>
        <v>157540665.06</v>
      </c>
      <c r="G209" s="54">
        <f t="shared" si="274"/>
        <v>9707647.4800000004</v>
      </c>
      <c r="H209" s="54">
        <f t="shared" si="274"/>
        <v>8759260.1500000004</v>
      </c>
      <c r="I209" s="54">
        <f t="shared" si="274"/>
        <v>96901876.189999998</v>
      </c>
      <c r="J209" s="54">
        <f t="shared" si="274"/>
        <v>20207595.855999999</v>
      </c>
      <c r="K209" s="54">
        <f t="shared" si="274"/>
        <v>3477368.46</v>
      </c>
      <c r="L209" s="54">
        <f t="shared" si="274"/>
        <v>24240947.239999998</v>
      </c>
      <c r="M209" s="54">
        <f t="shared" si="274"/>
        <v>13808014.84</v>
      </c>
      <c r="N209" s="54">
        <f t="shared" si="274"/>
        <v>468550716.59999996</v>
      </c>
      <c r="O209" s="54">
        <f t="shared" si="274"/>
        <v>125649215.86</v>
      </c>
      <c r="P209" s="54">
        <f t="shared" si="274"/>
        <v>2889962.02</v>
      </c>
      <c r="Q209" s="54">
        <f t="shared" si="274"/>
        <v>369309727.84999996</v>
      </c>
      <c r="R209" s="54">
        <f t="shared" si="274"/>
        <v>23833782.589999996</v>
      </c>
      <c r="S209" s="54">
        <f t="shared" si="274"/>
        <v>15097022.199999999</v>
      </c>
      <c r="T209" s="54">
        <f t="shared" si="274"/>
        <v>2206217.33</v>
      </c>
      <c r="U209" s="54">
        <f t="shared" si="274"/>
        <v>909624.3</v>
      </c>
      <c r="V209" s="54">
        <f t="shared" si="274"/>
        <v>3388071.6199999996</v>
      </c>
      <c r="W209" s="53">
        <f t="shared" si="274"/>
        <v>926100.51</v>
      </c>
      <c r="X209" s="54">
        <f t="shared" si="274"/>
        <v>886969.5</v>
      </c>
      <c r="Y209" s="54">
        <f t="shared" si="274"/>
        <v>15748015.890000001</v>
      </c>
      <c r="Z209" s="54">
        <f t="shared" si="274"/>
        <v>3011753.23</v>
      </c>
      <c r="AA209" s="54">
        <f t="shared" si="274"/>
        <v>263266849.22</v>
      </c>
      <c r="AB209" s="54">
        <f t="shared" si="274"/>
        <v>265651138.37</v>
      </c>
      <c r="AC209" s="54">
        <f t="shared" si="274"/>
        <v>8788667.6199999992</v>
      </c>
      <c r="AD209" s="54">
        <f t="shared" si="274"/>
        <v>11432270.779999999</v>
      </c>
      <c r="AE209" s="54">
        <f t="shared" si="274"/>
        <v>1797331.52</v>
      </c>
      <c r="AF209" s="54">
        <f t="shared" si="274"/>
        <v>2530986.34</v>
      </c>
      <c r="AG209" s="54">
        <f t="shared" si="274"/>
        <v>7455783.7299999995</v>
      </c>
      <c r="AH209" s="54">
        <f t="shared" si="274"/>
        <v>8976827.7100000009</v>
      </c>
      <c r="AI209" s="54">
        <f t="shared" si="274"/>
        <v>3880231.94</v>
      </c>
      <c r="AJ209" s="54">
        <f t="shared" si="274"/>
        <v>2883838.8200000003</v>
      </c>
      <c r="AK209" s="54">
        <f t="shared" si="274"/>
        <v>3024521.52</v>
      </c>
      <c r="AL209" s="54">
        <f t="shared" si="274"/>
        <v>3420154.9299999997</v>
      </c>
      <c r="AM209" s="54">
        <f t="shared" si="274"/>
        <v>4413196.3599999994</v>
      </c>
      <c r="AN209" s="54">
        <f t="shared" si="274"/>
        <v>3967491.0999999996</v>
      </c>
      <c r="AO209" s="54">
        <f t="shared" si="274"/>
        <v>40451232.609999999</v>
      </c>
      <c r="AP209" s="54">
        <f t="shared" si="274"/>
        <v>811630550.97000003</v>
      </c>
      <c r="AQ209" s="54">
        <f t="shared" si="274"/>
        <v>3311502.41</v>
      </c>
      <c r="AR209" s="54">
        <f t="shared" si="274"/>
        <v>560644627.91999996</v>
      </c>
      <c r="AS209" s="54">
        <f t="shared" si="274"/>
        <v>63722646.649999999</v>
      </c>
      <c r="AT209" s="54">
        <f t="shared" si="274"/>
        <v>21126251.630000003</v>
      </c>
      <c r="AU209" s="54">
        <f t="shared" si="274"/>
        <v>3386561.17</v>
      </c>
      <c r="AV209" s="54">
        <f t="shared" si="274"/>
        <v>3724384.1999999997</v>
      </c>
      <c r="AW209" s="54">
        <f t="shared" si="274"/>
        <v>3061021.0100000002</v>
      </c>
      <c r="AX209" s="54">
        <f t="shared" si="274"/>
        <v>945973.04999999993</v>
      </c>
      <c r="AY209" s="54">
        <f t="shared" si="274"/>
        <v>4957057.46</v>
      </c>
      <c r="AZ209" s="54">
        <f t="shared" si="274"/>
        <v>103246410.69</v>
      </c>
      <c r="BA209" s="54">
        <f t="shared" si="274"/>
        <v>77456808.408000007</v>
      </c>
      <c r="BB209" s="54">
        <f t="shared" si="274"/>
        <v>66066549.359999999</v>
      </c>
      <c r="BC209" s="54">
        <f t="shared" si="274"/>
        <v>267221117.74000001</v>
      </c>
      <c r="BD209" s="54">
        <f t="shared" si="274"/>
        <v>42007187.347999997</v>
      </c>
      <c r="BE209" s="54">
        <f t="shared" si="274"/>
        <v>12663778.310000001</v>
      </c>
      <c r="BF209" s="54">
        <f t="shared" si="274"/>
        <v>208044579.96000001</v>
      </c>
      <c r="BG209" s="54">
        <f t="shared" si="274"/>
        <v>9260434.6799999997</v>
      </c>
      <c r="BH209" s="54">
        <f t="shared" si="274"/>
        <v>6065853.2800000003</v>
      </c>
      <c r="BI209" s="54">
        <f t="shared" si="274"/>
        <v>3410237.56</v>
      </c>
      <c r="BJ209" s="54">
        <f t="shared" si="274"/>
        <v>54987749.32</v>
      </c>
      <c r="BK209" s="54">
        <f t="shared" si="274"/>
        <v>197074239.91</v>
      </c>
      <c r="BL209" s="54">
        <f t="shared" si="274"/>
        <v>2977207.2499999995</v>
      </c>
      <c r="BM209" s="54">
        <f t="shared" si="274"/>
        <v>3484099.76</v>
      </c>
      <c r="BN209" s="54">
        <f t="shared" si="274"/>
        <v>31000327.568</v>
      </c>
      <c r="BO209" s="54">
        <f t="shared" si="274"/>
        <v>12361212.43</v>
      </c>
      <c r="BP209" s="54">
        <f t="shared" ref="BP209:EA209" si="275">MIN(BP206,MAX(BP204,BP205))</f>
        <v>2842687.13</v>
      </c>
      <c r="BQ209" s="54">
        <f t="shared" si="275"/>
        <v>56195234.770000003</v>
      </c>
      <c r="BR209" s="54">
        <f t="shared" si="275"/>
        <v>40461835.900000006</v>
      </c>
      <c r="BS209" s="54">
        <f t="shared" si="275"/>
        <v>10725695.870000001</v>
      </c>
      <c r="BT209" s="54">
        <f t="shared" si="275"/>
        <v>4669156.25</v>
      </c>
      <c r="BU209" s="54">
        <f t="shared" si="275"/>
        <v>4607445.22</v>
      </c>
      <c r="BV209" s="54">
        <f t="shared" si="275"/>
        <v>11431900.85</v>
      </c>
      <c r="BW209" s="54">
        <f t="shared" si="275"/>
        <v>17259134.060000002</v>
      </c>
      <c r="BX209" s="54">
        <f t="shared" si="275"/>
        <v>1825035.98</v>
      </c>
      <c r="BY209" s="54">
        <f t="shared" si="275"/>
        <v>5169081.1399999997</v>
      </c>
      <c r="BZ209" s="54">
        <f t="shared" si="275"/>
        <v>2873393.38</v>
      </c>
      <c r="CA209" s="54">
        <f t="shared" si="275"/>
        <v>2638740.1</v>
      </c>
      <c r="CB209" s="54">
        <f t="shared" si="275"/>
        <v>704419628.79999995</v>
      </c>
      <c r="CC209" s="54">
        <f t="shared" si="275"/>
        <v>2423530.4699999997</v>
      </c>
      <c r="CD209" s="54">
        <f t="shared" si="275"/>
        <v>1019632.48</v>
      </c>
      <c r="CE209" s="54">
        <f t="shared" si="275"/>
        <v>2431255.6799999997</v>
      </c>
      <c r="CF209" s="54">
        <f t="shared" si="275"/>
        <v>1649036.2</v>
      </c>
      <c r="CG209" s="54">
        <f t="shared" si="275"/>
        <v>2766575.48</v>
      </c>
      <c r="CH209" s="54">
        <f t="shared" si="275"/>
        <v>1786509.4000000001</v>
      </c>
      <c r="CI209" s="54">
        <f t="shared" si="275"/>
        <v>6646488.8399999999</v>
      </c>
      <c r="CJ209" s="54">
        <f t="shared" si="275"/>
        <v>9006407.3999999985</v>
      </c>
      <c r="CK209" s="54">
        <f t="shared" si="275"/>
        <v>48388792.399999999</v>
      </c>
      <c r="CL209" s="54">
        <f t="shared" si="275"/>
        <v>12443085.469999999</v>
      </c>
      <c r="CM209" s="54">
        <f t="shared" si="275"/>
        <v>8289825.2300000004</v>
      </c>
      <c r="CN209" s="54">
        <f t="shared" si="275"/>
        <v>257282621.6758</v>
      </c>
      <c r="CO209" s="54">
        <f t="shared" si="275"/>
        <v>129965836.16799998</v>
      </c>
      <c r="CP209" s="54">
        <f t="shared" si="275"/>
        <v>10086444.66</v>
      </c>
      <c r="CQ209" s="54">
        <f t="shared" si="275"/>
        <v>10155049.119999999</v>
      </c>
      <c r="CR209" s="54">
        <f t="shared" si="275"/>
        <v>2721125.92</v>
      </c>
      <c r="CS209" s="54">
        <f t="shared" si="275"/>
        <v>3824283.4699999997</v>
      </c>
      <c r="CT209" s="54">
        <f t="shared" si="275"/>
        <v>1835448.38</v>
      </c>
      <c r="CU209" s="54">
        <f t="shared" si="275"/>
        <v>3821477.88</v>
      </c>
      <c r="CV209" s="54">
        <f t="shared" si="275"/>
        <v>844815.93</v>
      </c>
      <c r="CW209" s="54">
        <f t="shared" si="275"/>
        <v>2560606.2600000002</v>
      </c>
      <c r="CX209" s="54">
        <f t="shared" si="275"/>
        <v>4757421.76</v>
      </c>
      <c r="CY209" s="54">
        <f t="shared" si="275"/>
        <v>926868.66</v>
      </c>
      <c r="CZ209" s="54">
        <f t="shared" si="275"/>
        <v>18162201.449999999</v>
      </c>
      <c r="DA209" s="54">
        <f t="shared" si="275"/>
        <v>2645294.3199999998</v>
      </c>
      <c r="DB209" s="54">
        <f t="shared" si="275"/>
        <v>3573723.96</v>
      </c>
      <c r="DC209" s="54">
        <f t="shared" si="275"/>
        <v>2377085.63</v>
      </c>
      <c r="DD209" s="54">
        <f t="shared" si="275"/>
        <v>2469596.11</v>
      </c>
      <c r="DE209" s="54">
        <f t="shared" si="275"/>
        <v>4396788.08</v>
      </c>
      <c r="DF209" s="54">
        <f t="shared" si="275"/>
        <v>186703003.33999997</v>
      </c>
      <c r="DG209" s="54">
        <f t="shared" si="275"/>
        <v>1458978.12</v>
      </c>
      <c r="DH209" s="54">
        <f t="shared" si="275"/>
        <v>17308826.556000002</v>
      </c>
      <c r="DI209" s="54">
        <f t="shared" si="275"/>
        <v>23824129.07</v>
      </c>
      <c r="DJ209" s="54">
        <f t="shared" si="275"/>
        <v>6549236.5899999999</v>
      </c>
      <c r="DK209" s="54">
        <f t="shared" si="275"/>
        <v>4736560.45</v>
      </c>
      <c r="DL209" s="54">
        <f t="shared" si="275"/>
        <v>52354064.859999999</v>
      </c>
      <c r="DM209" s="54">
        <f t="shared" si="275"/>
        <v>3998532.6</v>
      </c>
      <c r="DN209" s="54">
        <f t="shared" si="275"/>
        <v>13465912.050000001</v>
      </c>
      <c r="DO209" s="54">
        <f t="shared" si="275"/>
        <v>29235584.420000002</v>
      </c>
      <c r="DP209" s="54">
        <f t="shared" si="275"/>
        <v>3016152.9</v>
      </c>
      <c r="DQ209" s="54">
        <f t="shared" si="275"/>
        <v>5600419.5099999998</v>
      </c>
      <c r="DR209" s="54">
        <f t="shared" si="275"/>
        <v>13466725.439999999</v>
      </c>
      <c r="DS209" s="54">
        <f t="shared" si="275"/>
        <v>7950068.4800000004</v>
      </c>
      <c r="DT209" s="54">
        <f t="shared" si="275"/>
        <v>2218459.87</v>
      </c>
      <c r="DU209" s="54">
        <f t="shared" si="275"/>
        <v>4151920.42</v>
      </c>
      <c r="DV209" s="54">
        <f t="shared" si="275"/>
        <v>2802515.39</v>
      </c>
      <c r="DW209" s="54">
        <f t="shared" si="275"/>
        <v>3940389.7800000003</v>
      </c>
      <c r="DX209" s="54">
        <f t="shared" si="275"/>
        <v>2863577.37</v>
      </c>
      <c r="DY209" s="54">
        <f t="shared" si="275"/>
        <v>4054237.8200000003</v>
      </c>
      <c r="DZ209" s="54">
        <f t="shared" si="275"/>
        <v>8626798.2399999984</v>
      </c>
      <c r="EA209" s="54">
        <f t="shared" si="275"/>
        <v>6301124.4799999995</v>
      </c>
      <c r="EB209" s="54">
        <f t="shared" ref="EB209:FX209" si="276">MIN(EB206,MAX(EB204,EB205))</f>
        <v>5480378.9299999997</v>
      </c>
      <c r="EC209" s="54">
        <f t="shared" si="276"/>
        <v>3335639.19</v>
      </c>
      <c r="ED209" s="54">
        <f t="shared" si="276"/>
        <v>19078571.219999999</v>
      </c>
      <c r="EE209" s="54">
        <f t="shared" si="276"/>
        <v>2776190.05</v>
      </c>
      <c r="EF209" s="54">
        <f t="shared" si="276"/>
        <v>13290405.300000001</v>
      </c>
      <c r="EG209" s="54">
        <f t="shared" si="276"/>
        <v>3267110.61</v>
      </c>
      <c r="EH209" s="54">
        <f t="shared" si="276"/>
        <v>2973493.5999999996</v>
      </c>
      <c r="EI209" s="54">
        <f t="shared" si="276"/>
        <v>151431301.85999998</v>
      </c>
      <c r="EJ209" s="54">
        <f t="shared" si="276"/>
        <v>81181303.363999993</v>
      </c>
      <c r="EK209" s="54">
        <f t="shared" si="276"/>
        <v>6424354.2999999998</v>
      </c>
      <c r="EL209" s="54">
        <f t="shared" si="276"/>
        <v>4624749.54</v>
      </c>
      <c r="EM209" s="54">
        <f t="shared" si="276"/>
        <v>4391191.47</v>
      </c>
      <c r="EN209" s="54">
        <f t="shared" si="276"/>
        <v>10046457.059999999</v>
      </c>
      <c r="EO209" s="54">
        <f t="shared" si="276"/>
        <v>4066162.17</v>
      </c>
      <c r="EP209" s="54">
        <f t="shared" si="276"/>
        <v>4584990.8099999996</v>
      </c>
      <c r="EQ209" s="54">
        <f t="shared" si="276"/>
        <v>24417444.490000002</v>
      </c>
      <c r="ER209" s="54">
        <f t="shared" si="276"/>
        <v>4126216.11</v>
      </c>
      <c r="ES209" s="54">
        <f t="shared" si="276"/>
        <v>2022107.51</v>
      </c>
      <c r="ET209" s="54">
        <f t="shared" si="276"/>
        <v>3688907.77</v>
      </c>
      <c r="EU209" s="54">
        <f t="shared" si="276"/>
        <v>6601295.1799999997</v>
      </c>
      <c r="EV209" s="54">
        <f t="shared" si="276"/>
        <v>1255141.17</v>
      </c>
      <c r="EW209" s="54">
        <f t="shared" si="276"/>
        <v>10691962.42</v>
      </c>
      <c r="EX209" s="54">
        <f t="shared" si="276"/>
        <v>3351864.28</v>
      </c>
      <c r="EY209" s="54">
        <f t="shared" si="276"/>
        <v>4528476.21</v>
      </c>
      <c r="EZ209" s="54">
        <f t="shared" si="276"/>
        <v>2019458.56</v>
      </c>
      <c r="FA209" s="54">
        <f t="shared" si="276"/>
        <v>31281384.259999998</v>
      </c>
      <c r="FB209" s="54">
        <f t="shared" si="276"/>
        <v>3984007.8</v>
      </c>
      <c r="FC209" s="54">
        <f t="shared" si="276"/>
        <v>20054822.139999997</v>
      </c>
      <c r="FD209" s="54">
        <f t="shared" si="276"/>
        <v>3982748.88</v>
      </c>
      <c r="FE209" s="54">
        <f t="shared" si="276"/>
        <v>1681263.8599999999</v>
      </c>
      <c r="FF209" s="54">
        <f t="shared" si="276"/>
        <v>3100054.11</v>
      </c>
      <c r="FG209" s="54">
        <f t="shared" si="276"/>
        <v>1905407.9500000002</v>
      </c>
      <c r="FH209" s="54">
        <f t="shared" si="276"/>
        <v>1624905.63</v>
      </c>
      <c r="FI209" s="54">
        <f t="shared" si="276"/>
        <v>16418016.890000001</v>
      </c>
      <c r="FJ209" s="54">
        <f t="shared" si="276"/>
        <v>16775653.52</v>
      </c>
      <c r="FK209" s="54">
        <f t="shared" si="276"/>
        <v>19575983.509999998</v>
      </c>
      <c r="FL209" s="54">
        <f t="shared" si="276"/>
        <v>52882015.592</v>
      </c>
      <c r="FM209" s="54">
        <f t="shared" si="276"/>
        <v>32241931.819999997</v>
      </c>
      <c r="FN209" s="54">
        <f t="shared" si="276"/>
        <v>193255992.08999997</v>
      </c>
      <c r="FO209" s="54">
        <f t="shared" si="276"/>
        <v>10164552.73</v>
      </c>
      <c r="FP209" s="54">
        <f t="shared" si="276"/>
        <v>20766076.48</v>
      </c>
      <c r="FQ209" s="54">
        <f t="shared" si="276"/>
        <v>8338777.0099999998</v>
      </c>
      <c r="FR209" s="54">
        <f t="shared" si="276"/>
        <v>2579850.7400000002</v>
      </c>
      <c r="FS209" s="54">
        <f t="shared" si="276"/>
        <v>2811717.1599999997</v>
      </c>
      <c r="FT209" s="53">
        <f t="shared" si="276"/>
        <v>1509882.25</v>
      </c>
      <c r="FU209" s="54">
        <f t="shared" si="276"/>
        <v>7804385.8999999994</v>
      </c>
      <c r="FV209" s="54">
        <f t="shared" si="276"/>
        <v>6265738.9100000001</v>
      </c>
      <c r="FW209" s="54">
        <f t="shared" si="276"/>
        <v>2926030.3400000003</v>
      </c>
      <c r="FX209" s="54">
        <f t="shared" si="276"/>
        <v>1181994.6499999999</v>
      </c>
      <c r="FY209" s="54"/>
      <c r="FZ209" s="54"/>
      <c r="GA209" s="54"/>
      <c r="GB209" s="54"/>
      <c r="GC209" s="54"/>
      <c r="GD209" s="54"/>
      <c r="GE209" s="72"/>
      <c r="GF209" s="2"/>
      <c r="GG209" s="7"/>
      <c r="GH209" s="53"/>
      <c r="GI209" s="53"/>
      <c r="GJ209" s="53"/>
      <c r="GK209" s="53"/>
      <c r="GL209" s="7"/>
      <c r="GM209" s="7"/>
    </row>
    <row r="210" spans="1:195" x14ac:dyDescent="0.2">
      <c r="A210" s="72"/>
      <c r="B210" s="2" t="s">
        <v>566</v>
      </c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3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4"/>
      <c r="BQ210" s="54"/>
      <c r="BR210" s="54"/>
      <c r="BS210" s="54"/>
      <c r="BT210" s="54"/>
      <c r="BU210" s="54"/>
      <c r="BV210" s="54"/>
      <c r="BW210" s="54"/>
      <c r="BX210" s="54"/>
      <c r="BY210" s="54"/>
      <c r="BZ210" s="54"/>
      <c r="CA210" s="54"/>
      <c r="CB210" s="54"/>
      <c r="CC210" s="54"/>
      <c r="CD210" s="54"/>
      <c r="CE210" s="54"/>
      <c r="CF210" s="54"/>
      <c r="CG210" s="54"/>
      <c r="CH210" s="54"/>
      <c r="CI210" s="54"/>
      <c r="CJ210" s="54"/>
      <c r="CK210" s="54"/>
      <c r="CL210" s="54"/>
      <c r="CM210" s="54"/>
      <c r="CN210" s="54"/>
      <c r="CO210" s="54"/>
      <c r="CP210" s="54"/>
      <c r="CQ210" s="54"/>
      <c r="CR210" s="54"/>
      <c r="CS210" s="54"/>
      <c r="CT210" s="54"/>
      <c r="CU210" s="54"/>
      <c r="CV210" s="54"/>
      <c r="CW210" s="54"/>
      <c r="CX210" s="54"/>
      <c r="CY210" s="54"/>
      <c r="CZ210" s="54"/>
      <c r="DA210" s="54"/>
      <c r="DB210" s="54"/>
      <c r="DC210" s="54"/>
      <c r="DD210" s="54"/>
      <c r="DE210" s="54"/>
      <c r="DF210" s="54"/>
      <c r="DG210" s="54"/>
      <c r="DH210" s="54"/>
      <c r="DI210" s="54"/>
      <c r="DJ210" s="54"/>
      <c r="DK210" s="54"/>
      <c r="DL210" s="54"/>
      <c r="DM210" s="54"/>
      <c r="DN210" s="54"/>
      <c r="DO210" s="54"/>
      <c r="DP210" s="54"/>
      <c r="DQ210" s="54"/>
      <c r="DR210" s="54"/>
      <c r="DS210" s="54"/>
      <c r="DT210" s="54"/>
      <c r="DU210" s="54"/>
      <c r="DV210" s="54"/>
      <c r="DW210" s="54"/>
      <c r="DX210" s="54"/>
      <c r="DY210" s="54"/>
      <c r="DZ210" s="54"/>
      <c r="EA210" s="54"/>
      <c r="EB210" s="54"/>
      <c r="EC210" s="54"/>
      <c r="ED210" s="54"/>
      <c r="EE210" s="54"/>
      <c r="EF210" s="54"/>
      <c r="EG210" s="54"/>
      <c r="EH210" s="54"/>
      <c r="EI210" s="54"/>
      <c r="EJ210" s="54"/>
      <c r="EK210" s="54"/>
      <c r="EL210" s="54"/>
      <c r="EM210" s="54"/>
      <c r="EN210" s="54"/>
      <c r="EO210" s="54"/>
      <c r="EP210" s="54"/>
      <c r="EQ210" s="54"/>
      <c r="ER210" s="54"/>
      <c r="ES210" s="54"/>
      <c r="ET210" s="54"/>
      <c r="EU210" s="54"/>
      <c r="EV210" s="54"/>
      <c r="EW210" s="54"/>
      <c r="EX210" s="54"/>
      <c r="EY210" s="54"/>
      <c r="EZ210" s="54"/>
      <c r="FA210" s="54"/>
      <c r="FB210" s="54"/>
      <c r="FC210" s="54"/>
      <c r="FD210" s="54"/>
      <c r="FE210" s="54"/>
      <c r="FF210" s="54"/>
      <c r="FG210" s="54"/>
      <c r="FH210" s="54"/>
      <c r="FI210" s="54"/>
      <c r="FJ210" s="54"/>
      <c r="FK210" s="54"/>
      <c r="FL210" s="54"/>
      <c r="FM210" s="54"/>
      <c r="FN210" s="54"/>
      <c r="FO210" s="54"/>
      <c r="FP210" s="54"/>
      <c r="FQ210" s="54"/>
      <c r="FR210" s="54"/>
      <c r="FS210" s="54"/>
      <c r="FT210" s="53"/>
      <c r="FU210" s="54"/>
      <c r="FV210" s="54"/>
      <c r="FW210" s="54"/>
      <c r="FX210" s="54"/>
      <c r="FY210" s="54"/>
      <c r="FZ210" s="54"/>
      <c r="GA210" s="54"/>
      <c r="GB210" s="54"/>
      <c r="GC210" s="54"/>
      <c r="GD210" s="54"/>
      <c r="GE210" s="6"/>
      <c r="GF210" s="7"/>
      <c r="GG210" s="7"/>
      <c r="GH210" s="7"/>
      <c r="GI210" s="7"/>
      <c r="GJ210" s="7"/>
      <c r="GK210" s="7"/>
      <c r="GL210" s="7"/>
      <c r="GM210" s="7"/>
    </row>
    <row r="211" spans="1:195" x14ac:dyDescent="0.2">
      <c r="A211" s="150" t="s">
        <v>567</v>
      </c>
      <c r="B211" s="151" t="s">
        <v>568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4">
        <v>0</v>
      </c>
      <c r="M211" s="54">
        <v>0</v>
      </c>
      <c r="N211" s="54">
        <v>0</v>
      </c>
      <c r="O211" s="54">
        <v>0</v>
      </c>
      <c r="P211" s="54">
        <v>0</v>
      </c>
      <c r="Q211" s="54">
        <v>0</v>
      </c>
      <c r="R211" s="54">
        <v>0</v>
      </c>
      <c r="S211" s="54">
        <v>0</v>
      </c>
      <c r="T211" s="54">
        <v>0</v>
      </c>
      <c r="U211" s="54">
        <v>0</v>
      </c>
      <c r="V211" s="54">
        <v>0</v>
      </c>
      <c r="W211" s="54">
        <v>0</v>
      </c>
      <c r="X211" s="54">
        <v>0</v>
      </c>
      <c r="Y211" s="54">
        <v>0</v>
      </c>
      <c r="Z211" s="54">
        <v>0</v>
      </c>
      <c r="AA211" s="54">
        <v>0</v>
      </c>
      <c r="AB211" s="54">
        <v>0</v>
      </c>
      <c r="AC211" s="54">
        <v>0</v>
      </c>
      <c r="AD211" s="54">
        <v>0</v>
      </c>
      <c r="AE211" s="54">
        <v>0</v>
      </c>
      <c r="AF211" s="54">
        <v>0</v>
      </c>
      <c r="AG211" s="54">
        <v>0</v>
      </c>
      <c r="AH211" s="54">
        <v>0</v>
      </c>
      <c r="AI211" s="54">
        <v>0</v>
      </c>
      <c r="AJ211" s="54">
        <v>0</v>
      </c>
      <c r="AK211" s="54">
        <v>0</v>
      </c>
      <c r="AL211" s="54">
        <v>0</v>
      </c>
      <c r="AM211" s="54">
        <v>0</v>
      </c>
      <c r="AN211" s="54">
        <v>0</v>
      </c>
      <c r="AO211" s="54">
        <v>0</v>
      </c>
      <c r="AP211" s="54">
        <v>0</v>
      </c>
      <c r="AQ211" s="54">
        <v>0</v>
      </c>
      <c r="AR211" s="54">
        <v>0</v>
      </c>
      <c r="AS211" s="54">
        <v>0</v>
      </c>
      <c r="AT211" s="54">
        <v>0</v>
      </c>
      <c r="AU211" s="54">
        <v>0</v>
      </c>
      <c r="AV211" s="54">
        <v>0</v>
      </c>
      <c r="AW211" s="54">
        <v>0</v>
      </c>
      <c r="AX211" s="54">
        <v>0</v>
      </c>
      <c r="AY211" s="54">
        <v>0</v>
      </c>
      <c r="AZ211" s="54">
        <v>0</v>
      </c>
      <c r="BA211" s="54">
        <v>0</v>
      </c>
      <c r="BB211" s="54">
        <v>0</v>
      </c>
      <c r="BC211" s="54">
        <v>0</v>
      </c>
      <c r="BD211" s="54">
        <v>0</v>
      </c>
      <c r="BE211" s="54">
        <v>0</v>
      </c>
      <c r="BF211" s="54">
        <v>0</v>
      </c>
      <c r="BG211" s="54">
        <v>0</v>
      </c>
      <c r="BH211" s="54">
        <v>0</v>
      </c>
      <c r="BI211" s="54">
        <v>0</v>
      </c>
      <c r="BJ211" s="54">
        <v>0</v>
      </c>
      <c r="BK211" s="54">
        <v>0</v>
      </c>
      <c r="BL211" s="54">
        <v>0</v>
      </c>
      <c r="BM211" s="54">
        <v>0</v>
      </c>
      <c r="BN211" s="54">
        <v>0</v>
      </c>
      <c r="BO211" s="54">
        <v>0</v>
      </c>
      <c r="BP211" s="54">
        <v>0</v>
      </c>
      <c r="BQ211" s="54">
        <v>0</v>
      </c>
      <c r="BR211" s="54">
        <v>0</v>
      </c>
      <c r="BS211" s="54">
        <v>0</v>
      </c>
      <c r="BT211" s="54">
        <v>0</v>
      </c>
      <c r="BU211" s="54">
        <v>0</v>
      </c>
      <c r="BV211" s="54">
        <v>0</v>
      </c>
      <c r="BW211" s="54">
        <v>0</v>
      </c>
      <c r="BX211" s="54">
        <v>0</v>
      </c>
      <c r="BY211" s="54">
        <v>0</v>
      </c>
      <c r="BZ211" s="54">
        <v>0</v>
      </c>
      <c r="CA211" s="54">
        <v>0</v>
      </c>
      <c r="CB211" s="54">
        <v>0</v>
      </c>
      <c r="CC211" s="54">
        <v>0</v>
      </c>
      <c r="CD211" s="54">
        <v>0</v>
      </c>
      <c r="CE211" s="54">
        <v>0</v>
      </c>
      <c r="CF211" s="54">
        <v>0</v>
      </c>
      <c r="CG211" s="54">
        <v>0</v>
      </c>
      <c r="CH211" s="54">
        <v>0</v>
      </c>
      <c r="CI211" s="54">
        <v>0</v>
      </c>
      <c r="CJ211" s="54">
        <v>0</v>
      </c>
      <c r="CK211" s="54">
        <v>0</v>
      </c>
      <c r="CL211" s="54">
        <v>0</v>
      </c>
      <c r="CM211" s="54">
        <v>0</v>
      </c>
      <c r="CN211" s="54">
        <v>0</v>
      </c>
      <c r="CO211" s="54">
        <v>0</v>
      </c>
      <c r="CP211" s="54">
        <v>0</v>
      </c>
      <c r="CQ211" s="54">
        <v>0</v>
      </c>
      <c r="CR211" s="54">
        <v>0</v>
      </c>
      <c r="CS211" s="54">
        <v>0</v>
      </c>
      <c r="CT211" s="54">
        <v>0</v>
      </c>
      <c r="CU211" s="54">
        <v>0</v>
      </c>
      <c r="CV211" s="54">
        <v>0</v>
      </c>
      <c r="CW211" s="54">
        <v>0</v>
      </c>
      <c r="CX211" s="54">
        <v>0</v>
      </c>
      <c r="CY211" s="54">
        <v>0</v>
      </c>
      <c r="CZ211" s="54">
        <v>0</v>
      </c>
      <c r="DA211" s="54">
        <v>0</v>
      </c>
      <c r="DB211" s="54">
        <v>0</v>
      </c>
      <c r="DC211" s="54">
        <v>0</v>
      </c>
      <c r="DD211" s="54">
        <v>0</v>
      </c>
      <c r="DE211" s="54">
        <v>0</v>
      </c>
      <c r="DF211" s="54">
        <v>0</v>
      </c>
      <c r="DG211" s="54">
        <v>0</v>
      </c>
      <c r="DH211" s="54">
        <v>0</v>
      </c>
      <c r="DI211" s="54">
        <v>0</v>
      </c>
      <c r="DJ211" s="54">
        <v>0</v>
      </c>
      <c r="DK211" s="54">
        <v>0</v>
      </c>
      <c r="DL211" s="54">
        <v>0</v>
      </c>
      <c r="DM211" s="54">
        <v>0</v>
      </c>
      <c r="DN211" s="54">
        <v>0</v>
      </c>
      <c r="DO211" s="54">
        <v>0</v>
      </c>
      <c r="DP211" s="54">
        <v>0</v>
      </c>
      <c r="DQ211" s="54">
        <v>0</v>
      </c>
      <c r="DR211" s="54">
        <v>0</v>
      </c>
      <c r="DS211" s="54">
        <v>0</v>
      </c>
      <c r="DT211" s="54">
        <v>0</v>
      </c>
      <c r="DU211" s="54">
        <v>0</v>
      </c>
      <c r="DV211" s="54">
        <v>0</v>
      </c>
      <c r="DW211" s="54">
        <v>0</v>
      </c>
      <c r="DX211" s="54">
        <v>0</v>
      </c>
      <c r="DY211" s="54">
        <v>0</v>
      </c>
      <c r="DZ211" s="54">
        <v>0</v>
      </c>
      <c r="EA211" s="54">
        <v>0</v>
      </c>
      <c r="EB211" s="54">
        <v>0</v>
      </c>
      <c r="EC211" s="54">
        <v>0</v>
      </c>
      <c r="ED211" s="54">
        <v>0</v>
      </c>
      <c r="EE211" s="54">
        <v>0</v>
      </c>
      <c r="EF211" s="54">
        <v>0</v>
      </c>
      <c r="EG211" s="54">
        <v>0</v>
      </c>
      <c r="EH211" s="54">
        <v>0</v>
      </c>
      <c r="EI211" s="54">
        <v>0</v>
      </c>
      <c r="EJ211" s="54">
        <v>0</v>
      </c>
      <c r="EK211" s="54">
        <v>0</v>
      </c>
      <c r="EL211" s="54">
        <v>0</v>
      </c>
      <c r="EM211" s="54">
        <v>0</v>
      </c>
      <c r="EN211" s="54">
        <v>0</v>
      </c>
      <c r="EO211" s="54">
        <v>0</v>
      </c>
      <c r="EP211" s="54">
        <v>0</v>
      </c>
      <c r="EQ211" s="54">
        <v>0</v>
      </c>
      <c r="ER211" s="54">
        <v>0</v>
      </c>
      <c r="ES211" s="54">
        <v>0</v>
      </c>
      <c r="ET211" s="54">
        <v>0</v>
      </c>
      <c r="EU211" s="54">
        <v>0</v>
      </c>
      <c r="EV211" s="54">
        <v>0</v>
      </c>
      <c r="EW211" s="54">
        <v>0</v>
      </c>
      <c r="EX211" s="54">
        <v>0</v>
      </c>
      <c r="EY211" s="54">
        <v>0</v>
      </c>
      <c r="EZ211" s="54">
        <v>0</v>
      </c>
      <c r="FA211" s="54">
        <v>0</v>
      </c>
      <c r="FB211" s="54">
        <v>0</v>
      </c>
      <c r="FC211" s="54">
        <v>0</v>
      </c>
      <c r="FD211" s="54">
        <v>0</v>
      </c>
      <c r="FE211" s="54">
        <v>0</v>
      </c>
      <c r="FF211" s="54">
        <v>0</v>
      </c>
      <c r="FG211" s="54">
        <v>0</v>
      </c>
      <c r="FH211" s="54">
        <v>0</v>
      </c>
      <c r="FI211" s="54">
        <v>0</v>
      </c>
      <c r="FJ211" s="54">
        <v>0</v>
      </c>
      <c r="FK211" s="54">
        <v>0</v>
      </c>
      <c r="FL211" s="54">
        <v>0</v>
      </c>
      <c r="FM211" s="54">
        <v>0</v>
      </c>
      <c r="FN211" s="54">
        <v>0</v>
      </c>
      <c r="FO211" s="54">
        <v>0</v>
      </c>
      <c r="FP211" s="54">
        <v>0</v>
      </c>
      <c r="FQ211" s="54">
        <v>0</v>
      </c>
      <c r="FR211" s="54">
        <v>0</v>
      </c>
      <c r="FS211" s="54">
        <v>0</v>
      </c>
      <c r="FT211" s="54">
        <v>0</v>
      </c>
      <c r="FU211" s="54">
        <v>0</v>
      </c>
      <c r="FV211" s="54">
        <v>0</v>
      </c>
      <c r="FW211" s="54">
        <v>0</v>
      </c>
      <c r="FX211" s="54">
        <v>0</v>
      </c>
      <c r="FY211" s="54"/>
      <c r="FZ211" s="54">
        <f>SUM(C211:FX211)</f>
        <v>0</v>
      </c>
      <c r="GA211" s="54"/>
      <c r="GB211" s="54"/>
      <c r="GC211" s="54"/>
      <c r="GD211" s="54"/>
      <c r="GE211" s="6"/>
      <c r="GF211" s="7"/>
      <c r="GG211" s="7"/>
      <c r="GH211" s="7"/>
      <c r="GI211" s="7"/>
      <c r="GJ211" s="7"/>
      <c r="GK211" s="7"/>
      <c r="GL211" s="7"/>
      <c r="GM211" s="7"/>
    </row>
    <row r="212" spans="1:195" x14ac:dyDescent="0.2">
      <c r="A212" s="151"/>
      <c r="B212" s="151" t="s">
        <v>569</v>
      </c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3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54"/>
      <c r="BQ212" s="54"/>
      <c r="BR212" s="54"/>
      <c r="BS212" s="54"/>
      <c r="BT212" s="54"/>
      <c r="BU212" s="54"/>
      <c r="BV212" s="54"/>
      <c r="BW212" s="54"/>
      <c r="BX212" s="54"/>
      <c r="BY212" s="54"/>
      <c r="BZ212" s="54"/>
      <c r="CA212" s="54"/>
      <c r="CB212" s="54"/>
      <c r="CC212" s="54"/>
      <c r="CD212" s="54"/>
      <c r="CE212" s="54"/>
      <c r="CF212" s="54"/>
      <c r="CG212" s="54"/>
      <c r="CH212" s="54"/>
      <c r="CI212" s="54"/>
      <c r="CJ212" s="54"/>
      <c r="CK212" s="54"/>
      <c r="CL212" s="54"/>
      <c r="CM212" s="54"/>
      <c r="CN212" s="54"/>
      <c r="CO212" s="54"/>
      <c r="CP212" s="54"/>
      <c r="CQ212" s="54"/>
      <c r="CR212" s="54"/>
      <c r="CS212" s="54"/>
      <c r="CT212" s="54"/>
      <c r="CU212" s="54"/>
      <c r="CV212" s="54"/>
      <c r="CW212" s="54"/>
      <c r="CX212" s="54"/>
      <c r="CY212" s="54"/>
      <c r="CZ212" s="54"/>
      <c r="DA212" s="54"/>
      <c r="DB212" s="54"/>
      <c r="DC212" s="54"/>
      <c r="DD212" s="54"/>
      <c r="DE212" s="54"/>
      <c r="DF212" s="54"/>
      <c r="DG212" s="54"/>
      <c r="DH212" s="54"/>
      <c r="DI212" s="54"/>
      <c r="DJ212" s="54"/>
      <c r="DK212" s="54"/>
      <c r="DL212" s="54"/>
      <c r="DM212" s="54"/>
      <c r="DN212" s="54"/>
      <c r="DO212" s="54"/>
      <c r="DP212" s="54"/>
      <c r="DQ212" s="54"/>
      <c r="DR212" s="54"/>
      <c r="DS212" s="54"/>
      <c r="DT212" s="54"/>
      <c r="DU212" s="54"/>
      <c r="DV212" s="54"/>
      <c r="DW212" s="54"/>
      <c r="DX212" s="54"/>
      <c r="DY212" s="54"/>
      <c r="DZ212" s="54"/>
      <c r="EA212" s="54"/>
      <c r="EB212" s="54"/>
      <c r="EC212" s="54"/>
      <c r="ED212" s="54"/>
      <c r="EE212" s="54"/>
      <c r="EF212" s="54"/>
      <c r="EG212" s="54"/>
      <c r="EH212" s="54"/>
      <c r="EI212" s="54"/>
      <c r="EJ212" s="54"/>
      <c r="EK212" s="54"/>
      <c r="EL212" s="54"/>
      <c r="EM212" s="54"/>
      <c r="EN212" s="54"/>
      <c r="EO212" s="54"/>
      <c r="EP212" s="54"/>
      <c r="EQ212" s="54"/>
      <c r="ER212" s="54"/>
      <c r="ES212" s="54"/>
      <c r="ET212" s="54"/>
      <c r="EU212" s="54"/>
      <c r="EV212" s="54"/>
      <c r="EW212" s="54"/>
      <c r="EX212" s="54"/>
      <c r="EY212" s="54"/>
      <c r="EZ212" s="54"/>
      <c r="FA212" s="54"/>
      <c r="FB212" s="54"/>
      <c r="FC212" s="54"/>
      <c r="FD212" s="54"/>
      <c r="FE212" s="54"/>
      <c r="FF212" s="54"/>
      <c r="FG212" s="54"/>
      <c r="FH212" s="54"/>
      <c r="FI212" s="54"/>
      <c r="FJ212" s="54"/>
      <c r="FK212" s="54"/>
      <c r="FL212" s="54"/>
      <c r="FM212" s="54"/>
      <c r="FN212" s="54"/>
      <c r="FO212" s="54"/>
      <c r="FP212" s="54"/>
      <c r="FQ212" s="54"/>
      <c r="FR212" s="54"/>
      <c r="FS212" s="54"/>
      <c r="FT212" s="53"/>
      <c r="FU212" s="54"/>
      <c r="FV212" s="54"/>
      <c r="FW212" s="54"/>
      <c r="FX212" s="54"/>
      <c r="FY212" s="54"/>
      <c r="FZ212" s="54"/>
      <c r="GA212" s="54"/>
      <c r="GB212" s="54"/>
      <c r="GC212" s="54"/>
      <c r="GD212" s="54"/>
      <c r="GE212" s="6"/>
      <c r="GF212" s="7"/>
      <c r="GG212" s="7"/>
      <c r="GH212" s="7"/>
      <c r="GI212" s="7"/>
      <c r="GJ212" s="7"/>
      <c r="GK212" s="7"/>
      <c r="GL212" s="7"/>
      <c r="GM212" s="7"/>
    </row>
    <row r="213" spans="1:195" x14ac:dyDescent="0.2">
      <c r="A213" s="3" t="s">
        <v>570</v>
      </c>
      <c r="B213" s="2" t="s">
        <v>571</v>
      </c>
      <c r="C213" s="54">
        <f>+C189</f>
        <v>76538969.659999996</v>
      </c>
      <c r="D213" s="54">
        <f t="shared" ref="D213:BO213" si="277">+D189</f>
        <v>365261166.25999999</v>
      </c>
      <c r="E213" s="54">
        <f t="shared" si="277"/>
        <v>74596257.659999996</v>
      </c>
      <c r="F213" s="54">
        <f t="shared" si="277"/>
        <v>157255472.36000001</v>
      </c>
      <c r="G213" s="54">
        <f t="shared" si="277"/>
        <v>9694499.6799999997</v>
      </c>
      <c r="H213" s="54">
        <f t="shared" si="277"/>
        <v>8736152.8599999994</v>
      </c>
      <c r="I213" s="54">
        <f t="shared" si="277"/>
        <v>96924367.170000002</v>
      </c>
      <c r="J213" s="54">
        <f t="shared" si="277"/>
        <v>20185110.57</v>
      </c>
      <c r="K213" s="54">
        <f t="shared" si="277"/>
        <v>3467754.85</v>
      </c>
      <c r="L213" s="54">
        <f t="shared" si="277"/>
        <v>24238519.25</v>
      </c>
      <c r="M213" s="54">
        <f t="shared" si="277"/>
        <v>13753848.390000001</v>
      </c>
      <c r="N213" s="54">
        <f t="shared" si="277"/>
        <v>468177500.69999999</v>
      </c>
      <c r="O213" s="54">
        <f t="shared" si="277"/>
        <v>125589096.03</v>
      </c>
      <c r="P213" s="54">
        <f t="shared" si="277"/>
        <v>2883561.09</v>
      </c>
      <c r="Q213" s="54">
        <f t="shared" si="277"/>
        <v>369116661.20999998</v>
      </c>
      <c r="R213" s="54">
        <f t="shared" si="277"/>
        <v>23814485.510000002</v>
      </c>
      <c r="S213" s="54">
        <f t="shared" si="277"/>
        <v>15126537.92</v>
      </c>
      <c r="T213" s="54">
        <f t="shared" si="277"/>
        <v>2202878.89</v>
      </c>
      <c r="U213" s="54">
        <f t="shared" si="277"/>
        <v>912095.85</v>
      </c>
      <c r="V213" s="54">
        <f t="shared" si="277"/>
        <v>3363343.58</v>
      </c>
      <c r="W213" s="53">
        <f t="shared" si="277"/>
        <v>922187.52</v>
      </c>
      <c r="X213" s="54">
        <f t="shared" si="277"/>
        <v>886299.82</v>
      </c>
      <c r="Y213" s="54">
        <f t="shared" si="277"/>
        <v>15727426.619999999</v>
      </c>
      <c r="Z213" s="54">
        <f t="shared" si="277"/>
        <v>3001753.81</v>
      </c>
      <c r="AA213" s="54">
        <f t="shared" si="277"/>
        <v>263211164.94</v>
      </c>
      <c r="AB213" s="54">
        <f t="shared" si="277"/>
        <v>265545197.18000001</v>
      </c>
      <c r="AC213" s="54">
        <f t="shared" si="277"/>
        <v>8793087.8399999999</v>
      </c>
      <c r="AD213" s="54">
        <f t="shared" si="277"/>
        <v>11436718.68</v>
      </c>
      <c r="AE213" s="54">
        <f t="shared" si="277"/>
        <v>1784857.49</v>
      </c>
      <c r="AF213" s="54">
        <f t="shared" si="277"/>
        <v>2519928.81</v>
      </c>
      <c r="AG213" s="54">
        <f t="shared" si="277"/>
        <v>7429838.46</v>
      </c>
      <c r="AH213" s="54">
        <f t="shared" si="277"/>
        <v>8969247.6400000006</v>
      </c>
      <c r="AI213" s="54">
        <f t="shared" si="277"/>
        <v>3851258.83</v>
      </c>
      <c r="AJ213" s="54">
        <f t="shared" si="277"/>
        <v>2850184.69</v>
      </c>
      <c r="AK213" s="54">
        <f t="shared" si="277"/>
        <v>3013209.94</v>
      </c>
      <c r="AL213" s="54">
        <f t="shared" si="277"/>
        <v>3406415.7</v>
      </c>
      <c r="AM213" s="54">
        <f t="shared" si="277"/>
        <v>4399371.28</v>
      </c>
      <c r="AN213" s="54">
        <f t="shared" si="277"/>
        <v>3936026.67</v>
      </c>
      <c r="AO213" s="54">
        <f t="shared" si="277"/>
        <v>40479589.020000003</v>
      </c>
      <c r="AP213" s="54">
        <f t="shared" si="277"/>
        <v>810138360.67999995</v>
      </c>
      <c r="AQ213" s="54">
        <f t="shared" si="277"/>
        <v>3291736.23</v>
      </c>
      <c r="AR213" s="54">
        <f t="shared" si="277"/>
        <v>560430339.64999998</v>
      </c>
      <c r="AS213" s="54">
        <f t="shared" si="277"/>
        <v>63724314.789999999</v>
      </c>
      <c r="AT213" s="54">
        <f t="shared" si="277"/>
        <v>21111392.899999999</v>
      </c>
      <c r="AU213" s="54">
        <f t="shared" si="277"/>
        <v>3286057.22</v>
      </c>
      <c r="AV213" s="54">
        <f t="shared" si="277"/>
        <v>3717339.42</v>
      </c>
      <c r="AW213" s="54">
        <f t="shared" si="277"/>
        <v>3066490.55</v>
      </c>
      <c r="AX213" s="54">
        <f t="shared" si="277"/>
        <v>944202.85</v>
      </c>
      <c r="AY213" s="54">
        <f t="shared" si="277"/>
        <v>4957497.6100000003</v>
      </c>
      <c r="AZ213" s="54">
        <f t="shared" si="277"/>
        <v>103308783.09</v>
      </c>
      <c r="BA213" s="54">
        <f t="shared" si="277"/>
        <v>77387955.890000001</v>
      </c>
      <c r="BB213" s="54">
        <f t="shared" si="277"/>
        <v>66042484.780000001</v>
      </c>
      <c r="BC213" s="54">
        <f t="shared" si="277"/>
        <v>266833603.94</v>
      </c>
      <c r="BD213" s="54">
        <f t="shared" si="277"/>
        <v>41981903.369999997</v>
      </c>
      <c r="BE213" s="54">
        <f t="shared" si="277"/>
        <v>12648620.029999999</v>
      </c>
      <c r="BF213" s="54">
        <f t="shared" si="277"/>
        <v>207883247.38999999</v>
      </c>
      <c r="BG213" s="54">
        <f t="shared" si="277"/>
        <v>9253896.7100000009</v>
      </c>
      <c r="BH213" s="54">
        <f t="shared" si="277"/>
        <v>6054267.2199999997</v>
      </c>
      <c r="BI213" s="54">
        <f t="shared" si="277"/>
        <v>3387737.93</v>
      </c>
      <c r="BJ213" s="54">
        <f t="shared" si="277"/>
        <v>54907977.219999999</v>
      </c>
      <c r="BK213" s="54">
        <f t="shared" si="277"/>
        <v>196748947.58000001</v>
      </c>
      <c r="BL213" s="54">
        <f t="shared" si="277"/>
        <v>3049517.44</v>
      </c>
      <c r="BM213" s="54">
        <f t="shared" si="277"/>
        <v>3476683.98</v>
      </c>
      <c r="BN213" s="54">
        <f t="shared" si="277"/>
        <v>30988326.010000002</v>
      </c>
      <c r="BO213" s="54">
        <f t="shared" si="277"/>
        <v>12361232.800000001</v>
      </c>
      <c r="BP213" s="54">
        <f t="shared" ref="BP213:EA213" si="278">+BP189</f>
        <v>2826771.83</v>
      </c>
      <c r="BQ213" s="54">
        <f t="shared" si="278"/>
        <v>56141893.140000001</v>
      </c>
      <c r="BR213" s="54">
        <f t="shared" si="278"/>
        <v>40426342.119999997</v>
      </c>
      <c r="BS213" s="54">
        <f t="shared" si="278"/>
        <v>10730362.77</v>
      </c>
      <c r="BT213" s="54">
        <f t="shared" si="278"/>
        <v>4672093.2699999996</v>
      </c>
      <c r="BU213" s="54">
        <f t="shared" si="278"/>
        <v>4555991.12</v>
      </c>
      <c r="BV213" s="54">
        <f t="shared" si="278"/>
        <v>11437408.74</v>
      </c>
      <c r="BW213" s="54">
        <f t="shared" si="278"/>
        <v>17259235.039999999</v>
      </c>
      <c r="BX213" s="54">
        <f t="shared" si="278"/>
        <v>1846308.39</v>
      </c>
      <c r="BY213" s="54">
        <f t="shared" si="278"/>
        <v>5173125.3099999996</v>
      </c>
      <c r="BZ213" s="54">
        <f t="shared" si="278"/>
        <v>2874612.09</v>
      </c>
      <c r="CA213" s="54">
        <f t="shared" si="278"/>
        <v>2611080.81</v>
      </c>
      <c r="CB213" s="54">
        <f t="shared" si="278"/>
        <v>703976543.16999996</v>
      </c>
      <c r="CC213" s="54">
        <f t="shared" si="278"/>
        <v>2414558.71</v>
      </c>
      <c r="CD213" s="54">
        <f t="shared" si="278"/>
        <v>1006181.47</v>
      </c>
      <c r="CE213" s="54">
        <f t="shared" si="278"/>
        <v>2420565.65</v>
      </c>
      <c r="CF213" s="54">
        <f t="shared" si="278"/>
        <v>1649853.47</v>
      </c>
      <c r="CG213" s="54">
        <f t="shared" si="278"/>
        <v>2771024.18</v>
      </c>
      <c r="CH213" s="54">
        <f t="shared" si="278"/>
        <v>1772987.28</v>
      </c>
      <c r="CI213" s="54">
        <f t="shared" si="278"/>
        <v>6646433.3799999999</v>
      </c>
      <c r="CJ213" s="54">
        <f t="shared" si="278"/>
        <v>8994373.3800000008</v>
      </c>
      <c r="CK213" s="54">
        <f t="shared" si="278"/>
        <v>48383606.57</v>
      </c>
      <c r="CL213" s="54">
        <f t="shared" si="278"/>
        <v>12444454.85</v>
      </c>
      <c r="CM213" s="54">
        <f t="shared" si="278"/>
        <v>8271324.1600000001</v>
      </c>
      <c r="CN213" s="54">
        <f t="shared" si="278"/>
        <v>257011986.72999999</v>
      </c>
      <c r="CO213" s="54">
        <f t="shared" si="278"/>
        <v>129866532.92</v>
      </c>
      <c r="CP213" s="54">
        <f t="shared" si="278"/>
        <v>10087316.51</v>
      </c>
      <c r="CQ213" s="54">
        <f t="shared" si="278"/>
        <v>10118191.74</v>
      </c>
      <c r="CR213" s="54">
        <f t="shared" si="278"/>
        <v>2723485.96</v>
      </c>
      <c r="CS213" s="54">
        <f t="shared" si="278"/>
        <v>3813355.24</v>
      </c>
      <c r="CT213" s="54">
        <f t="shared" si="278"/>
        <v>1836191.75</v>
      </c>
      <c r="CU213" s="54">
        <f t="shared" si="278"/>
        <v>3826870.87</v>
      </c>
      <c r="CV213" s="54">
        <f t="shared" si="278"/>
        <v>844826.97</v>
      </c>
      <c r="CW213" s="54">
        <f t="shared" si="278"/>
        <v>2593577.59</v>
      </c>
      <c r="CX213" s="54">
        <f t="shared" si="278"/>
        <v>4748883.8099999996</v>
      </c>
      <c r="CY213" s="54">
        <f t="shared" si="278"/>
        <v>907453.3</v>
      </c>
      <c r="CZ213" s="54">
        <f t="shared" si="278"/>
        <v>18156910.879999999</v>
      </c>
      <c r="DA213" s="54">
        <f t="shared" si="278"/>
        <v>2631027.5</v>
      </c>
      <c r="DB213" s="54">
        <f t="shared" si="278"/>
        <v>3557061.36</v>
      </c>
      <c r="DC213" s="54">
        <f t="shared" si="278"/>
        <v>2348671.6800000002</v>
      </c>
      <c r="DD213" s="54">
        <f t="shared" si="278"/>
        <v>2465800.58</v>
      </c>
      <c r="DE213" s="54">
        <f t="shared" si="278"/>
        <v>4362394</v>
      </c>
      <c r="DF213" s="54">
        <f t="shared" si="278"/>
        <v>186572780.78999999</v>
      </c>
      <c r="DG213" s="54">
        <f t="shared" si="278"/>
        <v>1459409.44</v>
      </c>
      <c r="DH213" s="54">
        <f t="shared" si="278"/>
        <v>17307326.850000001</v>
      </c>
      <c r="DI213" s="54">
        <f t="shared" si="278"/>
        <v>23774711.48</v>
      </c>
      <c r="DJ213" s="54">
        <f t="shared" si="278"/>
        <v>6541081.3600000003</v>
      </c>
      <c r="DK213" s="54">
        <f t="shared" si="278"/>
        <v>4722378.97</v>
      </c>
      <c r="DL213" s="54">
        <f t="shared" si="278"/>
        <v>52249550.109999999</v>
      </c>
      <c r="DM213" s="54">
        <f t="shared" si="278"/>
        <v>3975788.64</v>
      </c>
      <c r="DN213" s="54">
        <f t="shared" si="278"/>
        <v>13450963.529999999</v>
      </c>
      <c r="DO213" s="54">
        <f t="shared" si="278"/>
        <v>29201607.579999998</v>
      </c>
      <c r="DP213" s="54">
        <f t="shared" si="278"/>
        <v>3007816.66</v>
      </c>
      <c r="DQ213" s="54">
        <f t="shared" si="278"/>
        <v>5595892.1600000001</v>
      </c>
      <c r="DR213" s="54">
        <f t="shared" si="278"/>
        <v>13470062.24</v>
      </c>
      <c r="DS213" s="54">
        <f t="shared" si="278"/>
        <v>7955938.8099999996</v>
      </c>
      <c r="DT213" s="54">
        <f t="shared" si="278"/>
        <v>2217274.42</v>
      </c>
      <c r="DU213" s="54">
        <f t="shared" si="278"/>
        <v>4120187.79</v>
      </c>
      <c r="DV213" s="54">
        <f t="shared" si="278"/>
        <v>2779453.02</v>
      </c>
      <c r="DW213" s="54">
        <f t="shared" si="278"/>
        <v>3933513.21</v>
      </c>
      <c r="DX213" s="54">
        <f t="shared" si="278"/>
        <v>2840762.35</v>
      </c>
      <c r="DY213" s="54">
        <f t="shared" si="278"/>
        <v>4042111.21</v>
      </c>
      <c r="DZ213" s="54">
        <f t="shared" si="278"/>
        <v>8592198.6799999997</v>
      </c>
      <c r="EA213" s="54">
        <f t="shared" si="278"/>
        <v>6293208.2000000002</v>
      </c>
      <c r="EB213" s="54">
        <f t="shared" ref="EB213:FX213" si="279">+EB189</f>
        <v>5474310.6600000001</v>
      </c>
      <c r="EC213" s="54">
        <f t="shared" si="279"/>
        <v>3303528.85</v>
      </c>
      <c r="ED213" s="54">
        <f t="shared" si="279"/>
        <v>19074835.579999998</v>
      </c>
      <c r="EE213" s="54">
        <f t="shared" si="279"/>
        <v>2814094.29</v>
      </c>
      <c r="EF213" s="54">
        <f t="shared" si="279"/>
        <v>13275622.939999999</v>
      </c>
      <c r="EG213" s="54">
        <f t="shared" si="279"/>
        <v>3264364.86</v>
      </c>
      <c r="EH213" s="54">
        <f t="shared" si="279"/>
        <v>2953450.28</v>
      </c>
      <c r="EI213" s="54">
        <f t="shared" si="279"/>
        <v>151600574.41999999</v>
      </c>
      <c r="EJ213" s="54">
        <f t="shared" si="279"/>
        <v>81102655.019999996</v>
      </c>
      <c r="EK213" s="54">
        <f t="shared" si="279"/>
        <v>6423889.96</v>
      </c>
      <c r="EL213" s="54">
        <f t="shared" si="279"/>
        <v>4622731.87</v>
      </c>
      <c r="EM213" s="54">
        <f t="shared" si="279"/>
        <v>4355772.6100000003</v>
      </c>
      <c r="EN213" s="54">
        <f t="shared" si="279"/>
        <v>10032803.279999999</v>
      </c>
      <c r="EO213" s="54">
        <f t="shared" si="279"/>
        <v>3999286.59</v>
      </c>
      <c r="EP213" s="54">
        <f t="shared" si="279"/>
        <v>4672252.6500000004</v>
      </c>
      <c r="EQ213" s="54">
        <f t="shared" si="279"/>
        <v>24419559.48</v>
      </c>
      <c r="ER213" s="54">
        <f t="shared" si="279"/>
        <v>4087586.99</v>
      </c>
      <c r="ES213" s="54">
        <f t="shared" si="279"/>
        <v>2016531.34</v>
      </c>
      <c r="ET213" s="54">
        <f t="shared" si="279"/>
        <v>3939525.12</v>
      </c>
      <c r="EU213" s="54">
        <f t="shared" si="279"/>
        <v>6604677.8600000003</v>
      </c>
      <c r="EV213" s="54">
        <f t="shared" si="279"/>
        <v>1254061.95</v>
      </c>
      <c r="EW213" s="54">
        <f t="shared" si="279"/>
        <v>10694384.060000001</v>
      </c>
      <c r="EX213" s="54">
        <f t="shared" si="279"/>
        <v>3304804.98</v>
      </c>
      <c r="EY213" s="54">
        <f t="shared" si="279"/>
        <v>4523619.91</v>
      </c>
      <c r="EZ213" s="54">
        <f t="shared" si="279"/>
        <v>2010994.28</v>
      </c>
      <c r="FA213" s="54">
        <f t="shared" si="279"/>
        <v>31238657.469999999</v>
      </c>
      <c r="FB213" s="54">
        <f t="shared" si="279"/>
        <v>3984643.33</v>
      </c>
      <c r="FC213" s="54">
        <f t="shared" si="279"/>
        <v>20052474.98</v>
      </c>
      <c r="FD213" s="54">
        <f t="shared" si="279"/>
        <v>3969337.17</v>
      </c>
      <c r="FE213" s="54">
        <f t="shared" si="279"/>
        <v>1666281.56</v>
      </c>
      <c r="FF213" s="54">
        <f t="shared" si="279"/>
        <v>3085900.11</v>
      </c>
      <c r="FG213" s="54">
        <f t="shared" si="279"/>
        <v>1898908.13</v>
      </c>
      <c r="FH213" s="54">
        <f t="shared" si="279"/>
        <v>1624346.16</v>
      </c>
      <c r="FI213" s="54">
        <f t="shared" si="279"/>
        <v>16390514.779999999</v>
      </c>
      <c r="FJ213" s="54">
        <f t="shared" si="279"/>
        <v>16796233.370000001</v>
      </c>
      <c r="FK213" s="54">
        <f t="shared" si="279"/>
        <v>19550205.079999998</v>
      </c>
      <c r="FL213" s="54">
        <f t="shared" si="279"/>
        <v>52780432</v>
      </c>
      <c r="FM213" s="54">
        <f t="shared" si="279"/>
        <v>32195792.66</v>
      </c>
      <c r="FN213" s="54">
        <f t="shared" si="279"/>
        <v>192829723.27000001</v>
      </c>
      <c r="FO213" s="54">
        <f t="shared" si="279"/>
        <v>10145632.77</v>
      </c>
      <c r="FP213" s="54">
        <f t="shared" si="279"/>
        <v>20764664.52</v>
      </c>
      <c r="FQ213" s="54">
        <f t="shared" si="279"/>
        <v>8338481.8700000001</v>
      </c>
      <c r="FR213" s="54">
        <f t="shared" si="279"/>
        <v>2580291.08</v>
      </c>
      <c r="FS213" s="54">
        <f t="shared" si="279"/>
        <v>2816227.95</v>
      </c>
      <c r="FT213" s="53">
        <f t="shared" si="279"/>
        <v>1515621.91</v>
      </c>
      <c r="FU213" s="54">
        <f t="shared" si="279"/>
        <v>7821140.8799999999</v>
      </c>
      <c r="FV213" s="54">
        <f t="shared" si="279"/>
        <v>6263260.4100000001</v>
      </c>
      <c r="FW213" s="54">
        <f t="shared" si="279"/>
        <v>2919161.39</v>
      </c>
      <c r="FX213" s="54">
        <f t="shared" si="279"/>
        <v>1178594.8700000001</v>
      </c>
      <c r="FY213" s="54"/>
      <c r="FZ213" s="54">
        <f>SUM(C213:FX213)</f>
        <v>7754529097.0500002</v>
      </c>
      <c r="GA213" s="54"/>
      <c r="GB213" s="54"/>
      <c r="GC213" s="54"/>
      <c r="GD213" s="54"/>
      <c r="GE213" s="6"/>
      <c r="GF213" s="7"/>
      <c r="GG213" s="7"/>
      <c r="GH213" s="7"/>
      <c r="GI213" s="7"/>
      <c r="GJ213" s="7"/>
      <c r="GK213" s="7"/>
      <c r="GL213" s="7"/>
      <c r="GM213" s="7"/>
    </row>
    <row r="214" spans="1:195" x14ac:dyDescent="0.2">
      <c r="A214" s="150" t="s">
        <v>572</v>
      </c>
      <c r="B214" s="151" t="s">
        <v>547</v>
      </c>
      <c r="C214" s="54">
        <f>MIN(C209,C213)</f>
        <v>76538969.659999996</v>
      </c>
      <c r="D214" s="54">
        <f t="shared" ref="D214:BO214" si="280">MIN(D209,D213)</f>
        <v>365261166.25999999</v>
      </c>
      <c r="E214" s="54">
        <f t="shared" si="280"/>
        <v>74522365.609999999</v>
      </c>
      <c r="F214" s="54">
        <f t="shared" si="280"/>
        <v>157255472.36000001</v>
      </c>
      <c r="G214" s="54">
        <f t="shared" si="280"/>
        <v>9694499.6799999997</v>
      </c>
      <c r="H214" s="54">
        <f t="shared" si="280"/>
        <v>8736152.8599999994</v>
      </c>
      <c r="I214" s="54">
        <f t="shared" si="280"/>
        <v>96901876.189999998</v>
      </c>
      <c r="J214" s="54">
        <f t="shared" si="280"/>
        <v>20185110.57</v>
      </c>
      <c r="K214" s="54">
        <f t="shared" si="280"/>
        <v>3467754.85</v>
      </c>
      <c r="L214" s="54">
        <f t="shared" si="280"/>
        <v>24238519.25</v>
      </c>
      <c r="M214" s="54">
        <f t="shared" si="280"/>
        <v>13753848.390000001</v>
      </c>
      <c r="N214" s="54">
        <f t="shared" si="280"/>
        <v>468177500.69999999</v>
      </c>
      <c r="O214" s="54">
        <f t="shared" si="280"/>
        <v>125589096.03</v>
      </c>
      <c r="P214" s="54">
        <f t="shared" si="280"/>
        <v>2883561.09</v>
      </c>
      <c r="Q214" s="54">
        <f t="shared" si="280"/>
        <v>369116661.20999998</v>
      </c>
      <c r="R214" s="54">
        <f t="shared" si="280"/>
        <v>23814485.510000002</v>
      </c>
      <c r="S214" s="54">
        <f t="shared" si="280"/>
        <v>15097022.199999999</v>
      </c>
      <c r="T214" s="54">
        <f t="shared" si="280"/>
        <v>2202878.89</v>
      </c>
      <c r="U214" s="54">
        <f t="shared" si="280"/>
        <v>909624.3</v>
      </c>
      <c r="V214" s="54">
        <f t="shared" si="280"/>
        <v>3363343.58</v>
      </c>
      <c r="W214" s="54">
        <f t="shared" si="280"/>
        <v>922187.52</v>
      </c>
      <c r="X214" s="54">
        <f t="shared" si="280"/>
        <v>886299.82</v>
      </c>
      <c r="Y214" s="54">
        <f t="shared" si="280"/>
        <v>15727426.619999999</v>
      </c>
      <c r="Z214" s="54">
        <f t="shared" si="280"/>
        <v>3001753.81</v>
      </c>
      <c r="AA214" s="54">
        <f t="shared" si="280"/>
        <v>263211164.94</v>
      </c>
      <c r="AB214" s="54">
        <f t="shared" si="280"/>
        <v>265545197.18000001</v>
      </c>
      <c r="AC214" s="54">
        <f t="shared" si="280"/>
        <v>8788667.6199999992</v>
      </c>
      <c r="AD214" s="54">
        <f t="shared" si="280"/>
        <v>11432270.779999999</v>
      </c>
      <c r="AE214" s="54">
        <f t="shared" si="280"/>
        <v>1784857.49</v>
      </c>
      <c r="AF214" s="54">
        <f t="shared" si="280"/>
        <v>2519928.81</v>
      </c>
      <c r="AG214" s="54">
        <f t="shared" si="280"/>
        <v>7429838.46</v>
      </c>
      <c r="AH214" s="54">
        <f t="shared" si="280"/>
        <v>8969247.6400000006</v>
      </c>
      <c r="AI214" s="54">
        <f t="shared" si="280"/>
        <v>3851258.83</v>
      </c>
      <c r="AJ214" s="54">
        <f t="shared" si="280"/>
        <v>2850184.69</v>
      </c>
      <c r="AK214" s="54">
        <f t="shared" si="280"/>
        <v>3013209.94</v>
      </c>
      <c r="AL214" s="54">
        <f t="shared" si="280"/>
        <v>3406415.7</v>
      </c>
      <c r="AM214" s="54">
        <f t="shared" si="280"/>
        <v>4399371.28</v>
      </c>
      <c r="AN214" s="54">
        <f t="shared" si="280"/>
        <v>3936026.67</v>
      </c>
      <c r="AO214" s="54">
        <f t="shared" si="280"/>
        <v>40451232.609999999</v>
      </c>
      <c r="AP214" s="54">
        <f t="shared" si="280"/>
        <v>810138360.67999995</v>
      </c>
      <c r="AQ214" s="54">
        <f t="shared" si="280"/>
        <v>3291736.23</v>
      </c>
      <c r="AR214" s="54">
        <f t="shared" si="280"/>
        <v>560430339.64999998</v>
      </c>
      <c r="AS214" s="54">
        <f t="shared" si="280"/>
        <v>63722646.649999999</v>
      </c>
      <c r="AT214" s="54">
        <f t="shared" si="280"/>
        <v>21111392.899999999</v>
      </c>
      <c r="AU214" s="54">
        <f t="shared" si="280"/>
        <v>3286057.22</v>
      </c>
      <c r="AV214" s="54">
        <f t="shared" si="280"/>
        <v>3717339.42</v>
      </c>
      <c r="AW214" s="54">
        <f t="shared" si="280"/>
        <v>3061021.0100000002</v>
      </c>
      <c r="AX214" s="54">
        <f t="shared" si="280"/>
        <v>944202.85</v>
      </c>
      <c r="AY214" s="54">
        <f t="shared" si="280"/>
        <v>4957057.46</v>
      </c>
      <c r="AZ214" s="54">
        <f t="shared" si="280"/>
        <v>103246410.69</v>
      </c>
      <c r="BA214" s="54">
        <f t="shared" si="280"/>
        <v>77387955.890000001</v>
      </c>
      <c r="BB214" s="54">
        <f t="shared" si="280"/>
        <v>66042484.780000001</v>
      </c>
      <c r="BC214" s="54">
        <f t="shared" si="280"/>
        <v>266833603.94</v>
      </c>
      <c r="BD214" s="54">
        <f t="shared" si="280"/>
        <v>41981903.369999997</v>
      </c>
      <c r="BE214" s="54">
        <f t="shared" si="280"/>
        <v>12648620.029999999</v>
      </c>
      <c r="BF214" s="54">
        <f t="shared" si="280"/>
        <v>207883247.38999999</v>
      </c>
      <c r="BG214" s="54">
        <f t="shared" si="280"/>
        <v>9253896.7100000009</v>
      </c>
      <c r="BH214" s="54">
        <f t="shared" si="280"/>
        <v>6054267.2199999997</v>
      </c>
      <c r="BI214" s="54">
        <f t="shared" si="280"/>
        <v>3387737.93</v>
      </c>
      <c r="BJ214" s="54">
        <f t="shared" si="280"/>
        <v>54907977.219999999</v>
      </c>
      <c r="BK214" s="54">
        <f t="shared" si="280"/>
        <v>196748947.58000001</v>
      </c>
      <c r="BL214" s="54">
        <f t="shared" si="280"/>
        <v>2977207.2499999995</v>
      </c>
      <c r="BM214" s="54">
        <f t="shared" si="280"/>
        <v>3476683.98</v>
      </c>
      <c r="BN214" s="54">
        <f t="shared" si="280"/>
        <v>30988326.010000002</v>
      </c>
      <c r="BO214" s="54">
        <f t="shared" si="280"/>
        <v>12361212.43</v>
      </c>
      <c r="BP214" s="54">
        <f t="shared" ref="BP214:EA214" si="281">MIN(BP209,BP213)</f>
        <v>2826771.83</v>
      </c>
      <c r="BQ214" s="54">
        <f t="shared" si="281"/>
        <v>56141893.140000001</v>
      </c>
      <c r="BR214" s="54">
        <f t="shared" si="281"/>
        <v>40426342.119999997</v>
      </c>
      <c r="BS214" s="54">
        <f t="shared" si="281"/>
        <v>10725695.870000001</v>
      </c>
      <c r="BT214" s="54">
        <f t="shared" si="281"/>
        <v>4669156.25</v>
      </c>
      <c r="BU214" s="54">
        <f t="shared" si="281"/>
        <v>4555991.12</v>
      </c>
      <c r="BV214" s="54">
        <f t="shared" si="281"/>
        <v>11431900.85</v>
      </c>
      <c r="BW214" s="54">
        <f t="shared" si="281"/>
        <v>17259134.060000002</v>
      </c>
      <c r="BX214" s="54">
        <f t="shared" si="281"/>
        <v>1825035.98</v>
      </c>
      <c r="BY214" s="54">
        <f t="shared" si="281"/>
        <v>5169081.1399999997</v>
      </c>
      <c r="BZ214" s="54">
        <f t="shared" si="281"/>
        <v>2873393.38</v>
      </c>
      <c r="CA214" s="54">
        <f t="shared" si="281"/>
        <v>2611080.81</v>
      </c>
      <c r="CB214" s="54">
        <f t="shared" si="281"/>
        <v>703976543.16999996</v>
      </c>
      <c r="CC214" s="54">
        <f t="shared" si="281"/>
        <v>2414558.71</v>
      </c>
      <c r="CD214" s="54">
        <f t="shared" si="281"/>
        <v>1006181.47</v>
      </c>
      <c r="CE214" s="54">
        <f t="shared" si="281"/>
        <v>2420565.65</v>
      </c>
      <c r="CF214" s="54">
        <f t="shared" si="281"/>
        <v>1649036.2</v>
      </c>
      <c r="CG214" s="54">
        <f t="shared" si="281"/>
        <v>2766575.48</v>
      </c>
      <c r="CH214" s="54">
        <f t="shared" si="281"/>
        <v>1772987.28</v>
      </c>
      <c r="CI214" s="54">
        <f t="shared" si="281"/>
        <v>6646433.3799999999</v>
      </c>
      <c r="CJ214" s="54">
        <f t="shared" si="281"/>
        <v>8994373.3800000008</v>
      </c>
      <c r="CK214" s="54">
        <f t="shared" si="281"/>
        <v>48383606.57</v>
      </c>
      <c r="CL214" s="54">
        <f t="shared" si="281"/>
        <v>12443085.469999999</v>
      </c>
      <c r="CM214" s="54">
        <f t="shared" si="281"/>
        <v>8271324.1600000001</v>
      </c>
      <c r="CN214" s="54">
        <f t="shared" si="281"/>
        <v>257011986.72999999</v>
      </c>
      <c r="CO214" s="54">
        <f t="shared" si="281"/>
        <v>129866532.92</v>
      </c>
      <c r="CP214" s="54">
        <f t="shared" si="281"/>
        <v>10086444.66</v>
      </c>
      <c r="CQ214" s="54">
        <f t="shared" si="281"/>
        <v>10118191.74</v>
      </c>
      <c r="CR214" s="54">
        <f t="shared" si="281"/>
        <v>2721125.92</v>
      </c>
      <c r="CS214" s="54">
        <f t="shared" si="281"/>
        <v>3813355.24</v>
      </c>
      <c r="CT214" s="54">
        <f t="shared" si="281"/>
        <v>1835448.38</v>
      </c>
      <c r="CU214" s="54">
        <f t="shared" si="281"/>
        <v>3821477.88</v>
      </c>
      <c r="CV214" s="54">
        <f t="shared" si="281"/>
        <v>844815.93</v>
      </c>
      <c r="CW214" s="54">
        <f t="shared" si="281"/>
        <v>2560606.2600000002</v>
      </c>
      <c r="CX214" s="54">
        <f t="shared" si="281"/>
        <v>4748883.8099999996</v>
      </c>
      <c r="CY214" s="54">
        <f t="shared" si="281"/>
        <v>907453.3</v>
      </c>
      <c r="CZ214" s="54">
        <f t="shared" si="281"/>
        <v>18156910.879999999</v>
      </c>
      <c r="DA214" s="54">
        <f t="shared" si="281"/>
        <v>2631027.5</v>
      </c>
      <c r="DB214" s="54">
        <f t="shared" si="281"/>
        <v>3557061.36</v>
      </c>
      <c r="DC214" s="54">
        <f t="shared" si="281"/>
        <v>2348671.6800000002</v>
      </c>
      <c r="DD214" s="54">
        <f t="shared" si="281"/>
        <v>2465800.58</v>
      </c>
      <c r="DE214" s="54">
        <f t="shared" si="281"/>
        <v>4362394</v>
      </c>
      <c r="DF214" s="54">
        <f t="shared" si="281"/>
        <v>186572780.78999999</v>
      </c>
      <c r="DG214" s="54">
        <f t="shared" si="281"/>
        <v>1458978.12</v>
      </c>
      <c r="DH214" s="54">
        <f t="shared" si="281"/>
        <v>17307326.850000001</v>
      </c>
      <c r="DI214" s="54">
        <f t="shared" si="281"/>
        <v>23774711.48</v>
      </c>
      <c r="DJ214" s="54">
        <f t="shared" si="281"/>
        <v>6541081.3600000003</v>
      </c>
      <c r="DK214" s="54">
        <f t="shared" si="281"/>
        <v>4722378.97</v>
      </c>
      <c r="DL214" s="54">
        <f t="shared" si="281"/>
        <v>52249550.109999999</v>
      </c>
      <c r="DM214" s="54">
        <f t="shared" si="281"/>
        <v>3975788.64</v>
      </c>
      <c r="DN214" s="54">
        <f t="shared" si="281"/>
        <v>13450963.529999999</v>
      </c>
      <c r="DO214" s="54">
        <f t="shared" si="281"/>
        <v>29201607.579999998</v>
      </c>
      <c r="DP214" s="54">
        <f t="shared" si="281"/>
        <v>3007816.66</v>
      </c>
      <c r="DQ214" s="54">
        <f t="shared" si="281"/>
        <v>5595892.1600000001</v>
      </c>
      <c r="DR214" s="54">
        <f t="shared" si="281"/>
        <v>13466725.439999999</v>
      </c>
      <c r="DS214" s="54">
        <f t="shared" si="281"/>
        <v>7950068.4800000004</v>
      </c>
      <c r="DT214" s="54">
        <f t="shared" si="281"/>
        <v>2217274.42</v>
      </c>
      <c r="DU214" s="54">
        <f t="shared" si="281"/>
        <v>4120187.79</v>
      </c>
      <c r="DV214" s="54">
        <f t="shared" si="281"/>
        <v>2779453.02</v>
      </c>
      <c r="DW214" s="54">
        <f t="shared" si="281"/>
        <v>3933513.21</v>
      </c>
      <c r="DX214" s="54">
        <f t="shared" si="281"/>
        <v>2840762.35</v>
      </c>
      <c r="DY214" s="54">
        <f t="shared" si="281"/>
        <v>4042111.21</v>
      </c>
      <c r="DZ214" s="54">
        <f t="shared" si="281"/>
        <v>8592198.6799999997</v>
      </c>
      <c r="EA214" s="54">
        <f t="shared" si="281"/>
        <v>6293208.2000000002</v>
      </c>
      <c r="EB214" s="54">
        <f t="shared" ref="EB214:FX214" si="282">MIN(EB209,EB213)</f>
        <v>5474310.6600000001</v>
      </c>
      <c r="EC214" s="54">
        <f t="shared" si="282"/>
        <v>3303528.85</v>
      </c>
      <c r="ED214" s="54">
        <f t="shared" si="282"/>
        <v>19074835.579999998</v>
      </c>
      <c r="EE214" s="54">
        <f t="shared" si="282"/>
        <v>2776190.05</v>
      </c>
      <c r="EF214" s="54">
        <f t="shared" si="282"/>
        <v>13275622.939999999</v>
      </c>
      <c r="EG214" s="54">
        <f t="shared" si="282"/>
        <v>3264364.86</v>
      </c>
      <c r="EH214" s="54">
        <f t="shared" si="282"/>
        <v>2953450.28</v>
      </c>
      <c r="EI214" s="54">
        <f t="shared" si="282"/>
        <v>151431301.85999998</v>
      </c>
      <c r="EJ214" s="54">
        <f t="shared" si="282"/>
        <v>81102655.019999996</v>
      </c>
      <c r="EK214" s="54">
        <f t="shared" si="282"/>
        <v>6423889.96</v>
      </c>
      <c r="EL214" s="54">
        <f t="shared" si="282"/>
        <v>4622731.87</v>
      </c>
      <c r="EM214" s="54">
        <f t="shared" si="282"/>
        <v>4355772.6100000003</v>
      </c>
      <c r="EN214" s="54">
        <f t="shared" si="282"/>
        <v>10032803.279999999</v>
      </c>
      <c r="EO214" s="54">
        <f t="shared" si="282"/>
        <v>3999286.59</v>
      </c>
      <c r="EP214" s="54">
        <f t="shared" si="282"/>
        <v>4584990.8099999996</v>
      </c>
      <c r="EQ214" s="54">
        <f t="shared" si="282"/>
        <v>24417444.490000002</v>
      </c>
      <c r="ER214" s="54">
        <f t="shared" si="282"/>
        <v>4087586.99</v>
      </c>
      <c r="ES214" s="54">
        <f t="shared" si="282"/>
        <v>2016531.34</v>
      </c>
      <c r="ET214" s="54">
        <f t="shared" si="282"/>
        <v>3688907.77</v>
      </c>
      <c r="EU214" s="54">
        <f t="shared" si="282"/>
        <v>6601295.1799999997</v>
      </c>
      <c r="EV214" s="54">
        <f t="shared" si="282"/>
        <v>1254061.95</v>
      </c>
      <c r="EW214" s="54">
        <f t="shared" si="282"/>
        <v>10691962.42</v>
      </c>
      <c r="EX214" s="54">
        <f t="shared" si="282"/>
        <v>3304804.98</v>
      </c>
      <c r="EY214" s="54">
        <f t="shared" si="282"/>
        <v>4523619.91</v>
      </c>
      <c r="EZ214" s="54">
        <f t="shared" si="282"/>
        <v>2010994.28</v>
      </c>
      <c r="FA214" s="54">
        <f t="shared" si="282"/>
        <v>31238657.469999999</v>
      </c>
      <c r="FB214" s="54">
        <f t="shared" si="282"/>
        <v>3984007.8</v>
      </c>
      <c r="FC214" s="54">
        <f t="shared" si="282"/>
        <v>20052474.98</v>
      </c>
      <c r="FD214" s="54">
        <f t="shared" si="282"/>
        <v>3969337.17</v>
      </c>
      <c r="FE214" s="54">
        <f t="shared" si="282"/>
        <v>1666281.56</v>
      </c>
      <c r="FF214" s="54">
        <f t="shared" si="282"/>
        <v>3085900.11</v>
      </c>
      <c r="FG214" s="54">
        <f t="shared" si="282"/>
        <v>1898908.13</v>
      </c>
      <c r="FH214" s="54">
        <f t="shared" si="282"/>
        <v>1624346.16</v>
      </c>
      <c r="FI214" s="54">
        <f t="shared" si="282"/>
        <v>16390514.779999999</v>
      </c>
      <c r="FJ214" s="54">
        <f t="shared" si="282"/>
        <v>16775653.52</v>
      </c>
      <c r="FK214" s="54">
        <f t="shared" si="282"/>
        <v>19550205.079999998</v>
      </c>
      <c r="FL214" s="54">
        <f t="shared" si="282"/>
        <v>52780432</v>
      </c>
      <c r="FM214" s="54">
        <f t="shared" si="282"/>
        <v>32195792.66</v>
      </c>
      <c r="FN214" s="54">
        <f t="shared" si="282"/>
        <v>192829723.27000001</v>
      </c>
      <c r="FO214" s="54">
        <f t="shared" si="282"/>
        <v>10145632.77</v>
      </c>
      <c r="FP214" s="54">
        <f t="shared" si="282"/>
        <v>20764664.52</v>
      </c>
      <c r="FQ214" s="54">
        <f t="shared" si="282"/>
        <v>8338481.8700000001</v>
      </c>
      <c r="FR214" s="54">
        <f t="shared" si="282"/>
        <v>2579850.7400000002</v>
      </c>
      <c r="FS214" s="54">
        <f t="shared" si="282"/>
        <v>2811717.1599999997</v>
      </c>
      <c r="FT214" s="54">
        <f t="shared" si="282"/>
        <v>1509882.25</v>
      </c>
      <c r="FU214" s="54">
        <f t="shared" si="282"/>
        <v>7804385.8999999994</v>
      </c>
      <c r="FV214" s="54">
        <f t="shared" si="282"/>
        <v>6263260.4100000001</v>
      </c>
      <c r="FW214" s="54">
        <f t="shared" si="282"/>
        <v>2919161.39</v>
      </c>
      <c r="FX214" s="54">
        <f t="shared" si="282"/>
        <v>1178594.8700000001</v>
      </c>
      <c r="FY214" s="54"/>
      <c r="FZ214" s="54">
        <f>SUM(C214:FX214)</f>
        <v>7753521212.4799995</v>
      </c>
      <c r="GA214" s="54"/>
      <c r="GB214" s="54"/>
      <c r="GC214" s="54"/>
      <c r="GD214" s="54"/>
      <c r="GE214" s="6"/>
      <c r="GF214" s="7"/>
      <c r="GG214" s="7"/>
      <c r="GH214" s="7"/>
      <c r="GI214" s="7"/>
      <c r="GJ214" s="7"/>
      <c r="GK214" s="7"/>
      <c r="GL214" s="7"/>
      <c r="GM214" s="7"/>
    </row>
    <row r="215" spans="1:195" x14ac:dyDescent="0.2">
      <c r="A215" s="72"/>
      <c r="B215" s="2" t="s">
        <v>573</v>
      </c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3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  <c r="BM215" s="54"/>
      <c r="BN215" s="54"/>
      <c r="BO215" s="54"/>
      <c r="BP215" s="54"/>
      <c r="BQ215" s="54"/>
      <c r="BR215" s="54"/>
      <c r="BS215" s="54"/>
      <c r="BT215" s="54"/>
      <c r="BU215" s="54"/>
      <c r="BV215" s="54"/>
      <c r="BW215" s="54"/>
      <c r="BX215" s="54"/>
      <c r="BY215" s="54"/>
      <c r="BZ215" s="54"/>
      <c r="CA215" s="54"/>
      <c r="CB215" s="54"/>
      <c r="CC215" s="54"/>
      <c r="CD215" s="54"/>
      <c r="CE215" s="54"/>
      <c r="CF215" s="54"/>
      <c r="CG215" s="54"/>
      <c r="CH215" s="54"/>
      <c r="CI215" s="54"/>
      <c r="CJ215" s="54"/>
      <c r="CK215" s="54"/>
      <c r="CL215" s="54"/>
      <c r="CM215" s="54"/>
      <c r="CN215" s="54"/>
      <c r="CO215" s="54"/>
      <c r="CP215" s="54"/>
      <c r="CQ215" s="54"/>
      <c r="CR215" s="54"/>
      <c r="CS215" s="54"/>
      <c r="CT215" s="54"/>
      <c r="CU215" s="54"/>
      <c r="CV215" s="54"/>
      <c r="CW215" s="54"/>
      <c r="CX215" s="54"/>
      <c r="CY215" s="54"/>
      <c r="CZ215" s="54"/>
      <c r="DA215" s="54"/>
      <c r="DB215" s="54"/>
      <c r="DC215" s="54"/>
      <c r="DD215" s="54"/>
      <c r="DE215" s="54"/>
      <c r="DF215" s="54"/>
      <c r="DG215" s="54"/>
      <c r="DH215" s="54"/>
      <c r="DI215" s="54"/>
      <c r="DJ215" s="54"/>
      <c r="DK215" s="54"/>
      <c r="DL215" s="54"/>
      <c r="DM215" s="54"/>
      <c r="DN215" s="54"/>
      <c r="DO215" s="54"/>
      <c r="DP215" s="54"/>
      <c r="DQ215" s="54"/>
      <c r="DR215" s="54"/>
      <c r="DS215" s="54"/>
      <c r="DT215" s="54"/>
      <c r="DU215" s="54"/>
      <c r="DV215" s="54"/>
      <c r="DW215" s="54"/>
      <c r="DX215" s="54"/>
      <c r="DY215" s="54"/>
      <c r="DZ215" s="54"/>
      <c r="EA215" s="54"/>
      <c r="EB215" s="54"/>
      <c r="EC215" s="54"/>
      <c r="ED215" s="54"/>
      <c r="EE215" s="54"/>
      <c r="EF215" s="54"/>
      <c r="EG215" s="54"/>
      <c r="EH215" s="54"/>
      <c r="EI215" s="54"/>
      <c r="EJ215" s="54"/>
      <c r="EK215" s="54"/>
      <c r="EL215" s="54"/>
      <c r="EM215" s="54"/>
      <c r="EN215" s="54"/>
      <c r="EO215" s="54"/>
      <c r="EP215" s="54"/>
      <c r="EQ215" s="54"/>
      <c r="ER215" s="54"/>
      <c r="ES215" s="54"/>
      <c r="ET215" s="54"/>
      <c r="EU215" s="54"/>
      <c r="EV215" s="54"/>
      <c r="EW215" s="54"/>
      <c r="EX215" s="54"/>
      <c r="EY215" s="54"/>
      <c r="EZ215" s="54"/>
      <c r="FA215" s="54"/>
      <c r="FB215" s="54"/>
      <c r="FC215" s="54"/>
      <c r="FD215" s="54"/>
      <c r="FE215" s="54"/>
      <c r="FF215" s="54"/>
      <c r="FG215" s="54"/>
      <c r="FH215" s="54"/>
      <c r="FI215" s="54"/>
      <c r="FJ215" s="54"/>
      <c r="FK215" s="54"/>
      <c r="FL215" s="54"/>
      <c r="FM215" s="54"/>
      <c r="FN215" s="54"/>
      <c r="FO215" s="54"/>
      <c r="FP215" s="54"/>
      <c r="FQ215" s="54"/>
      <c r="FR215" s="54"/>
      <c r="FS215" s="54"/>
      <c r="FT215" s="53"/>
      <c r="FU215" s="54"/>
      <c r="FV215" s="54"/>
      <c r="FW215" s="54"/>
      <c r="FX215" s="54"/>
      <c r="FY215" s="54"/>
      <c r="FZ215" s="54"/>
      <c r="GA215" s="54"/>
      <c r="GB215" s="54"/>
      <c r="GC215" s="54"/>
      <c r="GD215" s="54"/>
      <c r="GE215" s="6"/>
      <c r="GF215" s="7"/>
      <c r="GG215" s="7"/>
      <c r="GH215" s="7"/>
      <c r="GI215" s="7"/>
      <c r="GJ215" s="7"/>
      <c r="GK215" s="7"/>
      <c r="GL215" s="7"/>
      <c r="GM215" s="7"/>
    </row>
    <row r="216" spans="1:195" x14ac:dyDescent="0.2">
      <c r="A216" s="3" t="s">
        <v>574</v>
      </c>
      <c r="B216" s="2" t="s">
        <v>575</v>
      </c>
      <c r="C216" s="54">
        <f t="shared" ref="C216:BN216" si="283">ROUND(C214/C96,2)</f>
        <v>8848.74</v>
      </c>
      <c r="D216" s="54">
        <f t="shared" si="283"/>
        <v>8718.56</v>
      </c>
      <c r="E216" s="54">
        <f t="shared" si="283"/>
        <v>9305.18</v>
      </c>
      <c r="F216" s="54">
        <f t="shared" si="283"/>
        <v>8584.99</v>
      </c>
      <c r="G216" s="54">
        <f t="shared" si="283"/>
        <v>9239.02</v>
      </c>
      <c r="H216" s="54">
        <f t="shared" si="283"/>
        <v>9199.82</v>
      </c>
      <c r="I216" s="54">
        <f t="shared" si="283"/>
        <v>9366.2999999999993</v>
      </c>
      <c r="J216" s="54">
        <f t="shared" si="283"/>
        <v>8454.14</v>
      </c>
      <c r="K216" s="54">
        <f t="shared" si="283"/>
        <v>11747.14</v>
      </c>
      <c r="L216" s="54">
        <f t="shared" si="283"/>
        <v>9262.66</v>
      </c>
      <c r="M216" s="54">
        <f t="shared" si="283"/>
        <v>10346.69</v>
      </c>
      <c r="N216" s="54">
        <f t="shared" si="283"/>
        <v>8867.82</v>
      </c>
      <c r="O216" s="54">
        <f t="shared" si="283"/>
        <v>8570.18</v>
      </c>
      <c r="P216" s="54">
        <f t="shared" si="283"/>
        <v>16019.78</v>
      </c>
      <c r="Q216" s="54">
        <f t="shared" si="283"/>
        <v>9275.7999999999993</v>
      </c>
      <c r="R216" s="54">
        <f t="shared" si="283"/>
        <v>8627.5</v>
      </c>
      <c r="S216" s="54">
        <f t="shared" si="283"/>
        <v>8944.7900000000009</v>
      </c>
      <c r="T216" s="54">
        <f t="shared" si="283"/>
        <v>15535.11</v>
      </c>
      <c r="U216" s="54">
        <f t="shared" si="283"/>
        <v>18192.490000000002</v>
      </c>
      <c r="V216" s="54">
        <f t="shared" si="283"/>
        <v>11561.85</v>
      </c>
      <c r="W216" s="53">
        <f t="shared" si="283"/>
        <v>18443.75</v>
      </c>
      <c r="X216" s="54">
        <f t="shared" si="283"/>
        <v>17726</v>
      </c>
      <c r="Y216" s="54">
        <f t="shared" si="283"/>
        <v>9322.7199999999993</v>
      </c>
      <c r="Z216" s="54">
        <f t="shared" si="283"/>
        <v>12352.9</v>
      </c>
      <c r="AA216" s="54">
        <f t="shared" si="283"/>
        <v>8705.69</v>
      </c>
      <c r="AB216" s="54">
        <f t="shared" si="283"/>
        <v>8809.08</v>
      </c>
      <c r="AC216" s="54">
        <f t="shared" si="283"/>
        <v>9079.2000000000007</v>
      </c>
      <c r="AD216" s="54">
        <f t="shared" si="283"/>
        <v>8783.92</v>
      </c>
      <c r="AE216" s="54">
        <f t="shared" si="283"/>
        <v>16123.37</v>
      </c>
      <c r="AF216" s="54">
        <f t="shared" si="283"/>
        <v>15171.15</v>
      </c>
      <c r="AG216" s="54">
        <f t="shared" si="283"/>
        <v>9579.4699999999993</v>
      </c>
      <c r="AH216" s="54">
        <f t="shared" si="283"/>
        <v>8837.57</v>
      </c>
      <c r="AI216" s="54">
        <f t="shared" si="283"/>
        <v>10692</v>
      </c>
      <c r="AJ216" s="54">
        <f t="shared" si="283"/>
        <v>14279.48</v>
      </c>
      <c r="AK216" s="54">
        <f t="shared" si="283"/>
        <v>13930.7</v>
      </c>
      <c r="AL216" s="54">
        <f t="shared" si="283"/>
        <v>12315.31</v>
      </c>
      <c r="AM216" s="54">
        <f t="shared" si="283"/>
        <v>9835.39</v>
      </c>
      <c r="AN216" s="54">
        <f t="shared" si="283"/>
        <v>11150.22</v>
      </c>
      <c r="AO216" s="54">
        <f t="shared" si="283"/>
        <v>8645.4599999999991</v>
      </c>
      <c r="AP216" s="54">
        <f t="shared" si="283"/>
        <v>9208.16</v>
      </c>
      <c r="AQ216" s="54">
        <f t="shared" si="283"/>
        <v>11806.8</v>
      </c>
      <c r="AR216" s="54">
        <f t="shared" si="283"/>
        <v>8593.4</v>
      </c>
      <c r="AS216" s="54">
        <f t="shared" si="283"/>
        <v>9234.36</v>
      </c>
      <c r="AT216" s="54">
        <f t="shared" si="283"/>
        <v>8773.75</v>
      </c>
      <c r="AU216" s="54">
        <f t="shared" si="283"/>
        <v>13112.76</v>
      </c>
      <c r="AV216" s="54">
        <f t="shared" si="283"/>
        <v>12354.07</v>
      </c>
      <c r="AW216" s="54">
        <f t="shared" si="283"/>
        <v>14377.74</v>
      </c>
      <c r="AX216" s="54">
        <f t="shared" si="283"/>
        <v>18884.060000000001</v>
      </c>
      <c r="AY216" s="54">
        <f t="shared" si="283"/>
        <v>10199.709999999999</v>
      </c>
      <c r="AZ216" s="54">
        <f t="shared" si="283"/>
        <v>9062.35</v>
      </c>
      <c r="BA216" s="54">
        <f t="shared" si="283"/>
        <v>8456.0400000000009</v>
      </c>
      <c r="BB216" s="54">
        <f t="shared" si="283"/>
        <v>8460.48</v>
      </c>
      <c r="BC216" s="54">
        <f t="shared" si="283"/>
        <v>8788.06</v>
      </c>
      <c r="BD216" s="54">
        <f t="shared" si="283"/>
        <v>8458.4699999999993</v>
      </c>
      <c r="BE216" s="54">
        <f t="shared" si="283"/>
        <v>9021.84</v>
      </c>
      <c r="BF216" s="54">
        <f t="shared" si="283"/>
        <v>8448.17</v>
      </c>
      <c r="BG216" s="54">
        <f t="shared" si="283"/>
        <v>9465.93</v>
      </c>
      <c r="BH216" s="54">
        <f t="shared" si="283"/>
        <v>9682.18</v>
      </c>
      <c r="BI216" s="54">
        <f t="shared" si="283"/>
        <v>13316.58</v>
      </c>
      <c r="BJ216" s="54">
        <f t="shared" si="283"/>
        <v>8451.2800000000007</v>
      </c>
      <c r="BK216" s="54">
        <f t="shared" si="283"/>
        <v>8467.49</v>
      </c>
      <c r="BL216" s="54">
        <f t="shared" si="283"/>
        <v>14438.44</v>
      </c>
      <c r="BM216" s="54">
        <f t="shared" si="283"/>
        <v>12363.74</v>
      </c>
      <c r="BN216" s="54">
        <f t="shared" si="283"/>
        <v>8460.2800000000007</v>
      </c>
      <c r="BO216" s="54">
        <f t="shared" ref="BO216:DZ216" si="284">ROUND(BO214/BO96,2)</f>
        <v>8838.2800000000007</v>
      </c>
      <c r="BP216" s="54">
        <f t="shared" si="284"/>
        <v>14392.93</v>
      </c>
      <c r="BQ216" s="54">
        <f t="shared" si="284"/>
        <v>9196.25</v>
      </c>
      <c r="BR216" s="54">
        <f t="shared" si="284"/>
        <v>8594.58</v>
      </c>
      <c r="BS216" s="54">
        <f t="shared" si="284"/>
        <v>9490.09</v>
      </c>
      <c r="BT216" s="54">
        <f t="shared" si="284"/>
        <v>10604.49</v>
      </c>
      <c r="BU216" s="54">
        <f t="shared" si="284"/>
        <v>10839.86</v>
      </c>
      <c r="BV216" s="54">
        <f t="shared" si="284"/>
        <v>8920.7199999999993</v>
      </c>
      <c r="BW216" s="54">
        <f t="shared" si="284"/>
        <v>8815.58</v>
      </c>
      <c r="BX216" s="54">
        <f t="shared" si="284"/>
        <v>17822.62</v>
      </c>
      <c r="BY216" s="54">
        <f t="shared" si="284"/>
        <v>9870.31</v>
      </c>
      <c r="BZ216" s="54">
        <f t="shared" si="284"/>
        <v>13420.8</v>
      </c>
      <c r="CA216" s="54">
        <f t="shared" si="284"/>
        <v>15296.31</v>
      </c>
      <c r="CB216" s="54">
        <f t="shared" si="284"/>
        <v>8692.7000000000007</v>
      </c>
      <c r="CC216" s="54">
        <f t="shared" si="284"/>
        <v>14519.29</v>
      </c>
      <c r="CD216" s="54">
        <f t="shared" si="284"/>
        <v>17258.689999999999</v>
      </c>
      <c r="CE216" s="54">
        <f t="shared" si="284"/>
        <v>14643.47</v>
      </c>
      <c r="CF216" s="54">
        <f t="shared" si="284"/>
        <v>16010.06</v>
      </c>
      <c r="CG216" s="54">
        <f t="shared" si="284"/>
        <v>13621.74</v>
      </c>
      <c r="CH216" s="54">
        <f t="shared" si="284"/>
        <v>16585.48</v>
      </c>
      <c r="CI216" s="54">
        <f t="shared" si="284"/>
        <v>9172.56</v>
      </c>
      <c r="CJ216" s="54">
        <f t="shared" si="284"/>
        <v>9304.2000000000007</v>
      </c>
      <c r="CK216" s="54">
        <f t="shared" si="284"/>
        <v>8756.26</v>
      </c>
      <c r="CL216" s="54">
        <f t="shared" si="284"/>
        <v>9218.4699999999993</v>
      </c>
      <c r="CM216" s="54">
        <f t="shared" si="284"/>
        <v>10089.44</v>
      </c>
      <c r="CN216" s="54">
        <f t="shared" si="284"/>
        <v>8452.16</v>
      </c>
      <c r="CO216" s="54">
        <f t="shared" si="284"/>
        <v>8456.7199999999993</v>
      </c>
      <c r="CP216" s="54">
        <f t="shared" si="284"/>
        <v>9370.5400000000009</v>
      </c>
      <c r="CQ216" s="54">
        <f t="shared" si="284"/>
        <v>9536.4699999999993</v>
      </c>
      <c r="CR216" s="54">
        <f t="shared" si="284"/>
        <v>14861.42</v>
      </c>
      <c r="CS216" s="54">
        <f t="shared" si="284"/>
        <v>10889.08</v>
      </c>
      <c r="CT216" s="54">
        <f t="shared" si="284"/>
        <v>16550.48</v>
      </c>
      <c r="CU216" s="54">
        <f t="shared" si="284"/>
        <v>8395.16</v>
      </c>
      <c r="CV216" s="54">
        <f t="shared" si="284"/>
        <v>16896.32</v>
      </c>
      <c r="CW216" s="54">
        <f t="shared" si="284"/>
        <v>14741.54</v>
      </c>
      <c r="CX216" s="54">
        <f t="shared" si="284"/>
        <v>9791.51</v>
      </c>
      <c r="CY216" s="54">
        <f t="shared" si="284"/>
        <v>18149.07</v>
      </c>
      <c r="CZ216" s="54">
        <f t="shared" si="284"/>
        <v>8595.7999999999993</v>
      </c>
      <c r="DA216" s="54">
        <f t="shared" si="284"/>
        <v>14496.02</v>
      </c>
      <c r="DB216" s="54">
        <f t="shared" si="284"/>
        <v>11782.25</v>
      </c>
      <c r="DC216" s="54">
        <f t="shared" si="284"/>
        <v>15231.33</v>
      </c>
      <c r="DD216" s="54">
        <f t="shared" si="284"/>
        <v>15174.16</v>
      </c>
      <c r="DE216" s="54">
        <f t="shared" si="284"/>
        <v>10019.280000000001</v>
      </c>
      <c r="DF216" s="54">
        <f t="shared" si="284"/>
        <v>8457.4</v>
      </c>
      <c r="DG216" s="54">
        <f t="shared" si="284"/>
        <v>17857.75</v>
      </c>
      <c r="DH216" s="54">
        <f t="shared" si="284"/>
        <v>8462.83</v>
      </c>
      <c r="DI216" s="54">
        <f t="shared" si="284"/>
        <v>8613.09</v>
      </c>
      <c r="DJ216" s="54">
        <f t="shared" si="284"/>
        <v>9456.5300000000007</v>
      </c>
      <c r="DK216" s="54">
        <f t="shared" si="284"/>
        <v>9902.24</v>
      </c>
      <c r="DL216" s="54">
        <f t="shared" si="284"/>
        <v>8794</v>
      </c>
      <c r="DM216" s="54">
        <f t="shared" si="284"/>
        <v>14368.59</v>
      </c>
      <c r="DN216" s="54">
        <f t="shared" si="284"/>
        <v>9155.92</v>
      </c>
      <c r="DO216" s="54">
        <f t="shared" si="284"/>
        <v>8951.7800000000007</v>
      </c>
      <c r="DP216" s="54">
        <f t="shared" si="284"/>
        <v>14154.43</v>
      </c>
      <c r="DQ216" s="54">
        <f t="shared" si="284"/>
        <v>9679.7999999999993</v>
      </c>
      <c r="DR216" s="54">
        <f t="shared" si="284"/>
        <v>9304.08</v>
      </c>
      <c r="DS216" s="54">
        <f t="shared" si="284"/>
        <v>9802.7999999999993</v>
      </c>
      <c r="DT216" s="54">
        <f t="shared" si="284"/>
        <v>16721.53</v>
      </c>
      <c r="DU216" s="54">
        <f t="shared" si="284"/>
        <v>10616.3</v>
      </c>
      <c r="DV216" s="54">
        <f t="shared" si="284"/>
        <v>14246.3</v>
      </c>
      <c r="DW216" s="54">
        <f t="shared" si="284"/>
        <v>10929.46</v>
      </c>
      <c r="DX216" s="54">
        <f t="shared" si="284"/>
        <v>16879.16</v>
      </c>
      <c r="DY216" s="54">
        <f t="shared" si="284"/>
        <v>12545.35</v>
      </c>
      <c r="DZ216" s="54">
        <f t="shared" si="284"/>
        <v>9504.64</v>
      </c>
      <c r="EA216" s="54">
        <f t="shared" ref="EA216:FX216" si="285">ROUND(EA214/EA96,2)</f>
        <v>9946.59</v>
      </c>
      <c r="EB216" s="54">
        <f t="shared" si="285"/>
        <v>9389.9</v>
      </c>
      <c r="EC216" s="54">
        <f t="shared" si="285"/>
        <v>10960.61</v>
      </c>
      <c r="ED216" s="54">
        <f t="shared" si="285"/>
        <v>11523.49</v>
      </c>
      <c r="EE216" s="54">
        <f t="shared" si="285"/>
        <v>13839.43</v>
      </c>
      <c r="EF216" s="54">
        <f t="shared" si="285"/>
        <v>8924.19</v>
      </c>
      <c r="EG216" s="54">
        <f t="shared" si="285"/>
        <v>11382.03</v>
      </c>
      <c r="EH216" s="54">
        <f t="shared" si="285"/>
        <v>12605.42</v>
      </c>
      <c r="EI216" s="54">
        <f t="shared" si="285"/>
        <v>9152.25</v>
      </c>
      <c r="EJ216" s="54">
        <f t="shared" si="285"/>
        <v>8454.7099999999991</v>
      </c>
      <c r="EK216" s="54">
        <f t="shared" si="285"/>
        <v>9229.73</v>
      </c>
      <c r="EL216" s="54">
        <f t="shared" si="285"/>
        <v>9384.35</v>
      </c>
      <c r="EM216" s="54">
        <f t="shared" si="285"/>
        <v>10038.66</v>
      </c>
      <c r="EN216" s="54">
        <f t="shared" si="285"/>
        <v>8989.16</v>
      </c>
      <c r="EO216" s="54">
        <f t="shared" si="285"/>
        <v>10150.469999999999</v>
      </c>
      <c r="EP216" s="54">
        <f t="shared" si="285"/>
        <v>10976.76</v>
      </c>
      <c r="EQ216" s="54">
        <f t="shared" si="285"/>
        <v>8878.43</v>
      </c>
      <c r="ER216" s="54">
        <f t="shared" si="285"/>
        <v>12238.28</v>
      </c>
      <c r="ES216" s="54">
        <f t="shared" si="285"/>
        <v>16501.89</v>
      </c>
      <c r="ET216" s="54">
        <f t="shared" si="285"/>
        <v>14477.66</v>
      </c>
      <c r="EU216" s="54">
        <f t="shared" si="285"/>
        <v>10268</v>
      </c>
      <c r="EV216" s="54">
        <f t="shared" si="285"/>
        <v>18801.53</v>
      </c>
      <c r="EW216" s="54">
        <f t="shared" si="285"/>
        <v>11865.46</v>
      </c>
      <c r="EX216" s="54">
        <f t="shared" si="285"/>
        <v>13874.08</v>
      </c>
      <c r="EY216" s="54">
        <f t="shared" si="285"/>
        <v>9012.99</v>
      </c>
      <c r="EZ216" s="54">
        <f t="shared" si="285"/>
        <v>16075.09</v>
      </c>
      <c r="FA216" s="54">
        <f t="shared" si="285"/>
        <v>9207.8799999999992</v>
      </c>
      <c r="FB216" s="54">
        <f t="shared" si="285"/>
        <v>11491.23</v>
      </c>
      <c r="FC216" s="54">
        <f t="shared" si="285"/>
        <v>8546.7900000000009</v>
      </c>
      <c r="FD216" s="54">
        <f t="shared" si="285"/>
        <v>11299</v>
      </c>
      <c r="FE216" s="54">
        <f t="shared" si="285"/>
        <v>17160.47</v>
      </c>
      <c r="FF216" s="54">
        <f t="shared" si="285"/>
        <v>13493.22</v>
      </c>
      <c r="FG216" s="54">
        <f t="shared" si="285"/>
        <v>16671.71</v>
      </c>
      <c r="FH216" s="54">
        <f t="shared" si="285"/>
        <v>17484.89</v>
      </c>
      <c r="FI216" s="54">
        <f t="shared" si="285"/>
        <v>8779.5400000000009</v>
      </c>
      <c r="FJ216" s="54">
        <f t="shared" si="285"/>
        <v>8550.2800000000007</v>
      </c>
      <c r="FK216" s="54">
        <f t="shared" si="285"/>
        <v>8548.7800000000007</v>
      </c>
      <c r="FL216" s="54">
        <f t="shared" si="285"/>
        <v>8447.2999999999993</v>
      </c>
      <c r="FM216" s="54">
        <f t="shared" si="285"/>
        <v>8451.4500000000007</v>
      </c>
      <c r="FN216" s="54">
        <f t="shared" si="285"/>
        <v>8760.01</v>
      </c>
      <c r="FO216" s="54">
        <f t="shared" si="285"/>
        <v>8951.5</v>
      </c>
      <c r="FP216" s="54">
        <f t="shared" si="285"/>
        <v>9108.11</v>
      </c>
      <c r="FQ216" s="54">
        <f t="shared" si="285"/>
        <v>9188.41</v>
      </c>
      <c r="FR216" s="54">
        <f t="shared" si="285"/>
        <v>15411.29</v>
      </c>
      <c r="FS216" s="54">
        <f t="shared" si="285"/>
        <v>14143.45</v>
      </c>
      <c r="FT216" s="53">
        <f t="shared" si="285"/>
        <v>17889.599999999999</v>
      </c>
      <c r="FU216" s="54">
        <f t="shared" si="285"/>
        <v>9887.73</v>
      </c>
      <c r="FV216" s="54">
        <f t="shared" si="285"/>
        <v>9550.56</v>
      </c>
      <c r="FW216" s="54">
        <f t="shared" si="285"/>
        <v>14387.19</v>
      </c>
      <c r="FX216" s="54">
        <f t="shared" si="285"/>
        <v>18678.21</v>
      </c>
      <c r="FY216" s="54"/>
      <c r="FZ216" s="54">
        <f>FZ214/FZ96</f>
        <v>8900.4194923566156</v>
      </c>
      <c r="GA216" s="54"/>
      <c r="GB216" s="54"/>
      <c r="GC216" s="54"/>
      <c r="GD216" s="54"/>
      <c r="GE216" s="6"/>
      <c r="GF216" s="7"/>
      <c r="GG216" s="7"/>
      <c r="GH216" s="7"/>
      <c r="GI216" s="7"/>
      <c r="GJ216" s="7"/>
      <c r="GK216" s="7"/>
      <c r="GL216" s="7"/>
      <c r="GM216" s="7"/>
    </row>
    <row r="217" spans="1:195" x14ac:dyDescent="0.2">
      <c r="A217" s="72"/>
      <c r="B217" s="2" t="s">
        <v>576</v>
      </c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3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4"/>
      <c r="BG217" s="54"/>
      <c r="BH217" s="54"/>
      <c r="BI217" s="54"/>
      <c r="BJ217" s="54"/>
      <c r="BK217" s="54"/>
      <c r="BL217" s="54"/>
      <c r="BM217" s="54"/>
      <c r="BN217" s="54"/>
      <c r="BO217" s="54"/>
      <c r="BP217" s="54"/>
      <c r="BQ217" s="54"/>
      <c r="BR217" s="54"/>
      <c r="BS217" s="54"/>
      <c r="BT217" s="54"/>
      <c r="BU217" s="54"/>
      <c r="BV217" s="54"/>
      <c r="BW217" s="54"/>
      <c r="BX217" s="54"/>
      <c r="BY217" s="54"/>
      <c r="BZ217" s="54"/>
      <c r="CA217" s="54"/>
      <c r="CB217" s="54"/>
      <c r="CC217" s="54"/>
      <c r="CD217" s="54"/>
      <c r="CE217" s="54"/>
      <c r="CF217" s="54"/>
      <c r="CG217" s="54"/>
      <c r="CH217" s="54"/>
      <c r="CI217" s="54"/>
      <c r="CJ217" s="54"/>
      <c r="CK217" s="54"/>
      <c r="CL217" s="54"/>
      <c r="CM217" s="54"/>
      <c r="CN217" s="54"/>
      <c r="CO217" s="54"/>
      <c r="CP217" s="54"/>
      <c r="CQ217" s="54"/>
      <c r="CR217" s="54"/>
      <c r="CS217" s="54"/>
      <c r="CT217" s="54"/>
      <c r="CU217" s="54"/>
      <c r="CV217" s="54"/>
      <c r="CW217" s="54"/>
      <c r="CX217" s="54"/>
      <c r="CY217" s="54"/>
      <c r="CZ217" s="54"/>
      <c r="DA217" s="54"/>
      <c r="DB217" s="54"/>
      <c r="DC217" s="54"/>
      <c r="DD217" s="54"/>
      <c r="DE217" s="54"/>
      <c r="DF217" s="54"/>
      <c r="DG217" s="54"/>
      <c r="DH217" s="54"/>
      <c r="DI217" s="54"/>
      <c r="DJ217" s="54"/>
      <c r="DK217" s="54">
        <f>DK214-DK203</f>
        <v>4722378.97</v>
      </c>
      <c r="DL217" s="54"/>
      <c r="DM217" s="54"/>
      <c r="DN217" s="54"/>
      <c r="DO217" s="54"/>
      <c r="DP217" s="54"/>
      <c r="DQ217" s="54"/>
      <c r="DR217" s="54"/>
      <c r="DS217" s="54"/>
      <c r="DT217" s="54"/>
      <c r="DU217" s="54"/>
      <c r="DV217" s="54"/>
      <c r="DW217" s="54"/>
      <c r="DX217" s="54"/>
      <c r="DY217" s="54"/>
      <c r="DZ217" s="54"/>
      <c r="EA217" s="54"/>
      <c r="EB217" s="54"/>
      <c r="EC217" s="54"/>
      <c r="ED217" s="54"/>
      <c r="EE217" s="54"/>
      <c r="EF217" s="54"/>
      <c r="EG217" s="54"/>
      <c r="EH217" s="54"/>
      <c r="EI217" s="54"/>
      <c r="EJ217" s="54"/>
      <c r="EK217" s="54"/>
      <c r="EL217" s="54"/>
      <c r="EM217" s="54"/>
      <c r="EN217" s="54"/>
      <c r="EO217" s="54"/>
      <c r="EP217" s="54"/>
      <c r="EQ217" s="54"/>
      <c r="ER217" s="54"/>
      <c r="ES217" s="54"/>
      <c r="ET217" s="54"/>
      <c r="EU217" s="54"/>
      <c r="EV217" s="54"/>
      <c r="EW217" s="54"/>
      <c r="EX217" s="54"/>
      <c r="EY217" s="54"/>
      <c r="EZ217" s="54"/>
      <c r="FA217" s="54"/>
      <c r="FB217" s="54"/>
      <c r="FC217" s="54"/>
      <c r="FD217" s="54"/>
      <c r="FE217" s="54"/>
      <c r="FF217" s="54"/>
      <c r="FG217" s="54"/>
      <c r="FH217" s="54"/>
      <c r="FI217" s="54"/>
      <c r="FJ217" s="54"/>
      <c r="FK217" s="54"/>
      <c r="FL217" s="54"/>
      <c r="FM217" s="54"/>
      <c r="FN217" s="54"/>
      <c r="FO217" s="54"/>
      <c r="FP217" s="54"/>
      <c r="FQ217" s="54"/>
      <c r="FR217" s="54"/>
      <c r="FS217" s="54"/>
      <c r="FT217" s="53"/>
      <c r="FU217" s="54"/>
      <c r="FV217" s="54"/>
      <c r="FW217" s="54"/>
      <c r="FX217" s="54"/>
      <c r="FY217" s="54"/>
      <c r="FZ217" s="54"/>
      <c r="GA217" s="54"/>
      <c r="GB217" s="54"/>
      <c r="GC217" s="54"/>
      <c r="GD217" s="54"/>
      <c r="GE217" s="6"/>
      <c r="GF217" s="7"/>
      <c r="GG217" s="7"/>
      <c r="GH217" s="7"/>
      <c r="GI217" s="7"/>
      <c r="GJ217" s="7"/>
      <c r="GK217" s="7"/>
      <c r="GL217" s="7"/>
      <c r="GM217" s="7"/>
    </row>
    <row r="218" spans="1:195" x14ac:dyDescent="0.2">
      <c r="A218" s="3" t="s">
        <v>413</v>
      </c>
      <c r="B218" s="2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  <c r="AA218" s="134"/>
      <c r="AB218" s="134"/>
      <c r="AC218" s="134"/>
      <c r="AD218" s="134"/>
      <c r="AE218" s="134"/>
      <c r="AF218" s="134"/>
      <c r="AG218" s="134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134"/>
      <c r="BW218" s="134"/>
      <c r="BX218" s="134"/>
      <c r="BY218" s="134"/>
      <c r="BZ218" s="134"/>
      <c r="CA218" s="134"/>
      <c r="CB218" s="134"/>
      <c r="CC218" s="134"/>
      <c r="CD218" s="134"/>
      <c r="CE218" s="134"/>
      <c r="CF218" s="134"/>
      <c r="CG218" s="134"/>
      <c r="CH218" s="134"/>
      <c r="CI218" s="134"/>
      <c r="CJ218" s="134"/>
      <c r="CK218" s="134"/>
      <c r="CL218" s="134"/>
      <c r="CM218" s="134"/>
      <c r="CN218" s="134"/>
      <c r="CO218" s="134"/>
      <c r="CP218" s="134"/>
      <c r="CQ218" s="134"/>
      <c r="CR218" s="134"/>
      <c r="CS218" s="134"/>
      <c r="CT218" s="134"/>
      <c r="CU218" s="134"/>
      <c r="CV218" s="134"/>
      <c r="CW218" s="134"/>
      <c r="CX218" s="134"/>
      <c r="CY218" s="134"/>
      <c r="CZ218" s="134"/>
      <c r="DA218" s="134"/>
      <c r="DB218" s="134"/>
      <c r="DC218" s="134"/>
      <c r="DD218" s="134"/>
      <c r="DE218" s="134"/>
      <c r="DF218" s="134"/>
      <c r="DG218" s="134"/>
      <c r="DH218" s="134"/>
      <c r="DI218" s="134"/>
      <c r="DJ218" s="134"/>
      <c r="DK218" s="134"/>
      <c r="DL218" s="134"/>
      <c r="DM218" s="134"/>
      <c r="DN218" s="134"/>
      <c r="DO218" s="134"/>
      <c r="DP218" s="134"/>
      <c r="DQ218" s="134"/>
      <c r="DR218" s="134"/>
      <c r="DS218" s="134"/>
      <c r="DT218" s="134"/>
      <c r="DU218" s="134"/>
      <c r="DV218" s="134"/>
      <c r="DW218" s="134"/>
      <c r="DX218" s="134"/>
      <c r="DY218" s="134"/>
      <c r="DZ218" s="134"/>
      <c r="EA218" s="134"/>
      <c r="EB218" s="134"/>
      <c r="EC218" s="134"/>
      <c r="ED218" s="134"/>
      <c r="EE218" s="134"/>
      <c r="EF218" s="134"/>
      <c r="EG218" s="134"/>
      <c r="EH218" s="134"/>
      <c r="EI218" s="134"/>
      <c r="EJ218" s="134"/>
      <c r="EK218" s="134"/>
      <c r="EL218" s="134"/>
      <c r="EM218" s="134"/>
      <c r="EN218" s="134"/>
      <c r="EO218" s="134"/>
      <c r="EP218" s="134"/>
      <c r="EQ218" s="134"/>
      <c r="ER218" s="134"/>
      <c r="ES218" s="134"/>
      <c r="ET218" s="134"/>
      <c r="EU218" s="134"/>
      <c r="EV218" s="134"/>
      <c r="EW218" s="134"/>
      <c r="EX218" s="134"/>
      <c r="EY218" s="134"/>
      <c r="EZ218" s="134"/>
      <c r="FA218" s="134"/>
      <c r="FB218" s="134"/>
      <c r="FC218" s="134"/>
      <c r="FD218" s="134"/>
      <c r="FE218" s="134"/>
      <c r="FF218" s="134"/>
      <c r="FG218" s="134"/>
      <c r="FH218" s="134"/>
      <c r="FI218" s="134"/>
      <c r="FJ218" s="134"/>
      <c r="FK218" s="134"/>
      <c r="FL218" s="134"/>
      <c r="FM218" s="134"/>
      <c r="FN218" s="134"/>
      <c r="FO218" s="134"/>
      <c r="FP218" s="134"/>
      <c r="FQ218" s="134"/>
      <c r="FR218" s="134"/>
      <c r="FS218" s="134"/>
      <c r="FT218" s="134"/>
      <c r="FU218" s="134"/>
      <c r="FV218" s="134"/>
      <c r="FW218" s="134"/>
      <c r="FX218" s="134"/>
      <c r="FY218" s="54"/>
      <c r="FZ218" s="54"/>
      <c r="GA218" s="54"/>
      <c r="GB218" s="54"/>
      <c r="GC218" s="54"/>
      <c r="GD218" s="54"/>
      <c r="GE218" s="6"/>
      <c r="GF218" s="7"/>
      <c r="GG218" s="7"/>
      <c r="GH218" s="7"/>
      <c r="GI218" s="7"/>
      <c r="GJ218" s="7"/>
      <c r="GK218" s="7"/>
      <c r="GL218" s="7"/>
      <c r="GM218" s="7"/>
    </row>
    <row r="219" spans="1:195" ht="31.5" x14ac:dyDescent="0.25">
      <c r="A219" s="3" t="s">
        <v>413</v>
      </c>
      <c r="B219" s="152" t="s">
        <v>577</v>
      </c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F219" s="54"/>
      <c r="BG219" s="54"/>
      <c r="BH219" s="54"/>
      <c r="BI219" s="54"/>
      <c r="BJ219" s="54"/>
      <c r="BK219" s="54"/>
      <c r="BL219" s="54"/>
      <c r="BM219" s="54"/>
      <c r="BN219" s="54"/>
      <c r="BO219" s="54"/>
      <c r="BP219" s="54"/>
      <c r="BQ219" s="54"/>
      <c r="BR219" s="54"/>
      <c r="BS219" s="54"/>
      <c r="BT219" s="54"/>
      <c r="BU219" s="54"/>
      <c r="BV219" s="54"/>
      <c r="BW219" s="54"/>
      <c r="BX219" s="54"/>
      <c r="BY219" s="54"/>
      <c r="BZ219" s="54"/>
      <c r="CA219" s="54"/>
      <c r="CB219" s="54"/>
      <c r="CC219" s="54"/>
      <c r="CD219" s="54"/>
      <c r="CE219" s="54"/>
      <c r="CF219" s="54"/>
      <c r="CG219" s="54"/>
      <c r="CH219" s="54"/>
      <c r="CI219" s="54"/>
      <c r="CJ219" s="54"/>
      <c r="CK219" s="54"/>
      <c r="CL219" s="54"/>
      <c r="CM219" s="54"/>
      <c r="CN219" s="54"/>
      <c r="CO219" s="54"/>
      <c r="CP219" s="54"/>
      <c r="CQ219" s="54"/>
      <c r="CR219" s="54"/>
      <c r="CS219" s="54"/>
      <c r="CT219" s="54"/>
      <c r="CU219" s="54"/>
      <c r="CV219" s="54"/>
      <c r="CW219" s="54"/>
      <c r="CX219" s="54"/>
      <c r="CY219" s="54"/>
      <c r="CZ219" s="54"/>
      <c r="DA219" s="54"/>
      <c r="DB219" s="54"/>
      <c r="DC219" s="54"/>
      <c r="DD219" s="54"/>
      <c r="DE219" s="54"/>
      <c r="DF219" s="54"/>
      <c r="DG219" s="54"/>
      <c r="DH219" s="54"/>
      <c r="DI219" s="54"/>
      <c r="DJ219" s="54"/>
      <c r="DK219" s="54"/>
      <c r="DL219" s="54"/>
      <c r="DM219" s="54"/>
      <c r="DN219" s="54"/>
      <c r="DO219" s="54"/>
      <c r="DP219" s="54"/>
      <c r="DQ219" s="54"/>
      <c r="DR219" s="54"/>
      <c r="DS219" s="54"/>
      <c r="DT219" s="54"/>
      <c r="DU219" s="54"/>
      <c r="DV219" s="54"/>
      <c r="DW219" s="54"/>
      <c r="DX219" s="54"/>
      <c r="DY219" s="54"/>
      <c r="DZ219" s="54"/>
      <c r="EA219" s="54"/>
      <c r="EB219" s="54"/>
      <c r="EC219" s="54"/>
      <c r="ED219" s="54"/>
      <c r="EE219" s="54"/>
      <c r="EF219" s="54"/>
      <c r="EG219" s="54"/>
      <c r="EH219" s="54"/>
      <c r="EI219" s="54"/>
      <c r="EJ219" s="54"/>
      <c r="EK219" s="54"/>
      <c r="EL219" s="54"/>
      <c r="EM219" s="54"/>
      <c r="EN219" s="54"/>
      <c r="EO219" s="54"/>
      <c r="EP219" s="54"/>
      <c r="EQ219" s="54"/>
      <c r="ER219" s="54"/>
      <c r="ES219" s="54"/>
      <c r="ET219" s="54"/>
      <c r="EU219" s="54"/>
      <c r="EV219" s="54"/>
      <c r="EW219" s="54"/>
      <c r="EX219" s="54"/>
      <c r="EY219" s="54"/>
      <c r="EZ219" s="54"/>
      <c r="FA219" s="54"/>
      <c r="FB219" s="54"/>
      <c r="FC219" s="54"/>
      <c r="FD219" s="54"/>
      <c r="FE219" s="54"/>
      <c r="FF219" s="54"/>
      <c r="FG219" s="54"/>
      <c r="FH219" s="54"/>
      <c r="FI219" s="54"/>
      <c r="FJ219" s="54"/>
      <c r="FK219" s="54"/>
      <c r="FL219" s="54"/>
      <c r="FM219" s="54"/>
      <c r="FN219" s="54"/>
      <c r="FO219" s="54"/>
      <c r="FP219" s="54"/>
      <c r="FQ219" s="54"/>
      <c r="FR219" s="54"/>
      <c r="FS219" s="54"/>
      <c r="FT219" s="54"/>
      <c r="FU219" s="54"/>
      <c r="FV219" s="54"/>
      <c r="FW219" s="54"/>
      <c r="FX219" s="54"/>
      <c r="FY219" s="54"/>
      <c r="FZ219" s="54"/>
      <c r="GA219" s="54"/>
      <c r="GB219" s="54"/>
      <c r="GC219" s="54"/>
      <c r="GD219" s="54"/>
      <c r="GE219" s="6"/>
      <c r="GF219" s="7"/>
      <c r="GG219" s="7"/>
      <c r="GH219" s="7"/>
      <c r="GI219" s="7"/>
      <c r="GJ219" s="7"/>
      <c r="GK219" s="7"/>
      <c r="GL219" s="7"/>
      <c r="GM219" s="7"/>
    </row>
    <row r="220" spans="1:195" x14ac:dyDescent="0.2">
      <c r="A220" s="3" t="s">
        <v>578</v>
      </c>
      <c r="B220" s="2" t="s">
        <v>579</v>
      </c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3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F220" s="54"/>
      <c r="BG220" s="54"/>
      <c r="BH220" s="54"/>
      <c r="BI220" s="54"/>
      <c r="BJ220" s="54"/>
      <c r="BK220" s="54"/>
      <c r="BL220" s="54"/>
      <c r="BM220" s="54"/>
      <c r="BN220" s="54"/>
      <c r="BO220" s="54"/>
      <c r="BP220" s="54"/>
      <c r="BQ220" s="54"/>
      <c r="BR220" s="54"/>
      <c r="BS220" s="54"/>
      <c r="BT220" s="54"/>
      <c r="BU220" s="54"/>
      <c r="BV220" s="54"/>
      <c r="BW220" s="54"/>
      <c r="BX220" s="54"/>
      <c r="BY220" s="54"/>
      <c r="BZ220" s="54"/>
      <c r="CA220" s="54"/>
      <c r="CB220" s="54"/>
      <c r="CC220" s="54"/>
      <c r="CD220" s="54"/>
      <c r="CE220" s="54"/>
      <c r="CF220" s="54"/>
      <c r="CG220" s="54"/>
      <c r="CH220" s="54"/>
      <c r="CI220" s="54"/>
      <c r="CJ220" s="54"/>
      <c r="CK220" s="54"/>
      <c r="CL220" s="54"/>
      <c r="CM220" s="54"/>
      <c r="CN220" s="54"/>
      <c r="CO220" s="54"/>
      <c r="CP220" s="54"/>
      <c r="CQ220" s="54"/>
      <c r="CR220" s="54"/>
      <c r="CS220" s="54"/>
      <c r="CT220" s="54"/>
      <c r="CU220" s="54"/>
      <c r="CV220" s="54"/>
      <c r="CW220" s="54"/>
      <c r="CX220" s="54"/>
      <c r="CY220" s="54"/>
      <c r="CZ220" s="54"/>
      <c r="DA220" s="54"/>
      <c r="DB220" s="54"/>
      <c r="DC220" s="54"/>
      <c r="DD220" s="54"/>
      <c r="DE220" s="54"/>
      <c r="DF220" s="54"/>
      <c r="DG220" s="54"/>
      <c r="DH220" s="54"/>
      <c r="DI220" s="54"/>
      <c r="DJ220" s="54"/>
      <c r="DK220" s="54"/>
      <c r="DL220" s="54"/>
      <c r="DM220" s="54"/>
      <c r="DN220" s="54"/>
      <c r="DO220" s="54"/>
      <c r="DP220" s="54"/>
      <c r="DQ220" s="54"/>
      <c r="DR220" s="54"/>
      <c r="DS220" s="54"/>
      <c r="DT220" s="54"/>
      <c r="DU220" s="54"/>
      <c r="DV220" s="54"/>
      <c r="DW220" s="54"/>
      <c r="DX220" s="54"/>
      <c r="DY220" s="54"/>
      <c r="DZ220" s="54"/>
      <c r="EA220" s="54"/>
      <c r="EB220" s="54"/>
      <c r="EC220" s="54"/>
      <c r="ED220" s="54"/>
      <c r="EE220" s="54"/>
      <c r="EF220" s="54"/>
      <c r="EG220" s="54"/>
      <c r="EH220" s="54"/>
      <c r="EI220" s="54"/>
      <c r="EJ220" s="54"/>
      <c r="EK220" s="54"/>
      <c r="EL220" s="54"/>
      <c r="EM220" s="54"/>
      <c r="EN220" s="54"/>
      <c r="EO220" s="54"/>
      <c r="EP220" s="54"/>
      <c r="EQ220" s="54"/>
      <c r="ER220" s="54"/>
      <c r="ES220" s="54"/>
      <c r="ET220" s="54"/>
      <c r="EU220" s="54"/>
      <c r="EV220" s="54"/>
      <c r="EW220" s="54"/>
      <c r="EX220" s="54"/>
      <c r="EY220" s="54"/>
      <c r="EZ220" s="54"/>
      <c r="FA220" s="54"/>
      <c r="FB220" s="54"/>
      <c r="FC220" s="54"/>
      <c r="FD220" s="54"/>
      <c r="FE220" s="54"/>
      <c r="FF220" s="54"/>
      <c r="FG220" s="54"/>
      <c r="FH220" s="54"/>
      <c r="FI220" s="54"/>
      <c r="FJ220" s="54"/>
      <c r="FK220" s="54"/>
      <c r="FL220" s="54"/>
      <c r="FM220" s="54"/>
      <c r="FN220" s="54"/>
      <c r="FO220" s="54"/>
      <c r="FP220" s="54"/>
      <c r="FQ220" s="54"/>
      <c r="FR220" s="54"/>
      <c r="FS220" s="54"/>
      <c r="FT220" s="53"/>
      <c r="FU220" s="54"/>
      <c r="FV220" s="54"/>
      <c r="FW220" s="54"/>
      <c r="FX220" s="54"/>
      <c r="FY220" s="134"/>
      <c r="FZ220" s="54"/>
      <c r="GA220" s="54"/>
      <c r="GB220" s="54"/>
      <c r="GC220" s="54"/>
      <c r="GD220" s="54"/>
      <c r="GE220" s="6"/>
      <c r="GF220" s="7"/>
      <c r="GG220" s="7"/>
      <c r="GH220" s="7"/>
      <c r="GI220" s="7"/>
      <c r="GJ220" s="7"/>
      <c r="GK220" s="7"/>
      <c r="GL220" s="7"/>
      <c r="GM220" s="7"/>
    </row>
    <row r="221" spans="1:195" x14ac:dyDescent="0.2">
      <c r="A221" s="6"/>
      <c r="B221" s="2" t="s">
        <v>580</v>
      </c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3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F221" s="54"/>
      <c r="BG221" s="54"/>
      <c r="BH221" s="54"/>
      <c r="BI221" s="54"/>
      <c r="BJ221" s="54"/>
      <c r="BK221" s="54"/>
      <c r="BL221" s="54"/>
      <c r="BM221" s="54"/>
      <c r="BN221" s="54"/>
      <c r="BO221" s="54"/>
      <c r="BP221" s="54"/>
      <c r="BQ221" s="54"/>
      <c r="BR221" s="54"/>
      <c r="BS221" s="54"/>
      <c r="BT221" s="54"/>
      <c r="BU221" s="54"/>
      <c r="BV221" s="54"/>
      <c r="BW221" s="54"/>
      <c r="BX221" s="54"/>
      <c r="BY221" s="54"/>
      <c r="BZ221" s="54"/>
      <c r="CA221" s="54"/>
      <c r="CB221" s="54"/>
      <c r="CC221" s="54"/>
      <c r="CD221" s="54"/>
      <c r="CE221" s="54"/>
      <c r="CF221" s="54"/>
      <c r="CG221" s="54"/>
      <c r="CH221" s="54"/>
      <c r="CI221" s="54"/>
      <c r="CJ221" s="54"/>
      <c r="CK221" s="54"/>
      <c r="CL221" s="54"/>
      <c r="CM221" s="54"/>
      <c r="CN221" s="54"/>
      <c r="CO221" s="54"/>
      <c r="CP221" s="54"/>
      <c r="CQ221" s="54"/>
      <c r="CR221" s="54"/>
      <c r="CS221" s="54"/>
      <c r="CT221" s="54"/>
      <c r="CU221" s="54"/>
      <c r="CV221" s="54"/>
      <c r="CW221" s="54"/>
      <c r="CX221" s="54"/>
      <c r="CY221" s="54"/>
      <c r="CZ221" s="54"/>
      <c r="DA221" s="54"/>
      <c r="DB221" s="54"/>
      <c r="DC221" s="54"/>
      <c r="DD221" s="54"/>
      <c r="DE221" s="54"/>
      <c r="DF221" s="54"/>
      <c r="DG221" s="54"/>
      <c r="DH221" s="54"/>
      <c r="DI221" s="54"/>
      <c r="DJ221" s="54"/>
      <c r="DK221" s="54"/>
      <c r="DL221" s="54"/>
      <c r="DM221" s="54"/>
      <c r="DN221" s="54"/>
      <c r="DO221" s="54"/>
      <c r="DP221" s="54"/>
      <c r="DQ221" s="54"/>
      <c r="DR221" s="54"/>
      <c r="DS221" s="54"/>
      <c r="DT221" s="54"/>
      <c r="DU221" s="54"/>
      <c r="DV221" s="54"/>
      <c r="DW221" s="54"/>
      <c r="DX221" s="54"/>
      <c r="DY221" s="54"/>
      <c r="DZ221" s="54"/>
      <c r="EA221" s="54"/>
      <c r="EB221" s="54"/>
      <c r="EC221" s="54"/>
      <c r="ED221" s="54"/>
      <c r="EE221" s="54"/>
      <c r="EF221" s="54"/>
      <c r="EG221" s="54"/>
      <c r="EH221" s="54"/>
      <c r="EI221" s="54"/>
      <c r="EJ221" s="54"/>
      <c r="EK221" s="54"/>
      <c r="EL221" s="54"/>
      <c r="EM221" s="54"/>
      <c r="EN221" s="54"/>
      <c r="EO221" s="54"/>
      <c r="EP221" s="54"/>
      <c r="EQ221" s="54"/>
      <c r="ER221" s="54"/>
      <c r="ES221" s="54"/>
      <c r="ET221" s="54"/>
      <c r="EU221" s="54"/>
      <c r="EV221" s="54"/>
      <c r="EW221" s="54"/>
      <c r="EX221" s="54"/>
      <c r="EY221" s="54"/>
      <c r="EZ221" s="54"/>
      <c r="FA221" s="54"/>
      <c r="FB221" s="54"/>
      <c r="FC221" s="54"/>
      <c r="FD221" s="54"/>
      <c r="FE221" s="54"/>
      <c r="FF221" s="54"/>
      <c r="FG221" s="54"/>
      <c r="FH221" s="54"/>
      <c r="FI221" s="54"/>
      <c r="FJ221" s="54"/>
      <c r="FK221" s="54"/>
      <c r="FL221" s="54"/>
      <c r="FM221" s="54"/>
      <c r="FN221" s="54"/>
      <c r="FO221" s="54"/>
      <c r="FP221" s="54"/>
      <c r="FQ221" s="54"/>
      <c r="FR221" s="54"/>
      <c r="FS221" s="54"/>
      <c r="FT221" s="53"/>
      <c r="FU221" s="54"/>
      <c r="FV221" s="54"/>
      <c r="FW221" s="54"/>
      <c r="FX221" s="54"/>
      <c r="FY221" s="54"/>
      <c r="FZ221" s="54">
        <f>SUM(C219:FX219)</f>
        <v>0</v>
      </c>
      <c r="GA221" s="54"/>
      <c r="GB221" s="54"/>
      <c r="GC221" s="54"/>
      <c r="GD221" s="54"/>
      <c r="GE221" s="6"/>
      <c r="GF221" s="7"/>
      <c r="GG221" s="7"/>
      <c r="GH221" s="7"/>
      <c r="GI221" s="7"/>
      <c r="GJ221" s="7"/>
      <c r="GK221" s="7"/>
      <c r="GL221" s="7"/>
      <c r="GM221" s="7"/>
    </row>
    <row r="222" spans="1:195" x14ac:dyDescent="0.2">
      <c r="A222" s="150" t="s">
        <v>581</v>
      </c>
      <c r="B222" s="151" t="s">
        <v>582</v>
      </c>
      <c r="C222" s="54">
        <f t="shared" ref="C222:BN222" si="286">IF((AND(C$189=C$214,C$66&lt;&gt;888888888.88))=TRUE(),C209,0)</f>
        <v>76646453.140000001</v>
      </c>
      <c r="D222" s="54">
        <f t="shared" si="286"/>
        <v>365457169.39999998</v>
      </c>
      <c r="E222" s="54">
        <f t="shared" si="286"/>
        <v>0</v>
      </c>
      <c r="F222" s="54">
        <f t="shared" si="286"/>
        <v>157540665.06</v>
      </c>
      <c r="G222" s="54">
        <f t="shared" si="286"/>
        <v>9707647.4800000004</v>
      </c>
      <c r="H222" s="54">
        <f t="shared" si="286"/>
        <v>8759260.1500000004</v>
      </c>
      <c r="I222" s="54">
        <f t="shared" si="286"/>
        <v>0</v>
      </c>
      <c r="J222" s="54">
        <f t="shared" si="286"/>
        <v>20207595.855999999</v>
      </c>
      <c r="K222" s="54">
        <f t="shared" si="286"/>
        <v>3477368.46</v>
      </c>
      <c r="L222" s="54">
        <f t="shared" si="286"/>
        <v>24240947.239999998</v>
      </c>
      <c r="M222" s="54">
        <f t="shared" si="286"/>
        <v>13808014.84</v>
      </c>
      <c r="N222" s="54">
        <f t="shared" si="286"/>
        <v>468550716.59999996</v>
      </c>
      <c r="O222" s="54">
        <f t="shared" si="286"/>
        <v>125649215.86</v>
      </c>
      <c r="P222" s="54">
        <f t="shared" si="286"/>
        <v>2889962.02</v>
      </c>
      <c r="Q222" s="54">
        <f t="shared" si="286"/>
        <v>369309727.84999996</v>
      </c>
      <c r="R222" s="54">
        <f t="shared" si="286"/>
        <v>23833782.589999996</v>
      </c>
      <c r="S222" s="54">
        <f t="shared" si="286"/>
        <v>0</v>
      </c>
      <c r="T222" s="54">
        <f t="shared" si="286"/>
        <v>2206217.33</v>
      </c>
      <c r="U222" s="54">
        <f t="shared" si="286"/>
        <v>0</v>
      </c>
      <c r="V222" s="54">
        <f t="shared" si="286"/>
        <v>3388071.6199999996</v>
      </c>
      <c r="W222" s="54">
        <f t="shared" si="286"/>
        <v>926100.51</v>
      </c>
      <c r="X222" s="54">
        <f t="shared" si="286"/>
        <v>886969.5</v>
      </c>
      <c r="Y222" s="54">
        <f t="shared" si="286"/>
        <v>15748015.890000001</v>
      </c>
      <c r="Z222" s="54">
        <f t="shared" si="286"/>
        <v>3011753.23</v>
      </c>
      <c r="AA222" s="54">
        <f t="shared" si="286"/>
        <v>263266849.22</v>
      </c>
      <c r="AB222" s="54">
        <f t="shared" si="286"/>
        <v>265651138.37</v>
      </c>
      <c r="AC222" s="54">
        <f t="shared" si="286"/>
        <v>0</v>
      </c>
      <c r="AD222" s="54">
        <f t="shared" si="286"/>
        <v>0</v>
      </c>
      <c r="AE222" s="54">
        <f t="shared" si="286"/>
        <v>1797331.52</v>
      </c>
      <c r="AF222" s="54">
        <f t="shared" si="286"/>
        <v>2530986.34</v>
      </c>
      <c r="AG222" s="54">
        <f t="shared" si="286"/>
        <v>7455783.7299999995</v>
      </c>
      <c r="AH222" s="54">
        <f t="shared" si="286"/>
        <v>8976827.7100000009</v>
      </c>
      <c r="AI222" s="54">
        <f t="shared" si="286"/>
        <v>3880231.94</v>
      </c>
      <c r="AJ222" s="54">
        <f t="shared" si="286"/>
        <v>2883838.8200000003</v>
      </c>
      <c r="AK222" s="54">
        <f t="shared" si="286"/>
        <v>3024521.52</v>
      </c>
      <c r="AL222" s="54">
        <f t="shared" si="286"/>
        <v>3420154.9299999997</v>
      </c>
      <c r="AM222" s="54">
        <f t="shared" si="286"/>
        <v>4413196.3599999994</v>
      </c>
      <c r="AN222" s="54">
        <f t="shared" si="286"/>
        <v>3967491.0999999996</v>
      </c>
      <c r="AO222" s="54">
        <f t="shared" si="286"/>
        <v>0</v>
      </c>
      <c r="AP222" s="54">
        <f t="shared" si="286"/>
        <v>811630550.97000003</v>
      </c>
      <c r="AQ222" s="54">
        <f t="shared" si="286"/>
        <v>3311502.41</v>
      </c>
      <c r="AR222" s="54">
        <f t="shared" si="286"/>
        <v>560644627.91999996</v>
      </c>
      <c r="AS222" s="54">
        <f t="shared" si="286"/>
        <v>0</v>
      </c>
      <c r="AT222" s="54">
        <f t="shared" si="286"/>
        <v>21126251.630000003</v>
      </c>
      <c r="AU222" s="54">
        <f t="shared" si="286"/>
        <v>3386561.17</v>
      </c>
      <c r="AV222" s="54">
        <f t="shared" si="286"/>
        <v>3724384.1999999997</v>
      </c>
      <c r="AW222" s="54">
        <f t="shared" si="286"/>
        <v>0</v>
      </c>
      <c r="AX222" s="54">
        <f t="shared" si="286"/>
        <v>945973.04999999993</v>
      </c>
      <c r="AY222" s="54">
        <f t="shared" si="286"/>
        <v>0</v>
      </c>
      <c r="AZ222" s="54">
        <f t="shared" si="286"/>
        <v>0</v>
      </c>
      <c r="BA222" s="54">
        <f t="shared" si="286"/>
        <v>77456808.408000007</v>
      </c>
      <c r="BB222" s="54">
        <f t="shared" si="286"/>
        <v>66066549.359999999</v>
      </c>
      <c r="BC222" s="54">
        <f t="shared" si="286"/>
        <v>267221117.74000001</v>
      </c>
      <c r="BD222" s="54">
        <f t="shared" si="286"/>
        <v>42007187.347999997</v>
      </c>
      <c r="BE222" s="54">
        <f t="shared" si="286"/>
        <v>12663778.310000001</v>
      </c>
      <c r="BF222" s="54">
        <f t="shared" si="286"/>
        <v>208044579.96000001</v>
      </c>
      <c r="BG222" s="54">
        <f t="shared" si="286"/>
        <v>9260434.6799999997</v>
      </c>
      <c r="BH222" s="54">
        <f t="shared" si="286"/>
        <v>6065853.2800000003</v>
      </c>
      <c r="BI222" s="54">
        <f t="shared" si="286"/>
        <v>3410237.56</v>
      </c>
      <c r="BJ222" s="54">
        <f t="shared" si="286"/>
        <v>54987749.32</v>
      </c>
      <c r="BK222" s="54">
        <f t="shared" si="286"/>
        <v>197074239.91</v>
      </c>
      <c r="BL222" s="54">
        <f t="shared" si="286"/>
        <v>0</v>
      </c>
      <c r="BM222" s="54">
        <f t="shared" si="286"/>
        <v>3484099.76</v>
      </c>
      <c r="BN222" s="54">
        <f t="shared" si="286"/>
        <v>31000327.568</v>
      </c>
      <c r="BO222" s="54">
        <f t="shared" ref="BO222:DZ222" si="287">IF((AND(BO$189=BO$214,BO$66&lt;&gt;888888888.88))=TRUE(),BO209,0)</f>
        <v>0</v>
      </c>
      <c r="BP222" s="54">
        <f t="shared" si="287"/>
        <v>2842687.13</v>
      </c>
      <c r="BQ222" s="54">
        <f t="shared" si="287"/>
        <v>56195234.770000003</v>
      </c>
      <c r="BR222" s="54">
        <f t="shared" si="287"/>
        <v>40461835.900000006</v>
      </c>
      <c r="BS222" s="54">
        <f t="shared" si="287"/>
        <v>0</v>
      </c>
      <c r="BT222" s="54">
        <f t="shared" si="287"/>
        <v>0</v>
      </c>
      <c r="BU222" s="54">
        <f t="shared" si="287"/>
        <v>4607445.22</v>
      </c>
      <c r="BV222" s="54">
        <f t="shared" si="287"/>
        <v>0</v>
      </c>
      <c r="BW222" s="54">
        <f t="shared" si="287"/>
        <v>0</v>
      </c>
      <c r="BX222" s="54">
        <f t="shared" si="287"/>
        <v>0</v>
      </c>
      <c r="BY222" s="54">
        <f t="shared" si="287"/>
        <v>0</v>
      </c>
      <c r="BZ222" s="54">
        <f t="shared" si="287"/>
        <v>0</v>
      </c>
      <c r="CA222" s="54">
        <f t="shared" si="287"/>
        <v>2638740.1</v>
      </c>
      <c r="CB222" s="54">
        <f t="shared" si="287"/>
        <v>704419628.79999995</v>
      </c>
      <c r="CC222" s="54">
        <f t="shared" si="287"/>
        <v>2423530.4699999997</v>
      </c>
      <c r="CD222" s="54">
        <f t="shared" si="287"/>
        <v>1019632.48</v>
      </c>
      <c r="CE222" s="54">
        <f t="shared" si="287"/>
        <v>2431255.6799999997</v>
      </c>
      <c r="CF222" s="54">
        <f t="shared" si="287"/>
        <v>0</v>
      </c>
      <c r="CG222" s="54">
        <f t="shared" si="287"/>
        <v>0</v>
      </c>
      <c r="CH222" s="54">
        <f t="shared" si="287"/>
        <v>1786509.4000000001</v>
      </c>
      <c r="CI222" s="54">
        <f t="shared" si="287"/>
        <v>6646488.8399999999</v>
      </c>
      <c r="CJ222" s="54">
        <f t="shared" si="287"/>
        <v>9006407.3999999985</v>
      </c>
      <c r="CK222" s="54">
        <f t="shared" si="287"/>
        <v>48388792.399999999</v>
      </c>
      <c r="CL222" s="54">
        <f t="shared" si="287"/>
        <v>0</v>
      </c>
      <c r="CM222" s="54">
        <f t="shared" si="287"/>
        <v>8289825.2300000004</v>
      </c>
      <c r="CN222" s="54">
        <f t="shared" si="287"/>
        <v>257282621.6758</v>
      </c>
      <c r="CO222" s="54">
        <f t="shared" si="287"/>
        <v>129965836.16799998</v>
      </c>
      <c r="CP222" s="54">
        <f t="shared" si="287"/>
        <v>0</v>
      </c>
      <c r="CQ222" s="54">
        <f t="shared" si="287"/>
        <v>10155049.119999999</v>
      </c>
      <c r="CR222" s="54">
        <f t="shared" si="287"/>
        <v>0</v>
      </c>
      <c r="CS222" s="54">
        <f t="shared" si="287"/>
        <v>3824283.4699999997</v>
      </c>
      <c r="CT222" s="54">
        <f t="shared" si="287"/>
        <v>0</v>
      </c>
      <c r="CU222" s="54">
        <f t="shared" si="287"/>
        <v>0</v>
      </c>
      <c r="CV222" s="54">
        <f t="shared" si="287"/>
        <v>0</v>
      </c>
      <c r="CW222" s="54">
        <f t="shared" si="287"/>
        <v>0</v>
      </c>
      <c r="CX222" s="54">
        <f t="shared" si="287"/>
        <v>4757421.76</v>
      </c>
      <c r="CY222" s="54">
        <f t="shared" si="287"/>
        <v>926868.66</v>
      </c>
      <c r="CZ222" s="54">
        <f t="shared" si="287"/>
        <v>18162201.449999999</v>
      </c>
      <c r="DA222" s="54">
        <f t="shared" si="287"/>
        <v>2645294.3199999998</v>
      </c>
      <c r="DB222" s="54">
        <f t="shared" si="287"/>
        <v>3573723.96</v>
      </c>
      <c r="DC222" s="54">
        <f t="shared" si="287"/>
        <v>2377085.63</v>
      </c>
      <c r="DD222" s="54">
        <f t="shared" si="287"/>
        <v>2469596.11</v>
      </c>
      <c r="DE222" s="54">
        <f t="shared" si="287"/>
        <v>4396788.08</v>
      </c>
      <c r="DF222" s="54">
        <f t="shared" si="287"/>
        <v>186703003.33999997</v>
      </c>
      <c r="DG222" s="54">
        <f t="shared" si="287"/>
        <v>0</v>
      </c>
      <c r="DH222" s="54">
        <f t="shared" si="287"/>
        <v>17308826.556000002</v>
      </c>
      <c r="DI222" s="54">
        <f t="shared" si="287"/>
        <v>23824129.07</v>
      </c>
      <c r="DJ222" s="54">
        <f t="shared" si="287"/>
        <v>6549236.5899999999</v>
      </c>
      <c r="DK222" s="54">
        <f t="shared" si="287"/>
        <v>4736560.45</v>
      </c>
      <c r="DL222" s="54">
        <f t="shared" si="287"/>
        <v>52354064.859999999</v>
      </c>
      <c r="DM222" s="54">
        <f t="shared" si="287"/>
        <v>3998532.6</v>
      </c>
      <c r="DN222" s="54">
        <f t="shared" si="287"/>
        <v>13465912.050000001</v>
      </c>
      <c r="DO222" s="54">
        <f t="shared" si="287"/>
        <v>29235584.420000002</v>
      </c>
      <c r="DP222" s="54">
        <f t="shared" si="287"/>
        <v>3016152.9</v>
      </c>
      <c r="DQ222" s="54">
        <f t="shared" si="287"/>
        <v>5600419.5099999998</v>
      </c>
      <c r="DR222" s="54">
        <f t="shared" si="287"/>
        <v>0</v>
      </c>
      <c r="DS222" s="54">
        <f t="shared" si="287"/>
        <v>0</v>
      </c>
      <c r="DT222" s="54">
        <f t="shared" si="287"/>
        <v>2218459.87</v>
      </c>
      <c r="DU222" s="54">
        <f t="shared" si="287"/>
        <v>4151920.42</v>
      </c>
      <c r="DV222" s="54">
        <f t="shared" si="287"/>
        <v>2802515.39</v>
      </c>
      <c r="DW222" s="54">
        <f t="shared" si="287"/>
        <v>3940389.7800000003</v>
      </c>
      <c r="DX222" s="54">
        <f t="shared" si="287"/>
        <v>2863577.37</v>
      </c>
      <c r="DY222" s="54">
        <f t="shared" si="287"/>
        <v>4054237.8200000003</v>
      </c>
      <c r="DZ222" s="54">
        <f t="shared" si="287"/>
        <v>8626798.2399999984</v>
      </c>
      <c r="EA222" s="54">
        <f t="shared" ref="EA222:FX222" si="288">IF((AND(EA$189=EA$214,EA$66&lt;&gt;888888888.88))=TRUE(),EA209,0)</f>
        <v>6301124.4799999995</v>
      </c>
      <c r="EB222" s="54">
        <f t="shared" si="288"/>
        <v>5480378.9299999997</v>
      </c>
      <c r="EC222" s="54">
        <f t="shared" si="288"/>
        <v>3335639.19</v>
      </c>
      <c r="ED222" s="54">
        <f t="shared" si="288"/>
        <v>19078571.219999999</v>
      </c>
      <c r="EE222" s="54">
        <f t="shared" si="288"/>
        <v>0</v>
      </c>
      <c r="EF222" s="54">
        <f t="shared" si="288"/>
        <v>13290405.300000001</v>
      </c>
      <c r="EG222" s="54">
        <f t="shared" si="288"/>
        <v>3267110.61</v>
      </c>
      <c r="EH222" s="54">
        <f t="shared" si="288"/>
        <v>2973493.5999999996</v>
      </c>
      <c r="EI222" s="54">
        <f t="shared" si="288"/>
        <v>0</v>
      </c>
      <c r="EJ222" s="54">
        <f t="shared" si="288"/>
        <v>81181303.363999993</v>
      </c>
      <c r="EK222" s="54">
        <f t="shared" si="288"/>
        <v>6424354.2999999998</v>
      </c>
      <c r="EL222" s="54">
        <f t="shared" si="288"/>
        <v>4624749.54</v>
      </c>
      <c r="EM222" s="54">
        <f t="shared" si="288"/>
        <v>4391191.47</v>
      </c>
      <c r="EN222" s="54">
        <f t="shared" si="288"/>
        <v>10046457.059999999</v>
      </c>
      <c r="EO222" s="54">
        <f t="shared" si="288"/>
        <v>4066162.17</v>
      </c>
      <c r="EP222" s="54">
        <f t="shared" si="288"/>
        <v>0</v>
      </c>
      <c r="EQ222" s="54">
        <f t="shared" si="288"/>
        <v>0</v>
      </c>
      <c r="ER222" s="54">
        <f t="shared" si="288"/>
        <v>4126216.11</v>
      </c>
      <c r="ES222" s="54">
        <f t="shared" si="288"/>
        <v>2022107.51</v>
      </c>
      <c r="ET222" s="54">
        <f t="shared" si="288"/>
        <v>0</v>
      </c>
      <c r="EU222" s="54">
        <f t="shared" si="288"/>
        <v>0</v>
      </c>
      <c r="EV222" s="54">
        <f t="shared" si="288"/>
        <v>1255141.17</v>
      </c>
      <c r="EW222" s="54">
        <f t="shared" si="288"/>
        <v>0</v>
      </c>
      <c r="EX222" s="54">
        <f t="shared" si="288"/>
        <v>3351864.28</v>
      </c>
      <c r="EY222" s="54">
        <f t="shared" si="288"/>
        <v>4528476.21</v>
      </c>
      <c r="EZ222" s="54">
        <f t="shared" si="288"/>
        <v>2019458.56</v>
      </c>
      <c r="FA222" s="54">
        <f t="shared" si="288"/>
        <v>31281384.259999998</v>
      </c>
      <c r="FB222" s="54">
        <f t="shared" si="288"/>
        <v>0</v>
      </c>
      <c r="FC222" s="54">
        <f t="shared" si="288"/>
        <v>20054822.139999997</v>
      </c>
      <c r="FD222" s="54">
        <f t="shared" si="288"/>
        <v>3982748.88</v>
      </c>
      <c r="FE222" s="54">
        <f t="shared" si="288"/>
        <v>1681263.8599999999</v>
      </c>
      <c r="FF222" s="54">
        <f t="shared" si="288"/>
        <v>3100054.11</v>
      </c>
      <c r="FG222" s="54">
        <f t="shared" si="288"/>
        <v>1905407.9500000002</v>
      </c>
      <c r="FH222" s="54">
        <f t="shared" si="288"/>
        <v>1624905.63</v>
      </c>
      <c r="FI222" s="54">
        <f t="shared" si="288"/>
        <v>16418016.890000001</v>
      </c>
      <c r="FJ222" s="54">
        <f t="shared" si="288"/>
        <v>0</v>
      </c>
      <c r="FK222" s="54">
        <f t="shared" si="288"/>
        <v>19575983.509999998</v>
      </c>
      <c r="FL222" s="54">
        <f t="shared" si="288"/>
        <v>52882015.592</v>
      </c>
      <c r="FM222" s="54">
        <f t="shared" si="288"/>
        <v>32241931.819999997</v>
      </c>
      <c r="FN222" s="54">
        <f t="shared" si="288"/>
        <v>193255992.08999997</v>
      </c>
      <c r="FO222" s="54">
        <f t="shared" si="288"/>
        <v>10164552.73</v>
      </c>
      <c r="FP222" s="54">
        <f t="shared" si="288"/>
        <v>20766076.48</v>
      </c>
      <c r="FQ222" s="54">
        <f t="shared" si="288"/>
        <v>8338777.0099999998</v>
      </c>
      <c r="FR222" s="54">
        <f t="shared" si="288"/>
        <v>0</v>
      </c>
      <c r="FS222" s="54">
        <f t="shared" si="288"/>
        <v>0</v>
      </c>
      <c r="FT222" s="54">
        <f t="shared" si="288"/>
        <v>0</v>
      </c>
      <c r="FU222" s="54">
        <f t="shared" si="288"/>
        <v>0</v>
      </c>
      <c r="FV222" s="54">
        <f t="shared" si="288"/>
        <v>6265738.9100000001</v>
      </c>
      <c r="FW222" s="54">
        <f t="shared" si="288"/>
        <v>2926030.3400000003</v>
      </c>
      <c r="FX222" s="54">
        <f t="shared" si="288"/>
        <v>1181994.6499999999</v>
      </c>
      <c r="FY222" s="54"/>
      <c r="FZ222" s="54"/>
      <c r="GA222" s="54"/>
      <c r="GB222" s="54"/>
      <c r="GC222" s="54"/>
      <c r="GD222" s="54"/>
      <c r="GE222" s="6"/>
      <c r="GF222" s="7"/>
      <c r="GG222" s="7"/>
      <c r="GH222" s="7"/>
      <c r="GI222" s="7"/>
      <c r="GJ222" s="7"/>
      <c r="GK222" s="7"/>
      <c r="GL222" s="7"/>
      <c r="GM222" s="7"/>
    </row>
    <row r="223" spans="1:195" x14ac:dyDescent="0.2">
      <c r="A223" s="151"/>
      <c r="B223" s="151" t="s">
        <v>583</v>
      </c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3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54"/>
      <c r="BQ223" s="54"/>
      <c r="BR223" s="54"/>
      <c r="BS223" s="54"/>
      <c r="BT223" s="54"/>
      <c r="BU223" s="54"/>
      <c r="BV223" s="54"/>
      <c r="BW223" s="54"/>
      <c r="BX223" s="54"/>
      <c r="BY223" s="54"/>
      <c r="BZ223" s="54"/>
      <c r="CA223" s="54"/>
      <c r="CB223" s="54"/>
      <c r="CC223" s="54"/>
      <c r="CD223" s="54"/>
      <c r="CE223" s="54"/>
      <c r="CF223" s="54"/>
      <c r="CG223" s="54"/>
      <c r="CH223" s="54"/>
      <c r="CI223" s="54"/>
      <c r="CJ223" s="54"/>
      <c r="CK223" s="54"/>
      <c r="CL223" s="54"/>
      <c r="CM223" s="54"/>
      <c r="CN223" s="54"/>
      <c r="CO223" s="54"/>
      <c r="CP223" s="54"/>
      <c r="CQ223" s="54"/>
      <c r="CR223" s="54"/>
      <c r="CS223" s="54"/>
      <c r="CT223" s="54"/>
      <c r="CU223" s="54"/>
      <c r="CV223" s="54"/>
      <c r="CW223" s="54"/>
      <c r="CX223" s="54"/>
      <c r="CY223" s="54"/>
      <c r="CZ223" s="54"/>
      <c r="DA223" s="54"/>
      <c r="DB223" s="54"/>
      <c r="DC223" s="54"/>
      <c r="DD223" s="54"/>
      <c r="DE223" s="54"/>
      <c r="DF223" s="54"/>
      <c r="DG223" s="54"/>
      <c r="DH223" s="54"/>
      <c r="DI223" s="54"/>
      <c r="DJ223" s="54"/>
      <c r="DK223" s="54"/>
      <c r="DL223" s="54"/>
      <c r="DM223" s="54"/>
      <c r="DN223" s="54"/>
      <c r="DO223" s="54"/>
      <c r="DP223" s="54"/>
      <c r="DQ223" s="54"/>
      <c r="DR223" s="54"/>
      <c r="DS223" s="54"/>
      <c r="DT223" s="54"/>
      <c r="DU223" s="54"/>
      <c r="DV223" s="54"/>
      <c r="DW223" s="54"/>
      <c r="DX223" s="54"/>
      <c r="DY223" s="54"/>
      <c r="DZ223" s="54"/>
      <c r="EA223" s="54"/>
      <c r="EB223" s="54"/>
      <c r="EC223" s="54"/>
      <c r="ED223" s="54"/>
      <c r="EE223" s="54"/>
      <c r="EF223" s="54"/>
      <c r="EG223" s="54"/>
      <c r="EH223" s="54"/>
      <c r="EI223" s="54"/>
      <c r="EJ223" s="54"/>
      <c r="EK223" s="54"/>
      <c r="EL223" s="54"/>
      <c r="EM223" s="54"/>
      <c r="EN223" s="54"/>
      <c r="EO223" s="54"/>
      <c r="EP223" s="54"/>
      <c r="EQ223" s="54"/>
      <c r="ER223" s="54"/>
      <c r="ES223" s="54"/>
      <c r="ET223" s="54"/>
      <c r="EU223" s="54"/>
      <c r="EV223" s="54"/>
      <c r="EW223" s="54"/>
      <c r="EX223" s="54"/>
      <c r="EY223" s="54"/>
      <c r="EZ223" s="54"/>
      <c r="FA223" s="54"/>
      <c r="FB223" s="54"/>
      <c r="FC223" s="54"/>
      <c r="FD223" s="54"/>
      <c r="FE223" s="54"/>
      <c r="FF223" s="54"/>
      <c r="FG223" s="54"/>
      <c r="FH223" s="54"/>
      <c r="FI223" s="54"/>
      <c r="FJ223" s="54"/>
      <c r="FK223" s="54"/>
      <c r="FL223" s="54"/>
      <c r="FM223" s="54"/>
      <c r="FN223" s="54"/>
      <c r="FO223" s="54"/>
      <c r="FP223" s="54"/>
      <c r="FQ223" s="54"/>
      <c r="FR223" s="54"/>
      <c r="FS223" s="54"/>
      <c r="FT223" s="53"/>
      <c r="FU223" s="54"/>
      <c r="FV223" s="54"/>
      <c r="FW223" s="54"/>
      <c r="FX223" s="54"/>
      <c r="FY223" s="54"/>
      <c r="FZ223" s="54"/>
      <c r="GA223" s="54"/>
      <c r="GB223" s="54"/>
      <c r="GC223" s="54"/>
      <c r="GD223" s="54"/>
      <c r="GE223" s="6"/>
      <c r="GF223" s="7"/>
      <c r="GG223" s="7"/>
      <c r="GH223" s="7"/>
      <c r="GI223" s="7"/>
      <c r="GJ223" s="7"/>
      <c r="GK223" s="7"/>
      <c r="GL223" s="7"/>
      <c r="GM223" s="7"/>
    </row>
    <row r="224" spans="1:195" x14ac:dyDescent="0.2">
      <c r="A224" s="3" t="s">
        <v>584</v>
      </c>
      <c r="B224" s="2" t="s">
        <v>585</v>
      </c>
      <c r="C224" s="54">
        <f>IF(C189=C214,C189,0)</f>
        <v>76538969.659999996</v>
      </c>
      <c r="D224" s="54">
        <f t="shared" ref="D224:BO224" si="289">IF(D189=D214,D189,0)</f>
        <v>365261166.25999999</v>
      </c>
      <c r="E224" s="54">
        <f t="shared" si="289"/>
        <v>0</v>
      </c>
      <c r="F224" s="54">
        <f t="shared" si="289"/>
        <v>157255472.36000001</v>
      </c>
      <c r="G224" s="54">
        <f t="shared" si="289"/>
        <v>9694499.6799999997</v>
      </c>
      <c r="H224" s="54">
        <f t="shared" si="289"/>
        <v>8736152.8599999994</v>
      </c>
      <c r="I224" s="54">
        <f t="shared" si="289"/>
        <v>0</v>
      </c>
      <c r="J224" s="54">
        <f t="shared" si="289"/>
        <v>20185110.57</v>
      </c>
      <c r="K224" s="54">
        <f t="shared" si="289"/>
        <v>3467754.85</v>
      </c>
      <c r="L224" s="54">
        <f t="shared" si="289"/>
        <v>24238519.25</v>
      </c>
      <c r="M224" s="54">
        <f t="shared" si="289"/>
        <v>13753848.390000001</v>
      </c>
      <c r="N224" s="54">
        <f t="shared" si="289"/>
        <v>468177500.69999999</v>
      </c>
      <c r="O224" s="54">
        <f t="shared" si="289"/>
        <v>125589096.03</v>
      </c>
      <c r="P224" s="54">
        <f t="shared" si="289"/>
        <v>2883561.09</v>
      </c>
      <c r="Q224" s="54">
        <f t="shared" si="289"/>
        <v>369116661.20999998</v>
      </c>
      <c r="R224" s="54">
        <f t="shared" si="289"/>
        <v>23814485.510000002</v>
      </c>
      <c r="S224" s="54">
        <f t="shared" si="289"/>
        <v>0</v>
      </c>
      <c r="T224" s="54">
        <f t="shared" si="289"/>
        <v>2202878.89</v>
      </c>
      <c r="U224" s="54">
        <f t="shared" si="289"/>
        <v>0</v>
      </c>
      <c r="V224" s="54">
        <f t="shared" si="289"/>
        <v>3363343.58</v>
      </c>
      <c r="W224" s="53">
        <f t="shared" si="289"/>
        <v>922187.52</v>
      </c>
      <c r="X224" s="54">
        <f t="shared" si="289"/>
        <v>886299.82</v>
      </c>
      <c r="Y224" s="54">
        <f t="shared" si="289"/>
        <v>15727426.619999999</v>
      </c>
      <c r="Z224" s="54">
        <f t="shared" si="289"/>
        <v>3001753.81</v>
      </c>
      <c r="AA224" s="54">
        <f t="shared" si="289"/>
        <v>263211164.94</v>
      </c>
      <c r="AB224" s="54">
        <f t="shared" si="289"/>
        <v>265545197.18000001</v>
      </c>
      <c r="AC224" s="54">
        <f t="shared" si="289"/>
        <v>0</v>
      </c>
      <c r="AD224" s="54">
        <f t="shared" si="289"/>
        <v>0</v>
      </c>
      <c r="AE224" s="54">
        <f t="shared" si="289"/>
        <v>1784857.49</v>
      </c>
      <c r="AF224" s="54">
        <f t="shared" si="289"/>
        <v>2519928.81</v>
      </c>
      <c r="AG224" s="54">
        <f t="shared" si="289"/>
        <v>7429838.46</v>
      </c>
      <c r="AH224" s="54">
        <f t="shared" si="289"/>
        <v>8969247.6400000006</v>
      </c>
      <c r="AI224" s="54">
        <f t="shared" si="289"/>
        <v>3851258.83</v>
      </c>
      <c r="AJ224" s="54">
        <f t="shared" si="289"/>
        <v>2850184.69</v>
      </c>
      <c r="AK224" s="54">
        <f t="shared" si="289"/>
        <v>3013209.94</v>
      </c>
      <c r="AL224" s="54">
        <f t="shared" si="289"/>
        <v>3406415.7</v>
      </c>
      <c r="AM224" s="54">
        <f t="shared" si="289"/>
        <v>4399371.28</v>
      </c>
      <c r="AN224" s="54">
        <f t="shared" si="289"/>
        <v>3936026.67</v>
      </c>
      <c r="AO224" s="54">
        <f t="shared" si="289"/>
        <v>0</v>
      </c>
      <c r="AP224" s="54">
        <f t="shared" si="289"/>
        <v>810138360.67999995</v>
      </c>
      <c r="AQ224" s="54">
        <f t="shared" si="289"/>
        <v>3291736.23</v>
      </c>
      <c r="AR224" s="54">
        <f t="shared" si="289"/>
        <v>560430339.64999998</v>
      </c>
      <c r="AS224" s="54">
        <f t="shared" si="289"/>
        <v>0</v>
      </c>
      <c r="AT224" s="54">
        <f t="shared" si="289"/>
        <v>21111392.899999999</v>
      </c>
      <c r="AU224" s="54">
        <f t="shared" si="289"/>
        <v>3286057.22</v>
      </c>
      <c r="AV224" s="54">
        <f t="shared" si="289"/>
        <v>3717339.42</v>
      </c>
      <c r="AW224" s="54">
        <f t="shared" si="289"/>
        <v>0</v>
      </c>
      <c r="AX224" s="54">
        <f t="shared" si="289"/>
        <v>944202.85</v>
      </c>
      <c r="AY224" s="54">
        <f t="shared" si="289"/>
        <v>0</v>
      </c>
      <c r="AZ224" s="54">
        <f t="shared" si="289"/>
        <v>0</v>
      </c>
      <c r="BA224" s="54">
        <f t="shared" si="289"/>
        <v>77387955.890000001</v>
      </c>
      <c r="BB224" s="54">
        <f t="shared" si="289"/>
        <v>66042484.780000001</v>
      </c>
      <c r="BC224" s="54">
        <f t="shared" si="289"/>
        <v>266833603.94</v>
      </c>
      <c r="BD224" s="54">
        <f t="shared" si="289"/>
        <v>41981903.369999997</v>
      </c>
      <c r="BE224" s="54">
        <f t="shared" si="289"/>
        <v>12648620.029999999</v>
      </c>
      <c r="BF224" s="54">
        <f t="shared" si="289"/>
        <v>207883247.38999999</v>
      </c>
      <c r="BG224" s="54">
        <f t="shared" si="289"/>
        <v>9253896.7100000009</v>
      </c>
      <c r="BH224" s="54">
        <f t="shared" si="289"/>
        <v>6054267.2199999997</v>
      </c>
      <c r="BI224" s="54">
        <f t="shared" si="289"/>
        <v>3387737.93</v>
      </c>
      <c r="BJ224" s="54">
        <f t="shared" si="289"/>
        <v>54907977.219999999</v>
      </c>
      <c r="BK224" s="54">
        <f t="shared" si="289"/>
        <v>196748947.58000001</v>
      </c>
      <c r="BL224" s="54">
        <f t="shared" si="289"/>
        <v>0</v>
      </c>
      <c r="BM224" s="54">
        <f t="shared" si="289"/>
        <v>3476683.98</v>
      </c>
      <c r="BN224" s="54">
        <f t="shared" si="289"/>
        <v>30988326.010000002</v>
      </c>
      <c r="BO224" s="54">
        <f t="shared" si="289"/>
        <v>0</v>
      </c>
      <c r="BP224" s="54">
        <f t="shared" ref="BP224:EA224" si="290">IF(BP189=BP214,BP189,0)</f>
        <v>2826771.83</v>
      </c>
      <c r="BQ224" s="54">
        <f t="shared" si="290"/>
        <v>56141893.140000001</v>
      </c>
      <c r="BR224" s="54">
        <f t="shared" si="290"/>
        <v>40426342.119999997</v>
      </c>
      <c r="BS224" s="54">
        <f t="shared" si="290"/>
        <v>0</v>
      </c>
      <c r="BT224" s="54">
        <f t="shared" si="290"/>
        <v>0</v>
      </c>
      <c r="BU224" s="54">
        <f t="shared" si="290"/>
        <v>4555991.12</v>
      </c>
      <c r="BV224" s="54">
        <f t="shared" si="290"/>
        <v>0</v>
      </c>
      <c r="BW224" s="54">
        <f t="shared" si="290"/>
        <v>0</v>
      </c>
      <c r="BX224" s="54">
        <f t="shared" si="290"/>
        <v>0</v>
      </c>
      <c r="BY224" s="54">
        <f t="shared" si="290"/>
        <v>0</v>
      </c>
      <c r="BZ224" s="54">
        <f t="shared" si="290"/>
        <v>0</v>
      </c>
      <c r="CA224" s="54">
        <f t="shared" si="290"/>
        <v>2611080.81</v>
      </c>
      <c r="CB224" s="54">
        <f t="shared" si="290"/>
        <v>703976543.16999996</v>
      </c>
      <c r="CC224" s="54">
        <f t="shared" si="290"/>
        <v>2414558.71</v>
      </c>
      <c r="CD224" s="54">
        <f t="shared" si="290"/>
        <v>1006181.47</v>
      </c>
      <c r="CE224" s="54">
        <f t="shared" si="290"/>
        <v>2420565.65</v>
      </c>
      <c r="CF224" s="54">
        <f t="shared" si="290"/>
        <v>0</v>
      </c>
      <c r="CG224" s="54">
        <f t="shared" si="290"/>
        <v>0</v>
      </c>
      <c r="CH224" s="54">
        <f t="shared" si="290"/>
        <v>1772987.28</v>
      </c>
      <c r="CI224" s="54">
        <f t="shared" si="290"/>
        <v>6646433.3799999999</v>
      </c>
      <c r="CJ224" s="54">
        <f t="shared" si="290"/>
        <v>8994373.3800000008</v>
      </c>
      <c r="CK224" s="54">
        <f t="shared" si="290"/>
        <v>48383606.57</v>
      </c>
      <c r="CL224" s="54">
        <f t="shared" si="290"/>
        <v>0</v>
      </c>
      <c r="CM224" s="54">
        <f t="shared" si="290"/>
        <v>8271324.1600000001</v>
      </c>
      <c r="CN224" s="54">
        <f t="shared" si="290"/>
        <v>257011986.72999999</v>
      </c>
      <c r="CO224" s="54">
        <f t="shared" si="290"/>
        <v>129866532.92</v>
      </c>
      <c r="CP224" s="54">
        <f t="shared" si="290"/>
        <v>0</v>
      </c>
      <c r="CQ224" s="54">
        <f t="shared" si="290"/>
        <v>10118191.74</v>
      </c>
      <c r="CR224" s="54">
        <f t="shared" si="290"/>
        <v>0</v>
      </c>
      <c r="CS224" s="54">
        <f t="shared" si="290"/>
        <v>3813355.24</v>
      </c>
      <c r="CT224" s="54">
        <f t="shared" si="290"/>
        <v>0</v>
      </c>
      <c r="CU224" s="54">
        <f t="shared" si="290"/>
        <v>0</v>
      </c>
      <c r="CV224" s="54">
        <f t="shared" si="290"/>
        <v>0</v>
      </c>
      <c r="CW224" s="54">
        <f t="shared" si="290"/>
        <v>0</v>
      </c>
      <c r="CX224" s="54">
        <f t="shared" si="290"/>
        <v>4748883.8099999996</v>
      </c>
      <c r="CY224" s="54">
        <f t="shared" si="290"/>
        <v>907453.3</v>
      </c>
      <c r="CZ224" s="54">
        <f t="shared" si="290"/>
        <v>18156910.879999999</v>
      </c>
      <c r="DA224" s="54">
        <f t="shared" si="290"/>
        <v>2631027.5</v>
      </c>
      <c r="DB224" s="54">
        <f t="shared" si="290"/>
        <v>3557061.36</v>
      </c>
      <c r="DC224" s="54">
        <f t="shared" si="290"/>
        <v>2348671.6800000002</v>
      </c>
      <c r="DD224" s="54">
        <f t="shared" si="290"/>
        <v>2465800.58</v>
      </c>
      <c r="DE224" s="54">
        <f t="shared" si="290"/>
        <v>4362394</v>
      </c>
      <c r="DF224" s="54">
        <f t="shared" si="290"/>
        <v>186572780.78999999</v>
      </c>
      <c r="DG224" s="54">
        <f t="shared" si="290"/>
        <v>0</v>
      </c>
      <c r="DH224" s="54">
        <f t="shared" si="290"/>
        <v>17307326.850000001</v>
      </c>
      <c r="DI224" s="54">
        <f t="shared" si="290"/>
        <v>23774711.48</v>
      </c>
      <c r="DJ224" s="54">
        <f t="shared" si="290"/>
        <v>6541081.3600000003</v>
      </c>
      <c r="DK224" s="54">
        <f t="shared" si="290"/>
        <v>4722378.97</v>
      </c>
      <c r="DL224" s="54">
        <f t="shared" si="290"/>
        <v>52249550.109999999</v>
      </c>
      <c r="DM224" s="54">
        <f t="shared" si="290"/>
        <v>3975788.64</v>
      </c>
      <c r="DN224" s="54">
        <f t="shared" si="290"/>
        <v>13450963.529999999</v>
      </c>
      <c r="DO224" s="54">
        <f t="shared" si="290"/>
        <v>29201607.579999998</v>
      </c>
      <c r="DP224" s="54">
        <f t="shared" si="290"/>
        <v>3007816.66</v>
      </c>
      <c r="DQ224" s="54">
        <f t="shared" si="290"/>
        <v>5595892.1600000001</v>
      </c>
      <c r="DR224" s="54">
        <f t="shared" si="290"/>
        <v>0</v>
      </c>
      <c r="DS224" s="54">
        <f t="shared" si="290"/>
        <v>0</v>
      </c>
      <c r="DT224" s="54">
        <f t="shared" si="290"/>
        <v>2217274.42</v>
      </c>
      <c r="DU224" s="54">
        <f t="shared" si="290"/>
        <v>4120187.79</v>
      </c>
      <c r="DV224" s="54">
        <f t="shared" si="290"/>
        <v>2779453.02</v>
      </c>
      <c r="DW224" s="54">
        <f t="shared" si="290"/>
        <v>3933513.21</v>
      </c>
      <c r="DX224" s="54">
        <f t="shared" si="290"/>
        <v>2840762.35</v>
      </c>
      <c r="DY224" s="54">
        <f t="shared" si="290"/>
        <v>4042111.21</v>
      </c>
      <c r="DZ224" s="54">
        <f t="shared" si="290"/>
        <v>8592198.6799999997</v>
      </c>
      <c r="EA224" s="54">
        <f t="shared" si="290"/>
        <v>6293208.2000000002</v>
      </c>
      <c r="EB224" s="54">
        <f t="shared" ref="EB224:FX224" si="291">IF(EB189=EB214,EB189,0)</f>
        <v>5474310.6600000001</v>
      </c>
      <c r="EC224" s="54">
        <f t="shared" si="291"/>
        <v>3303528.85</v>
      </c>
      <c r="ED224" s="54">
        <f t="shared" si="291"/>
        <v>19074835.579999998</v>
      </c>
      <c r="EE224" s="54">
        <f t="shared" si="291"/>
        <v>0</v>
      </c>
      <c r="EF224" s="54">
        <f t="shared" si="291"/>
        <v>13275622.939999999</v>
      </c>
      <c r="EG224" s="54">
        <f t="shared" si="291"/>
        <v>3264364.86</v>
      </c>
      <c r="EH224" s="54">
        <f t="shared" si="291"/>
        <v>2953450.28</v>
      </c>
      <c r="EI224" s="54">
        <f t="shared" si="291"/>
        <v>0</v>
      </c>
      <c r="EJ224" s="54">
        <f t="shared" si="291"/>
        <v>81102655.019999996</v>
      </c>
      <c r="EK224" s="54">
        <f t="shared" si="291"/>
        <v>6423889.96</v>
      </c>
      <c r="EL224" s="54">
        <f t="shared" si="291"/>
        <v>4622731.87</v>
      </c>
      <c r="EM224" s="54">
        <f t="shared" si="291"/>
        <v>4355772.6100000003</v>
      </c>
      <c r="EN224" s="54">
        <f t="shared" si="291"/>
        <v>10032803.279999999</v>
      </c>
      <c r="EO224" s="54">
        <f t="shared" si="291"/>
        <v>3999286.59</v>
      </c>
      <c r="EP224" s="54">
        <f t="shared" si="291"/>
        <v>0</v>
      </c>
      <c r="EQ224" s="54">
        <f t="shared" si="291"/>
        <v>0</v>
      </c>
      <c r="ER224" s="54">
        <f t="shared" si="291"/>
        <v>4087586.99</v>
      </c>
      <c r="ES224" s="54">
        <f t="shared" si="291"/>
        <v>2016531.34</v>
      </c>
      <c r="ET224" s="54">
        <f t="shared" si="291"/>
        <v>0</v>
      </c>
      <c r="EU224" s="54">
        <f t="shared" si="291"/>
        <v>0</v>
      </c>
      <c r="EV224" s="54">
        <f t="shared" si="291"/>
        <v>1254061.95</v>
      </c>
      <c r="EW224" s="54">
        <f t="shared" si="291"/>
        <v>0</v>
      </c>
      <c r="EX224" s="54">
        <f t="shared" si="291"/>
        <v>3304804.98</v>
      </c>
      <c r="EY224" s="54">
        <f t="shared" si="291"/>
        <v>4523619.91</v>
      </c>
      <c r="EZ224" s="54">
        <f t="shared" si="291"/>
        <v>2010994.28</v>
      </c>
      <c r="FA224" s="54">
        <f t="shared" si="291"/>
        <v>31238657.469999999</v>
      </c>
      <c r="FB224" s="54">
        <f t="shared" si="291"/>
        <v>0</v>
      </c>
      <c r="FC224" s="54">
        <f t="shared" si="291"/>
        <v>20052474.98</v>
      </c>
      <c r="FD224" s="54">
        <f t="shared" si="291"/>
        <v>3969337.17</v>
      </c>
      <c r="FE224" s="54">
        <f t="shared" si="291"/>
        <v>1666281.56</v>
      </c>
      <c r="FF224" s="54">
        <f t="shared" si="291"/>
        <v>3085900.11</v>
      </c>
      <c r="FG224" s="54">
        <f t="shared" si="291"/>
        <v>1898908.13</v>
      </c>
      <c r="FH224" s="54">
        <f t="shared" si="291"/>
        <v>1624346.16</v>
      </c>
      <c r="FI224" s="54">
        <f t="shared" si="291"/>
        <v>16390514.779999999</v>
      </c>
      <c r="FJ224" s="54">
        <f t="shared" si="291"/>
        <v>0</v>
      </c>
      <c r="FK224" s="54">
        <f t="shared" si="291"/>
        <v>19550205.079999998</v>
      </c>
      <c r="FL224" s="54">
        <f t="shared" si="291"/>
        <v>52780432</v>
      </c>
      <c r="FM224" s="54">
        <f t="shared" si="291"/>
        <v>32195792.66</v>
      </c>
      <c r="FN224" s="54">
        <f t="shared" si="291"/>
        <v>192829723.27000001</v>
      </c>
      <c r="FO224" s="54">
        <f t="shared" si="291"/>
        <v>10145632.77</v>
      </c>
      <c r="FP224" s="54">
        <f t="shared" si="291"/>
        <v>20764664.52</v>
      </c>
      <c r="FQ224" s="54">
        <f t="shared" si="291"/>
        <v>8338481.8700000001</v>
      </c>
      <c r="FR224" s="54">
        <f t="shared" si="291"/>
        <v>0</v>
      </c>
      <c r="FS224" s="54">
        <f t="shared" si="291"/>
        <v>0</v>
      </c>
      <c r="FT224" s="53">
        <f t="shared" si="291"/>
        <v>0</v>
      </c>
      <c r="FU224" s="54">
        <f t="shared" si="291"/>
        <v>0</v>
      </c>
      <c r="FV224" s="54">
        <f t="shared" si="291"/>
        <v>6263260.4100000001</v>
      </c>
      <c r="FW224" s="54">
        <f t="shared" si="291"/>
        <v>2919161.39</v>
      </c>
      <c r="FX224" s="54">
        <f t="shared" si="291"/>
        <v>1178594.8700000001</v>
      </c>
      <c r="FY224" s="54"/>
      <c r="FZ224" s="54"/>
      <c r="GA224" s="6"/>
      <c r="GB224" s="54"/>
      <c r="GC224" s="54"/>
      <c r="GD224" s="54"/>
      <c r="GE224" s="6"/>
      <c r="GF224" s="7"/>
      <c r="GG224" s="7"/>
      <c r="GH224" s="7"/>
      <c r="GI224" s="7"/>
      <c r="GJ224" s="7"/>
      <c r="GK224" s="7"/>
      <c r="GL224" s="7"/>
      <c r="GM224" s="7"/>
    </row>
    <row r="225" spans="1:195" x14ac:dyDescent="0.2">
      <c r="A225" s="3" t="s">
        <v>586</v>
      </c>
      <c r="B225" s="2" t="s">
        <v>587</v>
      </c>
      <c r="C225" s="54">
        <f t="shared" ref="C225:BN225" si="292">IF(C189=C214,C61,0)</f>
        <v>999999999</v>
      </c>
      <c r="D225" s="54">
        <f t="shared" si="292"/>
        <v>999999999</v>
      </c>
      <c r="E225" s="54">
        <f t="shared" si="292"/>
        <v>0</v>
      </c>
      <c r="F225" s="54">
        <f t="shared" si="292"/>
        <v>999999999</v>
      </c>
      <c r="G225" s="54">
        <f t="shared" si="292"/>
        <v>999999999</v>
      </c>
      <c r="H225" s="54">
        <f t="shared" si="292"/>
        <v>999999999</v>
      </c>
      <c r="I225" s="54">
        <f t="shared" si="292"/>
        <v>0</v>
      </c>
      <c r="J225" s="54">
        <f t="shared" si="292"/>
        <v>999999999</v>
      </c>
      <c r="K225" s="54">
        <f t="shared" si="292"/>
        <v>999999999</v>
      </c>
      <c r="L225" s="54">
        <f t="shared" si="292"/>
        <v>999999999</v>
      </c>
      <c r="M225" s="54">
        <f t="shared" si="292"/>
        <v>999999999</v>
      </c>
      <c r="N225" s="54">
        <f t="shared" si="292"/>
        <v>999999999</v>
      </c>
      <c r="O225" s="54">
        <f t="shared" si="292"/>
        <v>999999999</v>
      </c>
      <c r="P225" s="54">
        <f t="shared" si="292"/>
        <v>999999999</v>
      </c>
      <c r="Q225" s="54">
        <f t="shared" si="292"/>
        <v>999999999</v>
      </c>
      <c r="R225" s="54">
        <f t="shared" si="292"/>
        <v>999999999</v>
      </c>
      <c r="S225" s="54">
        <f t="shared" si="292"/>
        <v>0</v>
      </c>
      <c r="T225" s="54">
        <f t="shared" si="292"/>
        <v>999999999</v>
      </c>
      <c r="U225" s="54">
        <f t="shared" si="292"/>
        <v>0</v>
      </c>
      <c r="V225" s="54">
        <f t="shared" si="292"/>
        <v>999999999</v>
      </c>
      <c r="W225" s="53">
        <f t="shared" si="292"/>
        <v>999999999</v>
      </c>
      <c r="X225" s="54">
        <f t="shared" si="292"/>
        <v>999999999</v>
      </c>
      <c r="Y225" s="54">
        <f t="shared" si="292"/>
        <v>999999999</v>
      </c>
      <c r="Z225" s="54">
        <f t="shared" si="292"/>
        <v>999999999</v>
      </c>
      <c r="AA225" s="54">
        <f t="shared" si="292"/>
        <v>999999999</v>
      </c>
      <c r="AB225" s="54">
        <f t="shared" si="292"/>
        <v>999999999</v>
      </c>
      <c r="AC225" s="54">
        <f t="shared" si="292"/>
        <v>0</v>
      </c>
      <c r="AD225" s="54">
        <f t="shared" si="292"/>
        <v>0</v>
      </c>
      <c r="AE225" s="54">
        <f t="shared" si="292"/>
        <v>999999999</v>
      </c>
      <c r="AF225" s="54">
        <f t="shared" si="292"/>
        <v>999999999</v>
      </c>
      <c r="AG225" s="54">
        <f t="shared" si="292"/>
        <v>999999999</v>
      </c>
      <c r="AH225" s="54">
        <f t="shared" si="292"/>
        <v>999999999</v>
      </c>
      <c r="AI225" s="54">
        <f t="shared" si="292"/>
        <v>999999999</v>
      </c>
      <c r="AJ225" s="54">
        <f t="shared" si="292"/>
        <v>999999999</v>
      </c>
      <c r="AK225" s="54">
        <f t="shared" si="292"/>
        <v>999999999</v>
      </c>
      <c r="AL225" s="54">
        <f t="shared" si="292"/>
        <v>999999999</v>
      </c>
      <c r="AM225" s="54">
        <f t="shared" si="292"/>
        <v>999999999</v>
      </c>
      <c r="AN225" s="54">
        <f t="shared" si="292"/>
        <v>999999999</v>
      </c>
      <c r="AO225" s="54">
        <f t="shared" si="292"/>
        <v>0</v>
      </c>
      <c r="AP225" s="54">
        <f t="shared" si="292"/>
        <v>999999999</v>
      </c>
      <c r="AQ225" s="54">
        <f t="shared" si="292"/>
        <v>999999999</v>
      </c>
      <c r="AR225" s="54">
        <f t="shared" si="292"/>
        <v>999999999</v>
      </c>
      <c r="AS225" s="54">
        <f t="shared" si="292"/>
        <v>0</v>
      </c>
      <c r="AT225" s="54">
        <f t="shared" si="292"/>
        <v>999999999</v>
      </c>
      <c r="AU225" s="54">
        <f t="shared" si="292"/>
        <v>999999999</v>
      </c>
      <c r="AV225" s="54">
        <f t="shared" si="292"/>
        <v>999999999</v>
      </c>
      <c r="AW225" s="54">
        <f t="shared" si="292"/>
        <v>0</v>
      </c>
      <c r="AX225" s="54">
        <f t="shared" si="292"/>
        <v>999999999</v>
      </c>
      <c r="AY225" s="54">
        <f t="shared" si="292"/>
        <v>0</v>
      </c>
      <c r="AZ225" s="54">
        <f t="shared" si="292"/>
        <v>0</v>
      </c>
      <c r="BA225" s="54">
        <f t="shared" si="292"/>
        <v>999999999</v>
      </c>
      <c r="BB225" s="54">
        <f t="shared" si="292"/>
        <v>999999999</v>
      </c>
      <c r="BC225" s="54">
        <f t="shared" si="292"/>
        <v>999999999</v>
      </c>
      <c r="BD225" s="54">
        <f t="shared" si="292"/>
        <v>999999999</v>
      </c>
      <c r="BE225" s="54">
        <f t="shared" si="292"/>
        <v>999999999</v>
      </c>
      <c r="BF225" s="54">
        <f t="shared" si="292"/>
        <v>999999999</v>
      </c>
      <c r="BG225" s="54">
        <f t="shared" si="292"/>
        <v>999999999</v>
      </c>
      <c r="BH225" s="54">
        <f t="shared" si="292"/>
        <v>999999999</v>
      </c>
      <c r="BI225" s="54">
        <f t="shared" si="292"/>
        <v>999999999</v>
      </c>
      <c r="BJ225" s="54">
        <f t="shared" si="292"/>
        <v>999999999</v>
      </c>
      <c r="BK225" s="54">
        <f t="shared" si="292"/>
        <v>999999999</v>
      </c>
      <c r="BL225" s="54">
        <f t="shared" si="292"/>
        <v>0</v>
      </c>
      <c r="BM225" s="54">
        <f t="shared" si="292"/>
        <v>999999999</v>
      </c>
      <c r="BN225" s="54">
        <f t="shared" si="292"/>
        <v>999999999</v>
      </c>
      <c r="BO225" s="54">
        <f t="shared" ref="BO225:DZ225" si="293">IF(BO189=BO214,BO61,0)</f>
        <v>0</v>
      </c>
      <c r="BP225" s="54">
        <f t="shared" si="293"/>
        <v>999999999</v>
      </c>
      <c r="BQ225" s="54">
        <f t="shared" si="293"/>
        <v>999999999</v>
      </c>
      <c r="BR225" s="54">
        <f t="shared" si="293"/>
        <v>999999999</v>
      </c>
      <c r="BS225" s="54">
        <f t="shared" si="293"/>
        <v>0</v>
      </c>
      <c r="BT225" s="54">
        <f t="shared" si="293"/>
        <v>0</v>
      </c>
      <c r="BU225" s="54">
        <f t="shared" si="293"/>
        <v>999999999</v>
      </c>
      <c r="BV225" s="54">
        <f t="shared" si="293"/>
        <v>0</v>
      </c>
      <c r="BW225" s="54">
        <f t="shared" si="293"/>
        <v>0</v>
      </c>
      <c r="BX225" s="54">
        <f t="shared" si="293"/>
        <v>0</v>
      </c>
      <c r="BY225" s="54">
        <f t="shared" si="293"/>
        <v>0</v>
      </c>
      <c r="BZ225" s="54">
        <f t="shared" si="293"/>
        <v>0</v>
      </c>
      <c r="CA225" s="54">
        <f t="shared" si="293"/>
        <v>999999999</v>
      </c>
      <c r="CB225" s="54">
        <f t="shared" si="293"/>
        <v>999999999</v>
      </c>
      <c r="CC225" s="54">
        <f t="shared" si="293"/>
        <v>999999999</v>
      </c>
      <c r="CD225" s="54">
        <f t="shared" si="293"/>
        <v>999999999</v>
      </c>
      <c r="CE225" s="54">
        <f t="shared" si="293"/>
        <v>999999999</v>
      </c>
      <c r="CF225" s="54">
        <f t="shared" si="293"/>
        <v>0</v>
      </c>
      <c r="CG225" s="54">
        <f t="shared" si="293"/>
        <v>0</v>
      </c>
      <c r="CH225" s="54">
        <f t="shared" si="293"/>
        <v>999999999</v>
      </c>
      <c r="CI225" s="54">
        <f t="shared" si="293"/>
        <v>999999999</v>
      </c>
      <c r="CJ225" s="54">
        <f t="shared" si="293"/>
        <v>999999999</v>
      </c>
      <c r="CK225" s="54">
        <f t="shared" si="293"/>
        <v>999999999</v>
      </c>
      <c r="CL225" s="54">
        <f t="shared" si="293"/>
        <v>0</v>
      </c>
      <c r="CM225" s="54">
        <f t="shared" si="293"/>
        <v>999999999</v>
      </c>
      <c r="CN225" s="54">
        <f t="shared" si="293"/>
        <v>999999999</v>
      </c>
      <c r="CO225" s="54">
        <f t="shared" si="293"/>
        <v>999999999</v>
      </c>
      <c r="CP225" s="54">
        <f t="shared" si="293"/>
        <v>0</v>
      </c>
      <c r="CQ225" s="54">
        <f t="shared" si="293"/>
        <v>999999999</v>
      </c>
      <c r="CR225" s="54">
        <f t="shared" si="293"/>
        <v>0</v>
      </c>
      <c r="CS225" s="54">
        <f t="shared" si="293"/>
        <v>999999999</v>
      </c>
      <c r="CT225" s="54">
        <f t="shared" si="293"/>
        <v>0</v>
      </c>
      <c r="CU225" s="54">
        <f t="shared" si="293"/>
        <v>0</v>
      </c>
      <c r="CV225" s="54">
        <f t="shared" si="293"/>
        <v>0</v>
      </c>
      <c r="CW225" s="54">
        <f t="shared" si="293"/>
        <v>0</v>
      </c>
      <c r="CX225" s="54">
        <f t="shared" si="293"/>
        <v>999999999</v>
      </c>
      <c r="CY225" s="54">
        <f t="shared" si="293"/>
        <v>999999999</v>
      </c>
      <c r="CZ225" s="54">
        <f t="shared" si="293"/>
        <v>999999999</v>
      </c>
      <c r="DA225" s="54">
        <f t="shared" si="293"/>
        <v>999999999</v>
      </c>
      <c r="DB225" s="54">
        <f t="shared" si="293"/>
        <v>999999999</v>
      </c>
      <c r="DC225" s="54">
        <f t="shared" si="293"/>
        <v>999999999</v>
      </c>
      <c r="DD225" s="54">
        <f t="shared" si="293"/>
        <v>999999999</v>
      </c>
      <c r="DE225" s="54">
        <f t="shared" si="293"/>
        <v>999999999</v>
      </c>
      <c r="DF225" s="54">
        <f t="shared" si="293"/>
        <v>999999999</v>
      </c>
      <c r="DG225" s="54">
        <f t="shared" si="293"/>
        <v>0</v>
      </c>
      <c r="DH225" s="54">
        <f t="shared" si="293"/>
        <v>999999999</v>
      </c>
      <c r="DI225" s="54">
        <f t="shared" si="293"/>
        <v>999999999</v>
      </c>
      <c r="DJ225" s="54">
        <f t="shared" si="293"/>
        <v>999999999</v>
      </c>
      <c r="DK225" s="54">
        <f t="shared" si="293"/>
        <v>999999999</v>
      </c>
      <c r="DL225" s="54">
        <f t="shared" si="293"/>
        <v>999999999</v>
      </c>
      <c r="DM225" s="54">
        <f t="shared" si="293"/>
        <v>999999999</v>
      </c>
      <c r="DN225" s="54">
        <f t="shared" si="293"/>
        <v>999999999</v>
      </c>
      <c r="DO225" s="54">
        <f t="shared" si="293"/>
        <v>999999999</v>
      </c>
      <c r="DP225" s="54">
        <f t="shared" si="293"/>
        <v>999999999</v>
      </c>
      <c r="DQ225" s="54">
        <f t="shared" si="293"/>
        <v>999999999</v>
      </c>
      <c r="DR225" s="54">
        <f t="shared" si="293"/>
        <v>0</v>
      </c>
      <c r="DS225" s="54">
        <f t="shared" si="293"/>
        <v>0</v>
      </c>
      <c r="DT225" s="54">
        <f t="shared" si="293"/>
        <v>999999999</v>
      </c>
      <c r="DU225" s="54">
        <f t="shared" si="293"/>
        <v>999999999</v>
      </c>
      <c r="DV225" s="54">
        <f t="shared" si="293"/>
        <v>999999999</v>
      </c>
      <c r="DW225" s="54">
        <f t="shared" si="293"/>
        <v>999999999</v>
      </c>
      <c r="DX225" s="54">
        <f t="shared" si="293"/>
        <v>999999999</v>
      </c>
      <c r="DY225" s="54">
        <f t="shared" si="293"/>
        <v>999999999</v>
      </c>
      <c r="DZ225" s="54">
        <f t="shared" si="293"/>
        <v>999999999</v>
      </c>
      <c r="EA225" s="54">
        <f t="shared" ref="EA225:FX225" si="294">IF(EA189=EA214,EA61,0)</f>
        <v>999999999</v>
      </c>
      <c r="EB225" s="54">
        <f t="shared" si="294"/>
        <v>999999999</v>
      </c>
      <c r="EC225" s="54">
        <f t="shared" si="294"/>
        <v>999999999</v>
      </c>
      <c r="ED225" s="54">
        <f t="shared" si="294"/>
        <v>999999999</v>
      </c>
      <c r="EE225" s="54">
        <f t="shared" si="294"/>
        <v>0</v>
      </c>
      <c r="EF225" s="54">
        <f t="shared" si="294"/>
        <v>999999999</v>
      </c>
      <c r="EG225" s="54">
        <f t="shared" si="294"/>
        <v>999999999</v>
      </c>
      <c r="EH225" s="54">
        <f t="shared" si="294"/>
        <v>999999999</v>
      </c>
      <c r="EI225" s="54">
        <f t="shared" si="294"/>
        <v>0</v>
      </c>
      <c r="EJ225" s="54">
        <f t="shared" si="294"/>
        <v>999999999</v>
      </c>
      <c r="EK225" s="54">
        <f t="shared" si="294"/>
        <v>999999999</v>
      </c>
      <c r="EL225" s="54">
        <f t="shared" si="294"/>
        <v>999999999</v>
      </c>
      <c r="EM225" s="54">
        <f t="shared" si="294"/>
        <v>999999999</v>
      </c>
      <c r="EN225" s="54">
        <f t="shared" si="294"/>
        <v>999999999</v>
      </c>
      <c r="EO225" s="54">
        <f t="shared" si="294"/>
        <v>999999999</v>
      </c>
      <c r="EP225" s="54">
        <f t="shared" si="294"/>
        <v>0</v>
      </c>
      <c r="EQ225" s="54">
        <f t="shared" si="294"/>
        <v>0</v>
      </c>
      <c r="ER225" s="54">
        <f t="shared" si="294"/>
        <v>999999999</v>
      </c>
      <c r="ES225" s="54">
        <f t="shared" si="294"/>
        <v>999999999</v>
      </c>
      <c r="ET225" s="54">
        <f t="shared" si="294"/>
        <v>0</v>
      </c>
      <c r="EU225" s="54">
        <f t="shared" si="294"/>
        <v>0</v>
      </c>
      <c r="EV225" s="54">
        <f t="shared" si="294"/>
        <v>999999999</v>
      </c>
      <c r="EW225" s="54">
        <f t="shared" si="294"/>
        <v>0</v>
      </c>
      <c r="EX225" s="54">
        <f t="shared" si="294"/>
        <v>999999999</v>
      </c>
      <c r="EY225" s="54">
        <f t="shared" si="294"/>
        <v>999999999</v>
      </c>
      <c r="EZ225" s="54">
        <f t="shared" si="294"/>
        <v>999999999</v>
      </c>
      <c r="FA225" s="54">
        <f t="shared" si="294"/>
        <v>999999999</v>
      </c>
      <c r="FB225" s="54">
        <f t="shared" si="294"/>
        <v>0</v>
      </c>
      <c r="FC225" s="54">
        <f t="shared" si="294"/>
        <v>999999999</v>
      </c>
      <c r="FD225" s="54">
        <f t="shared" si="294"/>
        <v>999999999</v>
      </c>
      <c r="FE225" s="54">
        <f t="shared" si="294"/>
        <v>999999999</v>
      </c>
      <c r="FF225" s="54">
        <f t="shared" si="294"/>
        <v>999999999</v>
      </c>
      <c r="FG225" s="54">
        <f t="shared" si="294"/>
        <v>999999999</v>
      </c>
      <c r="FH225" s="54">
        <f t="shared" si="294"/>
        <v>999999999</v>
      </c>
      <c r="FI225" s="54">
        <f t="shared" si="294"/>
        <v>999999999</v>
      </c>
      <c r="FJ225" s="54">
        <f t="shared" si="294"/>
        <v>0</v>
      </c>
      <c r="FK225" s="54">
        <f t="shared" si="294"/>
        <v>999999999</v>
      </c>
      <c r="FL225" s="54">
        <f t="shared" si="294"/>
        <v>999999999</v>
      </c>
      <c r="FM225" s="54">
        <f t="shared" si="294"/>
        <v>999999999</v>
      </c>
      <c r="FN225" s="54">
        <f t="shared" si="294"/>
        <v>999999999</v>
      </c>
      <c r="FO225" s="54">
        <f t="shared" si="294"/>
        <v>999999999</v>
      </c>
      <c r="FP225" s="54">
        <f t="shared" si="294"/>
        <v>999999999</v>
      </c>
      <c r="FQ225" s="54">
        <f t="shared" si="294"/>
        <v>999999999</v>
      </c>
      <c r="FR225" s="54">
        <f t="shared" si="294"/>
        <v>0</v>
      </c>
      <c r="FS225" s="54">
        <f t="shared" si="294"/>
        <v>0</v>
      </c>
      <c r="FT225" s="53">
        <f t="shared" si="294"/>
        <v>0</v>
      </c>
      <c r="FU225" s="54">
        <f t="shared" si="294"/>
        <v>0</v>
      </c>
      <c r="FV225" s="54">
        <f t="shared" si="294"/>
        <v>999999999</v>
      </c>
      <c r="FW225" s="54">
        <f t="shared" si="294"/>
        <v>999999999</v>
      </c>
      <c r="FX225" s="54">
        <f t="shared" si="294"/>
        <v>999999999</v>
      </c>
      <c r="FY225" s="54"/>
      <c r="FZ225" s="54"/>
      <c r="GA225" s="54"/>
      <c r="GB225" s="54"/>
      <c r="GC225" s="54"/>
      <c r="GD225" s="54"/>
      <c r="GE225" s="6"/>
      <c r="GF225" s="7"/>
      <c r="GG225" s="7"/>
      <c r="GH225" s="7"/>
      <c r="GI225" s="7"/>
      <c r="GJ225" s="7"/>
      <c r="GK225" s="7"/>
      <c r="GL225" s="7"/>
      <c r="GM225" s="7"/>
    </row>
    <row r="226" spans="1:195" x14ac:dyDescent="0.2">
      <c r="A226" s="3" t="s">
        <v>588</v>
      </c>
      <c r="B226" s="2" t="s">
        <v>589</v>
      </c>
      <c r="C226" s="54">
        <f>IF(MIN((C222-C224),(C225-C224))&gt;0,ROUND(MIN((C222-C224),(C225-C224)),2),0)</f>
        <v>107483.48</v>
      </c>
      <c r="D226" s="54">
        <f t="shared" ref="D226:BO226" si="295">IF(MIN((D222-D224),(D225-D224))&gt;0,ROUND(MIN((D222-D224),(D225-D224)),2),0)</f>
        <v>196003.14</v>
      </c>
      <c r="E226" s="54">
        <f t="shared" si="295"/>
        <v>0</v>
      </c>
      <c r="F226" s="54">
        <f t="shared" si="295"/>
        <v>285192.7</v>
      </c>
      <c r="G226" s="54">
        <f t="shared" si="295"/>
        <v>13147.8</v>
      </c>
      <c r="H226" s="54">
        <f t="shared" si="295"/>
        <v>23107.29</v>
      </c>
      <c r="I226" s="54">
        <f t="shared" si="295"/>
        <v>0</v>
      </c>
      <c r="J226" s="54">
        <f t="shared" si="295"/>
        <v>22485.29</v>
      </c>
      <c r="K226" s="54">
        <f t="shared" si="295"/>
        <v>9613.61</v>
      </c>
      <c r="L226" s="54">
        <f t="shared" si="295"/>
        <v>2427.9899999999998</v>
      </c>
      <c r="M226" s="54">
        <f t="shared" si="295"/>
        <v>54166.45</v>
      </c>
      <c r="N226" s="54">
        <f t="shared" si="295"/>
        <v>373215.9</v>
      </c>
      <c r="O226" s="54">
        <f t="shared" si="295"/>
        <v>60119.83</v>
      </c>
      <c r="P226" s="54">
        <f t="shared" si="295"/>
        <v>6400.93</v>
      </c>
      <c r="Q226" s="54">
        <f t="shared" si="295"/>
        <v>193066.64</v>
      </c>
      <c r="R226" s="54">
        <f t="shared" si="295"/>
        <v>19297.080000000002</v>
      </c>
      <c r="S226" s="54">
        <f t="shared" si="295"/>
        <v>0</v>
      </c>
      <c r="T226" s="54">
        <f t="shared" si="295"/>
        <v>3338.44</v>
      </c>
      <c r="U226" s="54">
        <f t="shared" si="295"/>
        <v>0</v>
      </c>
      <c r="V226" s="54">
        <f t="shared" si="295"/>
        <v>24728.04</v>
      </c>
      <c r="W226" s="53">
        <f t="shared" si="295"/>
        <v>3912.99</v>
      </c>
      <c r="X226" s="54">
        <f t="shared" si="295"/>
        <v>669.68</v>
      </c>
      <c r="Y226" s="54">
        <f t="shared" si="295"/>
        <v>20589.27</v>
      </c>
      <c r="Z226" s="54">
        <f t="shared" si="295"/>
        <v>9999.42</v>
      </c>
      <c r="AA226" s="54">
        <f t="shared" si="295"/>
        <v>55684.28</v>
      </c>
      <c r="AB226" s="54">
        <f t="shared" si="295"/>
        <v>105941.19</v>
      </c>
      <c r="AC226" s="54">
        <f t="shared" si="295"/>
        <v>0</v>
      </c>
      <c r="AD226" s="54">
        <f t="shared" si="295"/>
        <v>0</v>
      </c>
      <c r="AE226" s="54">
        <f t="shared" si="295"/>
        <v>12474.03</v>
      </c>
      <c r="AF226" s="54">
        <f t="shared" si="295"/>
        <v>11057.53</v>
      </c>
      <c r="AG226" s="54">
        <f t="shared" si="295"/>
        <v>25945.27</v>
      </c>
      <c r="AH226" s="54">
        <f t="shared" si="295"/>
        <v>7580.07</v>
      </c>
      <c r="AI226" s="54">
        <f t="shared" si="295"/>
        <v>28973.11</v>
      </c>
      <c r="AJ226" s="54">
        <f t="shared" si="295"/>
        <v>33654.129999999997</v>
      </c>
      <c r="AK226" s="54">
        <f t="shared" si="295"/>
        <v>11311.58</v>
      </c>
      <c r="AL226" s="54">
        <f t="shared" si="295"/>
        <v>13739.23</v>
      </c>
      <c r="AM226" s="54">
        <f t="shared" si="295"/>
        <v>13825.08</v>
      </c>
      <c r="AN226" s="54">
        <f t="shared" si="295"/>
        <v>31464.43</v>
      </c>
      <c r="AO226" s="54">
        <f t="shared" si="295"/>
        <v>0</v>
      </c>
      <c r="AP226" s="54">
        <f t="shared" si="295"/>
        <v>1492190.29</v>
      </c>
      <c r="AQ226" s="54">
        <f t="shared" si="295"/>
        <v>19766.18</v>
      </c>
      <c r="AR226" s="54">
        <f t="shared" si="295"/>
        <v>214288.27</v>
      </c>
      <c r="AS226" s="54">
        <f t="shared" si="295"/>
        <v>0</v>
      </c>
      <c r="AT226" s="54">
        <f t="shared" si="295"/>
        <v>14858.73</v>
      </c>
      <c r="AU226" s="54">
        <f t="shared" si="295"/>
        <v>100503.95</v>
      </c>
      <c r="AV226" s="54">
        <f t="shared" si="295"/>
        <v>7044.78</v>
      </c>
      <c r="AW226" s="54">
        <f t="shared" si="295"/>
        <v>0</v>
      </c>
      <c r="AX226" s="54">
        <f t="shared" si="295"/>
        <v>1770.2</v>
      </c>
      <c r="AY226" s="54">
        <f t="shared" si="295"/>
        <v>0</v>
      </c>
      <c r="AZ226" s="54">
        <f t="shared" si="295"/>
        <v>0</v>
      </c>
      <c r="BA226" s="54">
        <f t="shared" si="295"/>
        <v>68852.52</v>
      </c>
      <c r="BB226" s="54">
        <f t="shared" si="295"/>
        <v>24064.58</v>
      </c>
      <c r="BC226" s="54">
        <f t="shared" si="295"/>
        <v>387513.8</v>
      </c>
      <c r="BD226" s="54">
        <f t="shared" si="295"/>
        <v>25283.98</v>
      </c>
      <c r="BE226" s="54">
        <f t="shared" si="295"/>
        <v>15158.28</v>
      </c>
      <c r="BF226" s="54">
        <f t="shared" si="295"/>
        <v>161332.57</v>
      </c>
      <c r="BG226" s="54">
        <f t="shared" si="295"/>
        <v>6537.97</v>
      </c>
      <c r="BH226" s="54">
        <f t="shared" si="295"/>
        <v>11586.06</v>
      </c>
      <c r="BI226" s="54">
        <f t="shared" si="295"/>
        <v>22499.63</v>
      </c>
      <c r="BJ226" s="54">
        <f t="shared" si="295"/>
        <v>79772.100000000006</v>
      </c>
      <c r="BK226" s="54">
        <f t="shared" si="295"/>
        <v>325292.33</v>
      </c>
      <c r="BL226" s="54">
        <f t="shared" si="295"/>
        <v>0</v>
      </c>
      <c r="BM226" s="54">
        <f t="shared" si="295"/>
        <v>7415.78</v>
      </c>
      <c r="BN226" s="54">
        <f t="shared" si="295"/>
        <v>12001.56</v>
      </c>
      <c r="BO226" s="54">
        <f t="shared" si="295"/>
        <v>0</v>
      </c>
      <c r="BP226" s="54">
        <f t="shared" ref="BP226:EA226" si="296">IF(MIN((BP222-BP224),(BP225-BP224))&gt;0,ROUND(MIN((BP222-BP224),(BP225-BP224)),2),0)</f>
        <v>15915.3</v>
      </c>
      <c r="BQ226" s="54">
        <f t="shared" si="296"/>
        <v>53341.63</v>
      </c>
      <c r="BR226" s="54">
        <f t="shared" si="296"/>
        <v>35493.78</v>
      </c>
      <c r="BS226" s="54">
        <f t="shared" si="296"/>
        <v>0</v>
      </c>
      <c r="BT226" s="54">
        <f t="shared" si="296"/>
        <v>0</v>
      </c>
      <c r="BU226" s="54">
        <f t="shared" si="296"/>
        <v>51454.1</v>
      </c>
      <c r="BV226" s="54">
        <f t="shared" si="296"/>
        <v>0</v>
      </c>
      <c r="BW226" s="54">
        <f t="shared" si="296"/>
        <v>0</v>
      </c>
      <c r="BX226" s="54">
        <f t="shared" si="296"/>
        <v>0</v>
      </c>
      <c r="BY226" s="54">
        <f t="shared" si="296"/>
        <v>0</v>
      </c>
      <c r="BZ226" s="54">
        <f t="shared" si="296"/>
        <v>0</v>
      </c>
      <c r="CA226" s="54">
        <f t="shared" si="296"/>
        <v>27659.29</v>
      </c>
      <c r="CB226" s="54">
        <f t="shared" si="296"/>
        <v>443085.63</v>
      </c>
      <c r="CC226" s="54">
        <f t="shared" si="296"/>
        <v>8971.76</v>
      </c>
      <c r="CD226" s="54">
        <f t="shared" si="296"/>
        <v>13451.01</v>
      </c>
      <c r="CE226" s="54">
        <f t="shared" si="296"/>
        <v>10690.03</v>
      </c>
      <c r="CF226" s="54">
        <f t="shared" si="296"/>
        <v>0</v>
      </c>
      <c r="CG226" s="54">
        <f t="shared" si="296"/>
        <v>0</v>
      </c>
      <c r="CH226" s="54">
        <f t="shared" si="296"/>
        <v>13522.12</v>
      </c>
      <c r="CI226" s="54">
        <f t="shared" si="296"/>
        <v>55.46</v>
      </c>
      <c r="CJ226" s="54">
        <f t="shared" si="296"/>
        <v>12034.02</v>
      </c>
      <c r="CK226" s="54">
        <f t="shared" si="296"/>
        <v>5185.83</v>
      </c>
      <c r="CL226" s="54">
        <f t="shared" si="296"/>
        <v>0</v>
      </c>
      <c r="CM226" s="54">
        <f t="shared" si="296"/>
        <v>18501.07</v>
      </c>
      <c r="CN226" s="54">
        <f t="shared" si="296"/>
        <v>270634.95</v>
      </c>
      <c r="CO226" s="54">
        <f t="shared" si="296"/>
        <v>99303.25</v>
      </c>
      <c r="CP226" s="54">
        <f t="shared" si="296"/>
        <v>0</v>
      </c>
      <c r="CQ226" s="54">
        <f t="shared" si="296"/>
        <v>36857.379999999997</v>
      </c>
      <c r="CR226" s="54">
        <f t="shared" si="296"/>
        <v>0</v>
      </c>
      <c r="CS226" s="54">
        <f t="shared" si="296"/>
        <v>10928.23</v>
      </c>
      <c r="CT226" s="54">
        <f t="shared" si="296"/>
        <v>0</v>
      </c>
      <c r="CU226" s="54">
        <f t="shared" si="296"/>
        <v>0</v>
      </c>
      <c r="CV226" s="54">
        <f t="shared" si="296"/>
        <v>0</v>
      </c>
      <c r="CW226" s="54">
        <f t="shared" si="296"/>
        <v>0</v>
      </c>
      <c r="CX226" s="54">
        <f t="shared" si="296"/>
        <v>8537.9500000000007</v>
      </c>
      <c r="CY226" s="54">
        <f t="shared" si="296"/>
        <v>19415.36</v>
      </c>
      <c r="CZ226" s="54">
        <f t="shared" si="296"/>
        <v>5290.57</v>
      </c>
      <c r="DA226" s="54">
        <f t="shared" si="296"/>
        <v>14266.82</v>
      </c>
      <c r="DB226" s="54">
        <f t="shared" si="296"/>
        <v>16662.599999999999</v>
      </c>
      <c r="DC226" s="54">
        <f t="shared" si="296"/>
        <v>28413.95</v>
      </c>
      <c r="DD226" s="54">
        <f t="shared" si="296"/>
        <v>3795.53</v>
      </c>
      <c r="DE226" s="54">
        <f t="shared" si="296"/>
        <v>34394.080000000002</v>
      </c>
      <c r="DF226" s="54">
        <f t="shared" si="296"/>
        <v>130222.55</v>
      </c>
      <c r="DG226" s="54">
        <f t="shared" si="296"/>
        <v>0</v>
      </c>
      <c r="DH226" s="54">
        <f t="shared" si="296"/>
        <v>1499.71</v>
      </c>
      <c r="DI226" s="54">
        <f t="shared" si="296"/>
        <v>49417.59</v>
      </c>
      <c r="DJ226" s="54">
        <f t="shared" si="296"/>
        <v>8155.23</v>
      </c>
      <c r="DK226" s="54">
        <f t="shared" si="296"/>
        <v>14181.48</v>
      </c>
      <c r="DL226" s="54">
        <f t="shared" si="296"/>
        <v>104514.75</v>
      </c>
      <c r="DM226" s="54">
        <f t="shared" si="296"/>
        <v>22743.96</v>
      </c>
      <c r="DN226" s="54">
        <f t="shared" si="296"/>
        <v>14948.52</v>
      </c>
      <c r="DO226" s="54">
        <f t="shared" si="296"/>
        <v>33976.839999999997</v>
      </c>
      <c r="DP226" s="54">
        <f t="shared" si="296"/>
        <v>8336.24</v>
      </c>
      <c r="DQ226" s="54">
        <f t="shared" si="296"/>
        <v>4527.3500000000004</v>
      </c>
      <c r="DR226" s="54">
        <f t="shared" si="296"/>
        <v>0</v>
      </c>
      <c r="DS226" s="54">
        <f t="shared" si="296"/>
        <v>0</v>
      </c>
      <c r="DT226" s="54">
        <f t="shared" si="296"/>
        <v>1185.45</v>
      </c>
      <c r="DU226" s="54">
        <f t="shared" si="296"/>
        <v>31732.63</v>
      </c>
      <c r="DV226" s="54">
        <f t="shared" si="296"/>
        <v>23062.37</v>
      </c>
      <c r="DW226" s="54">
        <f t="shared" si="296"/>
        <v>6876.57</v>
      </c>
      <c r="DX226" s="54">
        <f t="shared" si="296"/>
        <v>22815.02</v>
      </c>
      <c r="DY226" s="54">
        <f t="shared" si="296"/>
        <v>12126.61</v>
      </c>
      <c r="DZ226" s="54">
        <f t="shared" si="296"/>
        <v>34599.56</v>
      </c>
      <c r="EA226" s="54">
        <f t="shared" si="296"/>
        <v>7916.28</v>
      </c>
      <c r="EB226" s="54">
        <f t="shared" ref="EB226:FX226" si="297">IF(MIN((EB222-EB224),(EB225-EB224))&gt;0,ROUND(MIN((EB222-EB224),(EB225-EB224)),2),0)</f>
        <v>6068.27</v>
      </c>
      <c r="EC226" s="54">
        <f t="shared" si="297"/>
        <v>32110.34</v>
      </c>
      <c r="ED226" s="54">
        <f t="shared" si="297"/>
        <v>3735.64</v>
      </c>
      <c r="EE226" s="54">
        <f t="shared" si="297"/>
        <v>0</v>
      </c>
      <c r="EF226" s="54">
        <f t="shared" si="297"/>
        <v>14782.36</v>
      </c>
      <c r="EG226" s="54">
        <f t="shared" si="297"/>
        <v>2745.75</v>
      </c>
      <c r="EH226" s="54">
        <f t="shared" si="297"/>
        <v>20043.32</v>
      </c>
      <c r="EI226" s="54">
        <f t="shared" si="297"/>
        <v>0</v>
      </c>
      <c r="EJ226" s="54">
        <f t="shared" si="297"/>
        <v>78648.34</v>
      </c>
      <c r="EK226" s="54">
        <f t="shared" si="297"/>
        <v>464.34</v>
      </c>
      <c r="EL226" s="54">
        <f t="shared" si="297"/>
        <v>2017.67</v>
      </c>
      <c r="EM226" s="54">
        <f t="shared" si="297"/>
        <v>35418.86</v>
      </c>
      <c r="EN226" s="54">
        <f t="shared" si="297"/>
        <v>13653.78</v>
      </c>
      <c r="EO226" s="54">
        <f t="shared" si="297"/>
        <v>66875.58</v>
      </c>
      <c r="EP226" s="54">
        <f t="shared" si="297"/>
        <v>0</v>
      </c>
      <c r="EQ226" s="54">
        <f t="shared" si="297"/>
        <v>0</v>
      </c>
      <c r="ER226" s="54">
        <f t="shared" si="297"/>
        <v>38629.120000000003</v>
      </c>
      <c r="ES226" s="54">
        <f t="shared" si="297"/>
        <v>5576.17</v>
      </c>
      <c r="ET226" s="54">
        <f t="shared" si="297"/>
        <v>0</v>
      </c>
      <c r="EU226" s="54">
        <f t="shared" si="297"/>
        <v>0</v>
      </c>
      <c r="EV226" s="54">
        <f t="shared" si="297"/>
        <v>1079.22</v>
      </c>
      <c r="EW226" s="54">
        <f t="shared" si="297"/>
        <v>0</v>
      </c>
      <c r="EX226" s="54">
        <f t="shared" si="297"/>
        <v>47059.3</v>
      </c>
      <c r="EY226" s="54">
        <f t="shared" si="297"/>
        <v>4856.3</v>
      </c>
      <c r="EZ226" s="54">
        <f t="shared" si="297"/>
        <v>8464.2800000000007</v>
      </c>
      <c r="FA226" s="54">
        <f t="shared" si="297"/>
        <v>42726.79</v>
      </c>
      <c r="FB226" s="54">
        <f t="shared" si="297"/>
        <v>0</v>
      </c>
      <c r="FC226" s="54">
        <f t="shared" si="297"/>
        <v>2347.16</v>
      </c>
      <c r="FD226" s="54">
        <f t="shared" si="297"/>
        <v>13411.71</v>
      </c>
      <c r="FE226" s="54">
        <f t="shared" si="297"/>
        <v>14982.3</v>
      </c>
      <c r="FF226" s="54">
        <f t="shared" si="297"/>
        <v>14154</v>
      </c>
      <c r="FG226" s="54">
        <f t="shared" si="297"/>
        <v>6499.82</v>
      </c>
      <c r="FH226" s="54">
        <f t="shared" si="297"/>
        <v>559.47</v>
      </c>
      <c r="FI226" s="54">
        <f t="shared" si="297"/>
        <v>27502.11</v>
      </c>
      <c r="FJ226" s="54">
        <f t="shared" si="297"/>
        <v>0</v>
      </c>
      <c r="FK226" s="54">
        <f t="shared" si="297"/>
        <v>25778.43</v>
      </c>
      <c r="FL226" s="54">
        <f t="shared" si="297"/>
        <v>101583.59</v>
      </c>
      <c r="FM226" s="54">
        <f t="shared" si="297"/>
        <v>46139.16</v>
      </c>
      <c r="FN226" s="54">
        <f t="shared" si="297"/>
        <v>426268.82</v>
      </c>
      <c r="FO226" s="54">
        <f t="shared" si="297"/>
        <v>18919.96</v>
      </c>
      <c r="FP226" s="54">
        <f t="shared" si="297"/>
        <v>1411.96</v>
      </c>
      <c r="FQ226" s="54">
        <f t="shared" si="297"/>
        <v>295.14</v>
      </c>
      <c r="FR226" s="54">
        <f t="shared" si="297"/>
        <v>0</v>
      </c>
      <c r="FS226" s="54">
        <f t="shared" si="297"/>
        <v>0</v>
      </c>
      <c r="FT226" s="53">
        <f t="shared" si="297"/>
        <v>0</v>
      </c>
      <c r="FU226" s="54">
        <f t="shared" si="297"/>
        <v>0</v>
      </c>
      <c r="FV226" s="54">
        <f t="shared" si="297"/>
        <v>2478.5</v>
      </c>
      <c r="FW226" s="54">
        <f t="shared" si="297"/>
        <v>6868.95</v>
      </c>
      <c r="FX226" s="54">
        <f t="shared" si="297"/>
        <v>3399.78</v>
      </c>
      <c r="FY226" s="54"/>
      <c r="FZ226" s="54"/>
      <c r="GA226" s="54"/>
      <c r="GB226" s="54"/>
      <c r="GC226" s="54"/>
      <c r="GD226" s="54"/>
      <c r="GE226" s="6"/>
      <c r="GF226" s="7"/>
      <c r="GG226" s="7"/>
      <c r="GH226" s="7"/>
      <c r="GI226" s="7"/>
      <c r="GJ226" s="7"/>
      <c r="GK226" s="7"/>
      <c r="GL226" s="7"/>
      <c r="GM226" s="7"/>
    </row>
    <row r="227" spans="1:195" x14ac:dyDescent="0.2">
      <c r="A227" s="72"/>
      <c r="B227" s="2" t="s">
        <v>590</v>
      </c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3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  <c r="BM227" s="54"/>
      <c r="BN227" s="54"/>
      <c r="BO227" s="54"/>
      <c r="BP227" s="54"/>
      <c r="BQ227" s="54"/>
      <c r="BR227" s="54"/>
      <c r="BS227" s="54"/>
      <c r="BT227" s="54"/>
      <c r="BU227" s="54"/>
      <c r="BV227" s="54"/>
      <c r="BW227" s="54"/>
      <c r="BX227" s="54"/>
      <c r="BY227" s="54"/>
      <c r="BZ227" s="54"/>
      <c r="CA227" s="54"/>
      <c r="CB227" s="54"/>
      <c r="CC227" s="54"/>
      <c r="CD227" s="54"/>
      <c r="CE227" s="54"/>
      <c r="CF227" s="54"/>
      <c r="CG227" s="54"/>
      <c r="CH227" s="54"/>
      <c r="CI227" s="54"/>
      <c r="CJ227" s="54"/>
      <c r="CK227" s="54"/>
      <c r="CL227" s="54"/>
      <c r="CM227" s="54"/>
      <c r="CN227" s="54"/>
      <c r="CO227" s="54"/>
      <c r="CP227" s="54"/>
      <c r="CQ227" s="54"/>
      <c r="CR227" s="54"/>
      <c r="CS227" s="54"/>
      <c r="CT227" s="54"/>
      <c r="CU227" s="54"/>
      <c r="CV227" s="54"/>
      <c r="CW227" s="54"/>
      <c r="CX227" s="54"/>
      <c r="CY227" s="54"/>
      <c r="CZ227" s="54"/>
      <c r="DA227" s="54"/>
      <c r="DB227" s="54"/>
      <c r="DC227" s="54"/>
      <c r="DD227" s="54"/>
      <c r="DE227" s="54"/>
      <c r="DF227" s="54"/>
      <c r="DG227" s="54"/>
      <c r="DH227" s="54"/>
      <c r="DI227" s="54"/>
      <c r="DJ227" s="54"/>
      <c r="DK227" s="54"/>
      <c r="DL227" s="54"/>
      <c r="DM227" s="54"/>
      <c r="DN227" s="54"/>
      <c r="DO227" s="54"/>
      <c r="DP227" s="54"/>
      <c r="DQ227" s="54"/>
      <c r="DR227" s="54"/>
      <c r="DS227" s="54"/>
      <c r="DT227" s="54"/>
      <c r="DU227" s="54"/>
      <c r="DV227" s="54"/>
      <c r="DW227" s="54"/>
      <c r="DX227" s="54"/>
      <c r="DY227" s="54"/>
      <c r="DZ227" s="54"/>
      <c r="EA227" s="54"/>
      <c r="EB227" s="54"/>
      <c r="EC227" s="54"/>
      <c r="ED227" s="54"/>
      <c r="EE227" s="54"/>
      <c r="EF227" s="54"/>
      <c r="EG227" s="54"/>
      <c r="EH227" s="54"/>
      <c r="EI227" s="54"/>
      <c r="EJ227" s="54"/>
      <c r="EK227" s="54"/>
      <c r="EL227" s="54"/>
      <c r="EM227" s="54"/>
      <c r="EN227" s="54"/>
      <c r="EO227" s="54"/>
      <c r="EP227" s="54"/>
      <c r="EQ227" s="54"/>
      <c r="ER227" s="54"/>
      <c r="ES227" s="54"/>
      <c r="ET227" s="54"/>
      <c r="EU227" s="54"/>
      <c r="EV227" s="54"/>
      <c r="EW227" s="54"/>
      <c r="EX227" s="54"/>
      <c r="EY227" s="54"/>
      <c r="EZ227" s="54"/>
      <c r="FA227" s="54"/>
      <c r="FB227" s="54"/>
      <c r="FC227" s="54"/>
      <c r="FD227" s="54"/>
      <c r="FE227" s="54"/>
      <c r="FF227" s="54"/>
      <c r="FG227" s="54"/>
      <c r="FH227" s="54"/>
      <c r="FI227" s="54"/>
      <c r="FJ227" s="54"/>
      <c r="FK227" s="54"/>
      <c r="FL227" s="54"/>
      <c r="FM227" s="54"/>
      <c r="FN227" s="54"/>
      <c r="FO227" s="54"/>
      <c r="FP227" s="54"/>
      <c r="FQ227" s="54"/>
      <c r="FR227" s="54"/>
      <c r="FS227" s="54"/>
      <c r="FT227" s="53"/>
      <c r="FU227" s="54"/>
      <c r="FV227" s="54"/>
      <c r="FW227" s="54"/>
      <c r="FX227" s="54"/>
      <c r="FY227" s="54"/>
      <c r="FZ227" s="54"/>
      <c r="GA227" s="54"/>
      <c r="GB227" s="54"/>
      <c r="GC227" s="54"/>
      <c r="GD227" s="54"/>
      <c r="GE227" s="6"/>
      <c r="GF227" s="7"/>
      <c r="GG227" s="7"/>
      <c r="GH227" s="7"/>
      <c r="GI227" s="7"/>
      <c r="GJ227" s="7"/>
      <c r="GK227" s="7"/>
      <c r="GL227" s="7"/>
      <c r="GM227" s="7"/>
    </row>
    <row r="228" spans="1:195" x14ac:dyDescent="0.2">
      <c r="A228" s="72"/>
      <c r="B228" s="2" t="s">
        <v>591</v>
      </c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3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F228" s="54"/>
      <c r="BG228" s="54"/>
      <c r="BH228" s="54"/>
      <c r="BI228" s="54"/>
      <c r="BJ228" s="54"/>
      <c r="BK228" s="54"/>
      <c r="BL228" s="54"/>
      <c r="BM228" s="54"/>
      <c r="BN228" s="54"/>
      <c r="BO228" s="54"/>
      <c r="BP228" s="54"/>
      <c r="BQ228" s="54"/>
      <c r="BR228" s="54"/>
      <c r="BS228" s="54"/>
      <c r="BT228" s="54"/>
      <c r="BU228" s="54"/>
      <c r="BV228" s="54"/>
      <c r="BW228" s="54"/>
      <c r="BX228" s="54"/>
      <c r="BY228" s="54"/>
      <c r="BZ228" s="54"/>
      <c r="CA228" s="54"/>
      <c r="CB228" s="54"/>
      <c r="CC228" s="54"/>
      <c r="CD228" s="54"/>
      <c r="CE228" s="54"/>
      <c r="CF228" s="54"/>
      <c r="CG228" s="54"/>
      <c r="CH228" s="54"/>
      <c r="CI228" s="54"/>
      <c r="CJ228" s="54"/>
      <c r="CK228" s="54"/>
      <c r="CL228" s="54"/>
      <c r="CM228" s="54"/>
      <c r="CN228" s="54"/>
      <c r="CO228" s="54"/>
      <c r="CP228" s="54"/>
      <c r="CQ228" s="54"/>
      <c r="CR228" s="54"/>
      <c r="CS228" s="54"/>
      <c r="CT228" s="54"/>
      <c r="CU228" s="54"/>
      <c r="CV228" s="54"/>
      <c r="CW228" s="54"/>
      <c r="CX228" s="54"/>
      <c r="CY228" s="54"/>
      <c r="CZ228" s="54"/>
      <c r="DA228" s="54"/>
      <c r="DB228" s="54"/>
      <c r="DC228" s="54"/>
      <c r="DD228" s="54"/>
      <c r="DE228" s="54"/>
      <c r="DF228" s="54"/>
      <c r="DG228" s="54"/>
      <c r="DH228" s="54"/>
      <c r="DI228" s="54"/>
      <c r="DJ228" s="54"/>
      <c r="DK228" s="54"/>
      <c r="DL228" s="54"/>
      <c r="DM228" s="54"/>
      <c r="DN228" s="54"/>
      <c r="DO228" s="54"/>
      <c r="DP228" s="54"/>
      <c r="DQ228" s="54"/>
      <c r="DR228" s="54"/>
      <c r="DS228" s="54"/>
      <c r="DT228" s="54"/>
      <c r="DU228" s="54"/>
      <c r="DV228" s="54"/>
      <c r="DW228" s="54"/>
      <c r="DX228" s="54"/>
      <c r="DY228" s="54"/>
      <c r="DZ228" s="54"/>
      <c r="EA228" s="54"/>
      <c r="EB228" s="54"/>
      <c r="EC228" s="54"/>
      <c r="ED228" s="54"/>
      <c r="EE228" s="54"/>
      <c r="EF228" s="54"/>
      <c r="EG228" s="54"/>
      <c r="EH228" s="54"/>
      <c r="EI228" s="54"/>
      <c r="EJ228" s="54"/>
      <c r="EK228" s="54"/>
      <c r="EL228" s="54"/>
      <c r="EM228" s="54"/>
      <c r="EN228" s="54"/>
      <c r="EO228" s="54"/>
      <c r="EP228" s="54"/>
      <c r="EQ228" s="54"/>
      <c r="ER228" s="54"/>
      <c r="ES228" s="54"/>
      <c r="ET228" s="54"/>
      <c r="EU228" s="54"/>
      <c r="EV228" s="54"/>
      <c r="EW228" s="54"/>
      <c r="EX228" s="54"/>
      <c r="EY228" s="54"/>
      <c r="EZ228" s="54"/>
      <c r="FA228" s="54"/>
      <c r="FB228" s="54"/>
      <c r="FC228" s="54"/>
      <c r="FD228" s="54"/>
      <c r="FE228" s="54"/>
      <c r="FF228" s="54"/>
      <c r="FG228" s="54"/>
      <c r="FH228" s="54"/>
      <c r="FI228" s="54"/>
      <c r="FJ228" s="54"/>
      <c r="FK228" s="54"/>
      <c r="FL228" s="54"/>
      <c r="FM228" s="54"/>
      <c r="FN228" s="54"/>
      <c r="FO228" s="54"/>
      <c r="FP228" s="54"/>
      <c r="FQ228" s="54"/>
      <c r="FR228" s="54"/>
      <c r="FS228" s="54"/>
      <c r="FT228" s="53"/>
      <c r="FU228" s="54"/>
      <c r="FV228" s="54"/>
      <c r="FW228" s="54"/>
      <c r="FX228" s="54"/>
      <c r="FY228" s="54"/>
      <c r="FZ228" s="54"/>
      <c r="GA228" s="54"/>
      <c r="GB228" s="54"/>
      <c r="GC228" s="54"/>
      <c r="GD228" s="54"/>
      <c r="GE228" s="6"/>
      <c r="GF228" s="7"/>
      <c r="GG228" s="7"/>
      <c r="GH228" s="7"/>
      <c r="GI228" s="7"/>
      <c r="GJ228" s="7"/>
      <c r="GK228" s="7"/>
      <c r="GL228" s="7"/>
      <c r="GM228" s="7"/>
    </row>
    <row r="229" spans="1:195" x14ac:dyDescent="0.2">
      <c r="A229" s="72"/>
      <c r="B229" s="2" t="s">
        <v>592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3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F229" s="54"/>
      <c r="BG229" s="54"/>
      <c r="BH229" s="54"/>
      <c r="BI229" s="54"/>
      <c r="BJ229" s="54"/>
      <c r="BK229" s="54"/>
      <c r="BL229" s="54"/>
      <c r="BM229" s="54"/>
      <c r="BN229" s="54"/>
      <c r="BO229" s="54"/>
      <c r="BP229" s="54"/>
      <c r="BQ229" s="54"/>
      <c r="BR229" s="54"/>
      <c r="BS229" s="54"/>
      <c r="BT229" s="54"/>
      <c r="BU229" s="54"/>
      <c r="BV229" s="54"/>
      <c r="BW229" s="54"/>
      <c r="BX229" s="54"/>
      <c r="BY229" s="54"/>
      <c r="BZ229" s="54"/>
      <c r="CA229" s="54"/>
      <c r="CB229" s="54"/>
      <c r="CC229" s="54"/>
      <c r="CD229" s="54"/>
      <c r="CE229" s="54"/>
      <c r="CF229" s="54"/>
      <c r="CG229" s="54"/>
      <c r="CH229" s="54"/>
      <c r="CI229" s="54"/>
      <c r="CJ229" s="54"/>
      <c r="CK229" s="54"/>
      <c r="CL229" s="54"/>
      <c r="CM229" s="54"/>
      <c r="CN229" s="54"/>
      <c r="CO229" s="54"/>
      <c r="CP229" s="54"/>
      <c r="CQ229" s="54"/>
      <c r="CR229" s="54"/>
      <c r="CS229" s="54"/>
      <c r="CT229" s="54"/>
      <c r="CU229" s="54"/>
      <c r="CV229" s="54"/>
      <c r="CW229" s="54"/>
      <c r="CX229" s="54"/>
      <c r="CY229" s="54"/>
      <c r="CZ229" s="54"/>
      <c r="DA229" s="54"/>
      <c r="DB229" s="54"/>
      <c r="DC229" s="54"/>
      <c r="DD229" s="54"/>
      <c r="DE229" s="54"/>
      <c r="DF229" s="54"/>
      <c r="DG229" s="54"/>
      <c r="DH229" s="54"/>
      <c r="DI229" s="54"/>
      <c r="DJ229" s="54"/>
      <c r="DK229" s="54"/>
      <c r="DL229" s="54"/>
      <c r="DM229" s="54"/>
      <c r="DN229" s="54"/>
      <c r="DO229" s="54"/>
      <c r="DP229" s="54"/>
      <c r="DQ229" s="54"/>
      <c r="DR229" s="54"/>
      <c r="DS229" s="54"/>
      <c r="DT229" s="54"/>
      <c r="DU229" s="54"/>
      <c r="DV229" s="54"/>
      <c r="DW229" s="54"/>
      <c r="DX229" s="54"/>
      <c r="DY229" s="54"/>
      <c r="DZ229" s="54"/>
      <c r="EA229" s="54"/>
      <c r="EB229" s="54"/>
      <c r="EC229" s="54"/>
      <c r="ED229" s="54"/>
      <c r="EE229" s="54"/>
      <c r="EF229" s="54"/>
      <c r="EG229" s="54"/>
      <c r="EH229" s="54"/>
      <c r="EI229" s="54"/>
      <c r="EJ229" s="54"/>
      <c r="EK229" s="54"/>
      <c r="EL229" s="54"/>
      <c r="EM229" s="54"/>
      <c r="EN229" s="54"/>
      <c r="EO229" s="54"/>
      <c r="EP229" s="54"/>
      <c r="EQ229" s="54"/>
      <c r="ER229" s="54"/>
      <c r="ES229" s="54"/>
      <c r="ET229" s="54"/>
      <c r="EU229" s="54"/>
      <c r="EV229" s="54"/>
      <c r="EW229" s="54"/>
      <c r="EX229" s="54"/>
      <c r="EY229" s="54"/>
      <c r="EZ229" s="54"/>
      <c r="FA229" s="54"/>
      <c r="FB229" s="54"/>
      <c r="FC229" s="54"/>
      <c r="FD229" s="54"/>
      <c r="FE229" s="54"/>
      <c r="FF229" s="54"/>
      <c r="FG229" s="54"/>
      <c r="FH229" s="54"/>
      <c r="FI229" s="54"/>
      <c r="FJ229" s="54"/>
      <c r="FK229" s="54"/>
      <c r="FL229" s="54"/>
      <c r="FM229" s="54"/>
      <c r="FN229" s="54"/>
      <c r="FO229" s="54"/>
      <c r="FP229" s="54"/>
      <c r="FQ229" s="54"/>
      <c r="FR229" s="54"/>
      <c r="FS229" s="54"/>
      <c r="FT229" s="53"/>
      <c r="FU229" s="54"/>
      <c r="FV229" s="54"/>
      <c r="FW229" s="54"/>
      <c r="FX229" s="54"/>
      <c r="FY229" s="54"/>
      <c r="FZ229" s="54"/>
      <c r="GA229" s="54"/>
      <c r="GB229" s="54"/>
      <c r="GC229" s="54"/>
      <c r="GD229" s="54"/>
      <c r="GE229" s="6"/>
      <c r="GF229" s="7"/>
      <c r="GG229" s="7"/>
      <c r="GH229" s="7"/>
      <c r="GI229" s="7"/>
      <c r="GJ229" s="7"/>
      <c r="GK229" s="7"/>
      <c r="GL229" s="7"/>
      <c r="GM229" s="7"/>
    </row>
    <row r="230" spans="1:195" x14ac:dyDescent="0.2">
      <c r="A230" s="3" t="s">
        <v>593</v>
      </c>
      <c r="B230" s="2" t="s">
        <v>594</v>
      </c>
      <c r="C230" s="54">
        <f t="shared" ref="C230:BN230" si="298">MIN(C66,C226)</f>
        <v>107483.48</v>
      </c>
      <c r="D230" s="54">
        <f t="shared" si="298"/>
        <v>196003.14</v>
      </c>
      <c r="E230" s="54">
        <f t="shared" si="298"/>
        <v>0</v>
      </c>
      <c r="F230" s="54">
        <f t="shared" si="298"/>
        <v>285192.7</v>
      </c>
      <c r="G230" s="54">
        <f t="shared" si="298"/>
        <v>13147.8</v>
      </c>
      <c r="H230" s="54">
        <f t="shared" si="298"/>
        <v>23107.29</v>
      </c>
      <c r="I230" s="54">
        <f t="shared" si="298"/>
        <v>0</v>
      </c>
      <c r="J230" s="54">
        <f t="shared" si="298"/>
        <v>22485.29</v>
      </c>
      <c r="K230" s="54">
        <f t="shared" si="298"/>
        <v>9613.61</v>
      </c>
      <c r="L230" s="54">
        <f t="shared" si="298"/>
        <v>2427.9899999999998</v>
      </c>
      <c r="M230" s="54">
        <f t="shared" si="298"/>
        <v>54166.45</v>
      </c>
      <c r="N230" s="54">
        <f t="shared" si="298"/>
        <v>373215.9</v>
      </c>
      <c r="O230" s="54">
        <f t="shared" si="298"/>
        <v>60119.83</v>
      </c>
      <c r="P230" s="54">
        <f t="shared" si="298"/>
        <v>6400.93</v>
      </c>
      <c r="Q230" s="54">
        <f t="shared" si="298"/>
        <v>193066.64</v>
      </c>
      <c r="R230" s="54">
        <f t="shared" si="298"/>
        <v>19297.080000000002</v>
      </c>
      <c r="S230" s="54">
        <f t="shared" si="298"/>
        <v>0</v>
      </c>
      <c r="T230" s="54">
        <f t="shared" si="298"/>
        <v>3338.44</v>
      </c>
      <c r="U230" s="54">
        <f t="shared" si="298"/>
        <v>0</v>
      </c>
      <c r="V230" s="54">
        <f t="shared" si="298"/>
        <v>24728.04</v>
      </c>
      <c r="W230" s="53">
        <f t="shared" si="298"/>
        <v>3912.99</v>
      </c>
      <c r="X230" s="54">
        <f t="shared" si="298"/>
        <v>669.68</v>
      </c>
      <c r="Y230" s="54">
        <f t="shared" si="298"/>
        <v>20589.27</v>
      </c>
      <c r="Z230" s="54">
        <f t="shared" si="298"/>
        <v>9999.42</v>
      </c>
      <c r="AA230" s="54">
        <f t="shared" si="298"/>
        <v>55684.28</v>
      </c>
      <c r="AB230" s="54">
        <f t="shared" si="298"/>
        <v>105941.19</v>
      </c>
      <c r="AC230" s="54">
        <f t="shared" si="298"/>
        <v>0</v>
      </c>
      <c r="AD230" s="54">
        <f t="shared" si="298"/>
        <v>0</v>
      </c>
      <c r="AE230" s="54">
        <f t="shared" si="298"/>
        <v>12474.03</v>
      </c>
      <c r="AF230" s="54">
        <f t="shared" si="298"/>
        <v>11057.53</v>
      </c>
      <c r="AG230" s="54">
        <f t="shared" si="298"/>
        <v>25945.27</v>
      </c>
      <c r="AH230" s="54">
        <f t="shared" si="298"/>
        <v>7580.07</v>
      </c>
      <c r="AI230" s="54">
        <f t="shared" si="298"/>
        <v>28973.11</v>
      </c>
      <c r="AJ230" s="54">
        <f t="shared" si="298"/>
        <v>33654.129999999997</v>
      </c>
      <c r="AK230" s="54">
        <f t="shared" si="298"/>
        <v>11311.58</v>
      </c>
      <c r="AL230" s="54">
        <f t="shared" si="298"/>
        <v>13739.23</v>
      </c>
      <c r="AM230" s="54">
        <f t="shared" si="298"/>
        <v>13825.08</v>
      </c>
      <c r="AN230" s="54">
        <f t="shared" si="298"/>
        <v>31464.43</v>
      </c>
      <c r="AO230" s="54">
        <f t="shared" si="298"/>
        <v>0</v>
      </c>
      <c r="AP230" s="54">
        <f t="shared" si="298"/>
        <v>1492190.29</v>
      </c>
      <c r="AQ230" s="54">
        <f t="shared" si="298"/>
        <v>19766.18</v>
      </c>
      <c r="AR230" s="54">
        <f t="shared" si="298"/>
        <v>214288.27</v>
      </c>
      <c r="AS230" s="54">
        <f t="shared" si="298"/>
        <v>0</v>
      </c>
      <c r="AT230" s="54">
        <f t="shared" si="298"/>
        <v>14858.73</v>
      </c>
      <c r="AU230" s="54">
        <f t="shared" si="298"/>
        <v>100503.95</v>
      </c>
      <c r="AV230" s="54">
        <f t="shared" si="298"/>
        <v>7044.78</v>
      </c>
      <c r="AW230" s="54">
        <f t="shared" si="298"/>
        <v>0</v>
      </c>
      <c r="AX230" s="54">
        <f t="shared" si="298"/>
        <v>1770.2</v>
      </c>
      <c r="AY230" s="54">
        <f t="shared" si="298"/>
        <v>0</v>
      </c>
      <c r="AZ230" s="54">
        <f t="shared" si="298"/>
        <v>0</v>
      </c>
      <c r="BA230" s="54">
        <f t="shared" si="298"/>
        <v>68852.52</v>
      </c>
      <c r="BB230" s="54">
        <f t="shared" si="298"/>
        <v>24064.58</v>
      </c>
      <c r="BC230" s="54">
        <f t="shared" si="298"/>
        <v>387513.8</v>
      </c>
      <c r="BD230" s="54">
        <f t="shared" si="298"/>
        <v>25283.98</v>
      </c>
      <c r="BE230" s="54">
        <f t="shared" si="298"/>
        <v>15158.28</v>
      </c>
      <c r="BF230" s="54">
        <f t="shared" si="298"/>
        <v>161332.57</v>
      </c>
      <c r="BG230" s="54">
        <f t="shared" si="298"/>
        <v>6537.97</v>
      </c>
      <c r="BH230" s="54">
        <f t="shared" si="298"/>
        <v>11586.06</v>
      </c>
      <c r="BI230" s="54">
        <f t="shared" si="298"/>
        <v>22499.63</v>
      </c>
      <c r="BJ230" s="54">
        <f t="shared" si="298"/>
        <v>79772.100000000006</v>
      </c>
      <c r="BK230" s="54">
        <f t="shared" si="298"/>
        <v>325292.33</v>
      </c>
      <c r="BL230" s="54">
        <f t="shared" si="298"/>
        <v>0</v>
      </c>
      <c r="BM230" s="54">
        <f t="shared" si="298"/>
        <v>7415.78</v>
      </c>
      <c r="BN230" s="54">
        <f t="shared" si="298"/>
        <v>12001.56</v>
      </c>
      <c r="BO230" s="54">
        <f t="shared" ref="BO230:DZ230" si="299">MIN(BO66,BO226)</f>
        <v>0</v>
      </c>
      <c r="BP230" s="54">
        <f t="shared" si="299"/>
        <v>15915.3</v>
      </c>
      <c r="BQ230" s="54">
        <f t="shared" si="299"/>
        <v>53341.63</v>
      </c>
      <c r="BR230" s="54">
        <f t="shared" si="299"/>
        <v>35493.78</v>
      </c>
      <c r="BS230" s="54">
        <f t="shared" si="299"/>
        <v>0</v>
      </c>
      <c r="BT230" s="54">
        <f t="shared" si="299"/>
        <v>0</v>
      </c>
      <c r="BU230" s="54">
        <f t="shared" si="299"/>
        <v>51454.1</v>
      </c>
      <c r="BV230" s="54">
        <f t="shared" si="299"/>
        <v>0</v>
      </c>
      <c r="BW230" s="54">
        <f t="shared" si="299"/>
        <v>0</v>
      </c>
      <c r="BX230" s="54">
        <f t="shared" si="299"/>
        <v>0</v>
      </c>
      <c r="BY230" s="54">
        <f t="shared" si="299"/>
        <v>0</v>
      </c>
      <c r="BZ230" s="54">
        <f t="shared" si="299"/>
        <v>0</v>
      </c>
      <c r="CA230" s="54">
        <f t="shared" si="299"/>
        <v>27659.29</v>
      </c>
      <c r="CB230" s="54">
        <f t="shared" si="299"/>
        <v>443085.63</v>
      </c>
      <c r="CC230" s="54">
        <f t="shared" si="299"/>
        <v>8971.76</v>
      </c>
      <c r="CD230" s="54">
        <f t="shared" si="299"/>
        <v>13451.01</v>
      </c>
      <c r="CE230" s="54">
        <f t="shared" si="299"/>
        <v>10690.03</v>
      </c>
      <c r="CF230" s="54">
        <f t="shared" si="299"/>
        <v>0</v>
      </c>
      <c r="CG230" s="54">
        <f t="shared" si="299"/>
        <v>0</v>
      </c>
      <c r="CH230" s="54">
        <f t="shared" si="299"/>
        <v>13522.12</v>
      </c>
      <c r="CI230" s="54">
        <f t="shared" si="299"/>
        <v>55.46</v>
      </c>
      <c r="CJ230" s="54">
        <f t="shared" si="299"/>
        <v>12034.02</v>
      </c>
      <c r="CK230" s="54">
        <f t="shared" si="299"/>
        <v>5185.83</v>
      </c>
      <c r="CL230" s="54">
        <f t="shared" si="299"/>
        <v>0</v>
      </c>
      <c r="CM230" s="54">
        <f t="shared" si="299"/>
        <v>18501.07</v>
      </c>
      <c r="CN230" s="54">
        <f t="shared" si="299"/>
        <v>270634.95</v>
      </c>
      <c r="CO230" s="54">
        <f t="shared" si="299"/>
        <v>99303.25</v>
      </c>
      <c r="CP230" s="54">
        <f t="shared" si="299"/>
        <v>0</v>
      </c>
      <c r="CQ230" s="54">
        <f t="shared" si="299"/>
        <v>36857.379999999997</v>
      </c>
      <c r="CR230" s="54">
        <f t="shared" si="299"/>
        <v>0</v>
      </c>
      <c r="CS230" s="54">
        <f t="shared" si="299"/>
        <v>10928.23</v>
      </c>
      <c r="CT230" s="54">
        <f t="shared" si="299"/>
        <v>0</v>
      </c>
      <c r="CU230" s="54">
        <f t="shared" si="299"/>
        <v>0</v>
      </c>
      <c r="CV230" s="54">
        <f t="shared" si="299"/>
        <v>0</v>
      </c>
      <c r="CW230" s="54">
        <f t="shared" si="299"/>
        <v>0</v>
      </c>
      <c r="CX230" s="54">
        <f t="shared" si="299"/>
        <v>8537.9500000000007</v>
      </c>
      <c r="CY230" s="54">
        <f t="shared" si="299"/>
        <v>19415.36</v>
      </c>
      <c r="CZ230" s="54">
        <f t="shared" si="299"/>
        <v>5290.57</v>
      </c>
      <c r="DA230" s="54">
        <f t="shared" si="299"/>
        <v>14266.82</v>
      </c>
      <c r="DB230" s="54">
        <f t="shared" si="299"/>
        <v>16662.599999999999</v>
      </c>
      <c r="DC230" s="54">
        <f t="shared" si="299"/>
        <v>28413.95</v>
      </c>
      <c r="DD230" s="54">
        <f t="shared" si="299"/>
        <v>3795.53</v>
      </c>
      <c r="DE230" s="54">
        <f t="shared" si="299"/>
        <v>34394.080000000002</v>
      </c>
      <c r="DF230" s="54">
        <f t="shared" si="299"/>
        <v>130222.55</v>
      </c>
      <c r="DG230" s="54">
        <f t="shared" si="299"/>
        <v>0</v>
      </c>
      <c r="DH230" s="54">
        <f t="shared" si="299"/>
        <v>1499.71</v>
      </c>
      <c r="DI230" s="54">
        <f t="shared" si="299"/>
        <v>49417.59</v>
      </c>
      <c r="DJ230" s="54">
        <f t="shared" si="299"/>
        <v>8155.23</v>
      </c>
      <c r="DK230" s="54">
        <f t="shared" si="299"/>
        <v>14181.48</v>
      </c>
      <c r="DL230" s="54">
        <f t="shared" si="299"/>
        <v>104514.75</v>
      </c>
      <c r="DM230" s="54">
        <f t="shared" si="299"/>
        <v>22743.96</v>
      </c>
      <c r="DN230" s="54">
        <f t="shared" si="299"/>
        <v>14948.52</v>
      </c>
      <c r="DO230" s="54">
        <f t="shared" si="299"/>
        <v>33976.839999999997</v>
      </c>
      <c r="DP230" s="54">
        <f t="shared" si="299"/>
        <v>8336.24</v>
      </c>
      <c r="DQ230" s="54">
        <f t="shared" si="299"/>
        <v>4527.3500000000004</v>
      </c>
      <c r="DR230" s="54">
        <f t="shared" si="299"/>
        <v>0</v>
      </c>
      <c r="DS230" s="54">
        <f t="shared" si="299"/>
        <v>0</v>
      </c>
      <c r="DT230" s="54">
        <f t="shared" si="299"/>
        <v>1185.45</v>
      </c>
      <c r="DU230" s="54">
        <f t="shared" si="299"/>
        <v>31732.63</v>
      </c>
      <c r="DV230" s="54">
        <f t="shared" si="299"/>
        <v>23062.37</v>
      </c>
      <c r="DW230" s="54">
        <f t="shared" si="299"/>
        <v>6876.57</v>
      </c>
      <c r="DX230" s="54">
        <f t="shared" si="299"/>
        <v>22815.02</v>
      </c>
      <c r="DY230" s="54">
        <f t="shared" si="299"/>
        <v>12126.61</v>
      </c>
      <c r="DZ230" s="54">
        <f t="shared" si="299"/>
        <v>34599.56</v>
      </c>
      <c r="EA230" s="54">
        <f t="shared" ref="EA230:FX230" si="300">MIN(EA66,EA226)</f>
        <v>7916.28</v>
      </c>
      <c r="EB230" s="54">
        <f t="shared" si="300"/>
        <v>6068.27</v>
      </c>
      <c r="EC230" s="54">
        <f t="shared" si="300"/>
        <v>32110.34</v>
      </c>
      <c r="ED230" s="54">
        <f t="shared" si="300"/>
        <v>3735.64</v>
      </c>
      <c r="EE230" s="54">
        <f t="shared" si="300"/>
        <v>0</v>
      </c>
      <c r="EF230" s="54">
        <f t="shared" si="300"/>
        <v>14782.36</v>
      </c>
      <c r="EG230" s="54">
        <f t="shared" si="300"/>
        <v>2745.75</v>
      </c>
      <c r="EH230" s="54">
        <f t="shared" si="300"/>
        <v>20043.32</v>
      </c>
      <c r="EI230" s="54">
        <f t="shared" si="300"/>
        <v>0</v>
      </c>
      <c r="EJ230" s="54">
        <f t="shared" si="300"/>
        <v>78648.34</v>
      </c>
      <c r="EK230" s="54">
        <f t="shared" si="300"/>
        <v>464.34</v>
      </c>
      <c r="EL230" s="54">
        <f t="shared" si="300"/>
        <v>2017.67</v>
      </c>
      <c r="EM230" s="54">
        <f t="shared" si="300"/>
        <v>35418.86</v>
      </c>
      <c r="EN230" s="54">
        <f t="shared" si="300"/>
        <v>13653.78</v>
      </c>
      <c r="EO230" s="54">
        <f t="shared" si="300"/>
        <v>66875.58</v>
      </c>
      <c r="EP230" s="54">
        <f t="shared" si="300"/>
        <v>0</v>
      </c>
      <c r="EQ230" s="54">
        <f t="shared" si="300"/>
        <v>0</v>
      </c>
      <c r="ER230" s="54">
        <f t="shared" si="300"/>
        <v>38629.120000000003</v>
      </c>
      <c r="ES230" s="54">
        <f t="shared" si="300"/>
        <v>5576.17</v>
      </c>
      <c r="ET230" s="54">
        <f t="shared" si="300"/>
        <v>0</v>
      </c>
      <c r="EU230" s="54">
        <f t="shared" si="300"/>
        <v>0</v>
      </c>
      <c r="EV230" s="54">
        <f t="shared" si="300"/>
        <v>1079.22</v>
      </c>
      <c r="EW230" s="54">
        <f t="shared" si="300"/>
        <v>0</v>
      </c>
      <c r="EX230" s="54">
        <f t="shared" si="300"/>
        <v>47059.3</v>
      </c>
      <c r="EY230" s="54">
        <f t="shared" si="300"/>
        <v>4856.3</v>
      </c>
      <c r="EZ230" s="54">
        <f t="shared" si="300"/>
        <v>8464.2800000000007</v>
      </c>
      <c r="FA230" s="54">
        <f t="shared" si="300"/>
        <v>42726.79</v>
      </c>
      <c r="FB230" s="54">
        <f t="shared" si="300"/>
        <v>0</v>
      </c>
      <c r="FC230" s="54">
        <f t="shared" si="300"/>
        <v>2347.16</v>
      </c>
      <c r="FD230" s="54">
        <f t="shared" si="300"/>
        <v>13411.71</v>
      </c>
      <c r="FE230" s="54">
        <f t="shared" si="300"/>
        <v>14982.3</v>
      </c>
      <c r="FF230" s="54">
        <f t="shared" si="300"/>
        <v>14154</v>
      </c>
      <c r="FG230" s="54">
        <f t="shared" si="300"/>
        <v>6499.82</v>
      </c>
      <c r="FH230" s="54">
        <f t="shared" si="300"/>
        <v>559.47</v>
      </c>
      <c r="FI230" s="54">
        <f t="shared" si="300"/>
        <v>27502.11</v>
      </c>
      <c r="FJ230" s="54">
        <f t="shared" si="300"/>
        <v>0</v>
      </c>
      <c r="FK230" s="54">
        <f t="shared" si="300"/>
        <v>25778.43</v>
      </c>
      <c r="FL230" s="54">
        <f t="shared" si="300"/>
        <v>101583.59</v>
      </c>
      <c r="FM230" s="54">
        <f t="shared" si="300"/>
        <v>46139.16</v>
      </c>
      <c r="FN230" s="54">
        <f t="shared" si="300"/>
        <v>426268.82</v>
      </c>
      <c r="FO230" s="54">
        <f t="shared" si="300"/>
        <v>18919.96</v>
      </c>
      <c r="FP230" s="54">
        <f t="shared" si="300"/>
        <v>1411.96</v>
      </c>
      <c r="FQ230" s="54">
        <f t="shared" si="300"/>
        <v>295.14</v>
      </c>
      <c r="FR230" s="54">
        <f t="shared" si="300"/>
        <v>0</v>
      </c>
      <c r="FS230" s="54">
        <f t="shared" si="300"/>
        <v>0</v>
      </c>
      <c r="FT230" s="53">
        <f t="shared" si="300"/>
        <v>0</v>
      </c>
      <c r="FU230" s="54">
        <f t="shared" si="300"/>
        <v>0</v>
      </c>
      <c r="FV230" s="54">
        <f t="shared" si="300"/>
        <v>2478.5</v>
      </c>
      <c r="FW230" s="54">
        <f t="shared" si="300"/>
        <v>6868.95</v>
      </c>
      <c r="FX230" s="54">
        <f t="shared" si="300"/>
        <v>3399.78</v>
      </c>
      <c r="FY230" s="54"/>
      <c r="FZ230" s="54">
        <f>SUM(C230:FX230)</f>
        <v>7706606.1600000001</v>
      </c>
      <c r="GA230" s="54"/>
      <c r="GB230" s="54"/>
      <c r="GC230" s="54"/>
      <c r="GD230" s="54"/>
      <c r="GE230" s="6"/>
      <c r="GF230" s="7"/>
      <c r="GG230" s="7"/>
      <c r="GH230" s="7"/>
      <c r="GI230" s="7"/>
      <c r="GJ230" s="7"/>
      <c r="GK230" s="7"/>
      <c r="GL230" s="7"/>
      <c r="GM230" s="7"/>
    </row>
    <row r="231" spans="1:195" x14ac:dyDescent="0.2">
      <c r="A231" s="72"/>
      <c r="B231" s="2" t="s">
        <v>595</v>
      </c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3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4"/>
      <c r="BL231" s="54"/>
      <c r="BM231" s="54"/>
      <c r="BN231" s="54"/>
      <c r="BO231" s="54"/>
      <c r="BP231" s="54"/>
      <c r="BQ231" s="54"/>
      <c r="BR231" s="54"/>
      <c r="BS231" s="54"/>
      <c r="BT231" s="54"/>
      <c r="BU231" s="54"/>
      <c r="BV231" s="54"/>
      <c r="BW231" s="54"/>
      <c r="BX231" s="54"/>
      <c r="BY231" s="54"/>
      <c r="BZ231" s="54"/>
      <c r="CA231" s="54"/>
      <c r="CB231" s="54"/>
      <c r="CC231" s="54"/>
      <c r="CD231" s="54"/>
      <c r="CE231" s="54"/>
      <c r="CF231" s="54"/>
      <c r="CG231" s="54"/>
      <c r="CH231" s="54"/>
      <c r="CI231" s="54"/>
      <c r="CJ231" s="54"/>
      <c r="CK231" s="54"/>
      <c r="CL231" s="54"/>
      <c r="CM231" s="54"/>
      <c r="CN231" s="54"/>
      <c r="CO231" s="54"/>
      <c r="CP231" s="54"/>
      <c r="CQ231" s="54"/>
      <c r="CR231" s="54"/>
      <c r="CS231" s="54"/>
      <c r="CT231" s="54"/>
      <c r="CU231" s="54"/>
      <c r="CV231" s="54"/>
      <c r="CW231" s="54"/>
      <c r="CX231" s="54"/>
      <c r="CY231" s="54"/>
      <c r="CZ231" s="54"/>
      <c r="DA231" s="54"/>
      <c r="DB231" s="54"/>
      <c r="DC231" s="54"/>
      <c r="DD231" s="54"/>
      <c r="DE231" s="54"/>
      <c r="DF231" s="54"/>
      <c r="DG231" s="54"/>
      <c r="DH231" s="54"/>
      <c r="DI231" s="54"/>
      <c r="DJ231" s="54"/>
      <c r="DK231" s="54"/>
      <c r="DL231" s="54"/>
      <c r="DM231" s="54"/>
      <c r="DN231" s="54"/>
      <c r="DO231" s="54"/>
      <c r="DP231" s="54"/>
      <c r="DQ231" s="54"/>
      <c r="DR231" s="54"/>
      <c r="DS231" s="54"/>
      <c r="DT231" s="54"/>
      <c r="DU231" s="54"/>
      <c r="DV231" s="54"/>
      <c r="DW231" s="54"/>
      <c r="DX231" s="54"/>
      <c r="DY231" s="54"/>
      <c r="DZ231" s="54"/>
      <c r="EA231" s="54"/>
      <c r="EB231" s="54"/>
      <c r="EC231" s="54"/>
      <c r="ED231" s="54"/>
      <c r="EE231" s="54"/>
      <c r="EF231" s="54"/>
      <c r="EG231" s="54"/>
      <c r="EH231" s="54"/>
      <c r="EI231" s="54"/>
      <c r="EJ231" s="54"/>
      <c r="EK231" s="54"/>
      <c r="EL231" s="54"/>
      <c r="EM231" s="54"/>
      <c r="EN231" s="54"/>
      <c r="EO231" s="54"/>
      <c r="EP231" s="54"/>
      <c r="EQ231" s="54"/>
      <c r="ER231" s="54"/>
      <c r="ES231" s="54"/>
      <c r="ET231" s="54"/>
      <c r="EU231" s="54"/>
      <c r="EV231" s="54"/>
      <c r="EW231" s="54"/>
      <c r="EX231" s="54"/>
      <c r="EY231" s="54"/>
      <c r="EZ231" s="54"/>
      <c r="FA231" s="54"/>
      <c r="FB231" s="54"/>
      <c r="FC231" s="54"/>
      <c r="FD231" s="54"/>
      <c r="FE231" s="54"/>
      <c r="FF231" s="54"/>
      <c r="FG231" s="54"/>
      <c r="FH231" s="54"/>
      <c r="FI231" s="54"/>
      <c r="FJ231" s="54"/>
      <c r="FK231" s="54"/>
      <c r="FL231" s="54"/>
      <c r="FM231" s="54"/>
      <c r="FN231" s="54"/>
      <c r="FO231" s="54"/>
      <c r="FP231" s="54"/>
      <c r="FQ231" s="54"/>
      <c r="FR231" s="54"/>
      <c r="FS231" s="54"/>
      <c r="FT231" s="53"/>
      <c r="FU231" s="54"/>
      <c r="FV231" s="54"/>
      <c r="FW231" s="54"/>
      <c r="FX231" s="54"/>
      <c r="FY231" s="54"/>
      <c r="FZ231" s="54"/>
      <c r="GA231" s="54"/>
      <c r="GB231" s="54"/>
      <c r="GC231" s="54"/>
      <c r="GD231" s="54"/>
      <c r="GE231" s="6"/>
      <c r="GF231" s="7"/>
      <c r="GG231" s="7"/>
      <c r="GH231" s="7"/>
      <c r="GI231" s="7"/>
      <c r="GJ231" s="7"/>
      <c r="GK231" s="7"/>
      <c r="GL231" s="7"/>
      <c r="GM231" s="7"/>
    </row>
    <row r="232" spans="1:195" x14ac:dyDescent="0.2">
      <c r="A232" s="3"/>
      <c r="B232" s="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72"/>
      <c r="AU232" s="72"/>
      <c r="AV232" s="72"/>
      <c r="AW232" s="72"/>
      <c r="AX232" s="72"/>
      <c r="AY232" s="72"/>
      <c r="AZ232" s="72"/>
      <c r="BA232" s="72"/>
      <c r="BB232" s="72"/>
      <c r="BC232" s="72"/>
      <c r="BD232" s="72"/>
      <c r="BE232" s="72"/>
      <c r="BF232" s="72"/>
      <c r="BG232" s="72"/>
      <c r="BH232" s="72"/>
      <c r="BI232" s="72"/>
      <c r="BJ232" s="72"/>
      <c r="BK232" s="72"/>
      <c r="BL232" s="72"/>
      <c r="BM232" s="72"/>
      <c r="BN232" s="72"/>
      <c r="BO232" s="72"/>
      <c r="BP232" s="72"/>
      <c r="BQ232" s="72"/>
      <c r="BR232" s="72"/>
      <c r="BS232" s="72"/>
      <c r="BT232" s="72"/>
      <c r="BU232" s="72"/>
      <c r="BV232" s="72"/>
      <c r="BW232" s="72"/>
      <c r="BX232" s="72"/>
      <c r="BY232" s="72"/>
      <c r="BZ232" s="72"/>
      <c r="CA232" s="72"/>
      <c r="CB232" s="72"/>
      <c r="CC232" s="72"/>
      <c r="CD232" s="72"/>
      <c r="CE232" s="72"/>
      <c r="CF232" s="72"/>
      <c r="CG232" s="72"/>
      <c r="CH232" s="72"/>
      <c r="CI232" s="72"/>
      <c r="CJ232" s="72"/>
      <c r="CK232" s="72"/>
      <c r="CL232" s="72"/>
      <c r="CM232" s="72"/>
      <c r="CN232" s="72"/>
      <c r="CO232" s="72"/>
      <c r="CP232" s="72"/>
      <c r="CQ232" s="72"/>
      <c r="CR232" s="72"/>
      <c r="CS232" s="72"/>
      <c r="CT232" s="72"/>
      <c r="CU232" s="72"/>
      <c r="CV232" s="72"/>
      <c r="CW232" s="72"/>
      <c r="CX232" s="72"/>
      <c r="CY232" s="72"/>
      <c r="CZ232" s="72"/>
      <c r="DA232" s="72"/>
      <c r="DB232" s="72"/>
      <c r="DC232" s="72"/>
      <c r="DD232" s="72"/>
      <c r="DE232" s="72"/>
      <c r="DF232" s="72"/>
      <c r="DG232" s="72"/>
      <c r="DH232" s="72"/>
      <c r="DI232" s="72"/>
      <c r="DJ232" s="72"/>
      <c r="DK232" s="72"/>
      <c r="DL232" s="72"/>
      <c r="DM232" s="72"/>
      <c r="DN232" s="72"/>
      <c r="DO232" s="72"/>
      <c r="DP232" s="72"/>
      <c r="DQ232" s="72"/>
      <c r="DR232" s="72"/>
      <c r="DS232" s="72"/>
      <c r="DT232" s="72"/>
      <c r="DU232" s="72"/>
      <c r="DV232" s="72"/>
      <c r="DW232" s="72"/>
      <c r="DX232" s="72"/>
      <c r="DY232" s="72"/>
      <c r="DZ232" s="72"/>
      <c r="EA232" s="72"/>
      <c r="EB232" s="72"/>
      <c r="EC232" s="72"/>
      <c r="ED232" s="72"/>
      <c r="EE232" s="72"/>
      <c r="EF232" s="72"/>
      <c r="EG232" s="72"/>
      <c r="EH232" s="72"/>
      <c r="EI232" s="72"/>
      <c r="EJ232" s="72"/>
      <c r="EK232" s="72"/>
      <c r="EL232" s="72"/>
      <c r="EM232" s="72"/>
      <c r="EN232" s="72"/>
      <c r="EO232" s="72"/>
      <c r="EP232" s="72"/>
      <c r="EQ232" s="72"/>
      <c r="ER232" s="72"/>
      <c r="ES232" s="72"/>
      <c r="ET232" s="72"/>
      <c r="EU232" s="72"/>
      <c r="EV232" s="72"/>
      <c r="EW232" s="72"/>
      <c r="EX232" s="72"/>
      <c r="EY232" s="72"/>
      <c r="EZ232" s="72"/>
      <c r="FA232" s="72"/>
      <c r="FB232" s="72"/>
      <c r="FC232" s="72"/>
      <c r="FD232" s="72"/>
      <c r="FE232" s="72"/>
      <c r="FF232" s="72"/>
      <c r="FG232" s="72"/>
      <c r="FH232" s="72"/>
      <c r="FI232" s="72"/>
      <c r="FJ232" s="72"/>
      <c r="FK232" s="72"/>
      <c r="FL232" s="72"/>
      <c r="FM232" s="72"/>
      <c r="FN232" s="72"/>
      <c r="FO232" s="72"/>
      <c r="FP232" s="72"/>
      <c r="FQ232" s="72"/>
      <c r="FR232" s="72"/>
      <c r="FS232" s="72"/>
      <c r="FT232" s="72"/>
      <c r="FU232" s="72"/>
      <c r="FV232" s="72"/>
      <c r="FW232" s="72"/>
      <c r="FX232" s="72"/>
      <c r="FY232" s="54"/>
      <c r="FZ232" s="6"/>
      <c r="GA232" s="54"/>
      <c r="GB232" s="54"/>
      <c r="GC232" s="54"/>
      <c r="GD232" s="54"/>
      <c r="GE232" s="6"/>
      <c r="GF232" s="7"/>
      <c r="GG232" s="7"/>
      <c r="GH232" s="7"/>
      <c r="GI232" s="7"/>
      <c r="GJ232" s="7"/>
      <c r="GK232" s="7"/>
      <c r="GL232" s="7"/>
      <c r="GM232" s="7"/>
    </row>
    <row r="233" spans="1:195" ht="15.75" x14ac:dyDescent="0.25">
      <c r="A233" s="3" t="s">
        <v>413</v>
      </c>
      <c r="B233" s="52" t="s">
        <v>596</v>
      </c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4"/>
      <c r="X233" s="143"/>
      <c r="Y233" s="143"/>
      <c r="Z233" s="143"/>
      <c r="AA233" s="143"/>
      <c r="AB233" s="143"/>
      <c r="AC233" s="143"/>
      <c r="AD233" s="143"/>
      <c r="AE233" s="143"/>
      <c r="AF233" s="143"/>
      <c r="AG233" s="143"/>
      <c r="AH233" s="143"/>
      <c r="AI233" s="143"/>
      <c r="AJ233" s="143"/>
      <c r="AK233" s="143"/>
      <c r="AL233" s="143"/>
      <c r="AM233" s="143"/>
      <c r="AN233" s="143"/>
      <c r="AO233" s="143"/>
      <c r="AP233" s="143"/>
      <c r="AQ233" s="143"/>
      <c r="AR233" s="143"/>
      <c r="AS233" s="143"/>
      <c r="AT233" s="143"/>
      <c r="AU233" s="143"/>
      <c r="AV233" s="143"/>
      <c r="AW233" s="143"/>
      <c r="AX233" s="143"/>
      <c r="AY233" s="143"/>
      <c r="AZ233" s="143"/>
      <c r="BA233" s="143"/>
      <c r="BB233" s="143"/>
      <c r="BC233" s="143"/>
      <c r="BD233" s="143"/>
      <c r="BE233" s="143"/>
      <c r="BF233" s="143"/>
      <c r="BG233" s="143"/>
      <c r="BH233" s="143"/>
      <c r="BI233" s="143"/>
      <c r="BJ233" s="143"/>
      <c r="BK233" s="143"/>
      <c r="BL233" s="143"/>
      <c r="BM233" s="143"/>
      <c r="BN233" s="143"/>
      <c r="BO233" s="143"/>
      <c r="BP233" s="143"/>
      <c r="BQ233" s="143"/>
      <c r="BR233" s="143"/>
      <c r="BS233" s="143"/>
      <c r="BT233" s="143"/>
      <c r="BU233" s="143"/>
      <c r="BV233" s="143"/>
      <c r="BW233" s="143"/>
      <c r="BX233" s="143"/>
      <c r="BY233" s="143"/>
      <c r="BZ233" s="143"/>
      <c r="CA233" s="143"/>
      <c r="CB233" s="143"/>
      <c r="CC233" s="143"/>
      <c r="CD233" s="143"/>
      <c r="CE233" s="143"/>
      <c r="CF233" s="143"/>
      <c r="CG233" s="143"/>
      <c r="CH233" s="143"/>
      <c r="CI233" s="143"/>
      <c r="CJ233" s="143"/>
      <c r="CK233" s="143"/>
      <c r="CL233" s="143"/>
      <c r="CM233" s="143"/>
      <c r="CN233" s="143"/>
      <c r="CO233" s="143"/>
      <c r="CP233" s="143"/>
      <c r="CQ233" s="143"/>
      <c r="CR233" s="143"/>
      <c r="CS233" s="143"/>
      <c r="CT233" s="143"/>
      <c r="CU233" s="143"/>
      <c r="CV233" s="143"/>
      <c r="CW233" s="143"/>
      <c r="CX233" s="143"/>
      <c r="CY233" s="143"/>
      <c r="CZ233" s="143"/>
      <c r="DA233" s="143"/>
      <c r="DB233" s="143"/>
      <c r="DC233" s="143"/>
      <c r="DD233" s="143"/>
      <c r="DE233" s="143"/>
      <c r="DF233" s="143"/>
      <c r="DG233" s="143"/>
      <c r="DH233" s="143"/>
      <c r="DI233" s="143"/>
      <c r="DJ233" s="143"/>
      <c r="DK233" s="143"/>
      <c r="DL233" s="143"/>
      <c r="DM233" s="143"/>
      <c r="DN233" s="143"/>
      <c r="DO233" s="143"/>
      <c r="DP233" s="143"/>
      <c r="DQ233" s="143"/>
      <c r="DR233" s="143"/>
      <c r="DS233" s="143"/>
      <c r="DT233" s="143"/>
      <c r="DU233" s="143"/>
      <c r="DV233" s="143"/>
      <c r="DW233" s="143"/>
      <c r="DX233" s="143"/>
      <c r="DY233" s="143"/>
      <c r="DZ233" s="143"/>
      <c r="EA233" s="143"/>
      <c r="EB233" s="143"/>
      <c r="EC233" s="143"/>
      <c r="ED233" s="143"/>
      <c r="EE233" s="143"/>
      <c r="EF233" s="143"/>
      <c r="EG233" s="143"/>
      <c r="EH233" s="143"/>
      <c r="EI233" s="143"/>
      <c r="EJ233" s="143"/>
      <c r="EK233" s="143"/>
      <c r="EL233" s="143"/>
      <c r="EM233" s="143"/>
      <c r="EN233" s="143"/>
      <c r="EO233" s="143"/>
      <c r="EP233" s="143"/>
      <c r="EQ233" s="143"/>
      <c r="ER233" s="143"/>
      <c r="ES233" s="143"/>
      <c r="ET233" s="143"/>
      <c r="EU233" s="143"/>
      <c r="EV233" s="143"/>
      <c r="EW233" s="143"/>
      <c r="EX233" s="143"/>
      <c r="EY233" s="143"/>
      <c r="EZ233" s="143"/>
      <c r="FA233" s="143"/>
      <c r="FB233" s="143"/>
      <c r="FC233" s="143"/>
      <c r="FD233" s="143"/>
      <c r="FE233" s="143"/>
      <c r="FF233" s="143"/>
      <c r="FG233" s="143"/>
      <c r="FH233" s="143"/>
      <c r="FI233" s="143"/>
      <c r="FJ233" s="143"/>
      <c r="FK233" s="143"/>
      <c r="FL233" s="143"/>
      <c r="FM233" s="143"/>
      <c r="FN233" s="143"/>
      <c r="FO233" s="143"/>
      <c r="FP233" s="143"/>
      <c r="FQ233" s="143"/>
      <c r="FR233" s="143"/>
      <c r="FS233" s="143"/>
      <c r="FT233" s="144"/>
      <c r="FU233" s="143"/>
      <c r="FV233" s="143"/>
      <c r="FW233" s="143"/>
      <c r="FX233" s="143"/>
      <c r="FY233" s="54"/>
      <c r="FZ233" s="54"/>
      <c r="GA233" s="146"/>
      <c r="GB233" s="54"/>
      <c r="GC233" s="54"/>
      <c r="GD233" s="54"/>
      <c r="GE233" s="6"/>
      <c r="GF233" s="7"/>
      <c r="GG233" s="7"/>
      <c r="GH233" s="7"/>
      <c r="GI233" s="7"/>
      <c r="GJ233" s="7"/>
      <c r="GK233" s="7"/>
      <c r="GL233" s="7"/>
      <c r="GM233" s="7"/>
    </row>
    <row r="234" spans="1:195" x14ac:dyDescent="0.2">
      <c r="A234" s="3" t="s">
        <v>597</v>
      </c>
      <c r="B234" s="2" t="s">
        <v>598</v>
      </c>
      <c r="C234" s="54">
        <f>+C214+C232</f>
        <v>76538969.659999996</v>
      </c>
      <c r="D234" s="54">
        <f t="shared" ref="D234:BO234" si="301">+D214+D232</f>
        <v>365261166.25999999</v>
      </c>
      <c r="E234" s="54">
        <f t="shared" si="301"/>
        <v>74522365.609999999</v>
      </c>
      <c r="F234" s="54">
        <f t="shared" si="301"/>
        <v>157255472.36000001</v>
      </c>
      <c r="G234" s="54">
        <f t="shared" si="301"/>
        <v>9694499.6799999997</v>
      </c>
      <c r="H234" s="54">
        <f t="shared" si="301"/>
        <v>8736152.8599999994</v>
      </c>
      <c r="I234" s="54">
        <f t="shared" si="301"/>
        <v>96901876.189999998</v>
      </c>
      <c r="J234" s="54">
        <f t="shared" si="301"/>
        <v>20185110.57</v>
      </c>
      <c r="K234" s="54">
        <f t="shared" si="301"/>
        <v>3467754.85</v>
      </c>
      <c r="L234" s="54">
        <f t="shared" si="301"/>
        <v>24238519.25</v>
      </c>
      <c r="M234" s="54">
        <f t="shared" si="301"/>
        <v>13753848.390000001</v>
      </c>
      <c r="N234" s="54">
        <f t="shared" si="301"/>
        <v>468177500.69999999</v>
      </c>
      <c r="O234" s="54">
        <f t="shared" si="301"/>
        <v>125589096.03</v>
      </c>
      <c r="P234" s="54">
        <f t="shared" si="301"/>
        <v>2883561.09</v>
      </c>
      <c r="Q234" s="54">
        <f t="shared" si="301"/>
        <v>369116661.20999998</v>
      </c>
      <c r="R234" s="54">
        <f t="shared" si="301"/>
        <v>23814485.510000002</v>
      </c>
      <c r="S234" s="54">
        <f t="shared" si="301"/>
        <v>15097022.199999999</v>
      </c>
      <c r="T234" s="54">
        <f t="shared" si="301"/>
        <v>2202878.89</v>
      </c>
      <c r="U234" s="54">
        <f t="shared" si="301"/>
        <v>909624.3</v>
      </c>
      <c r="V234" s="54">
        <f t="shared" si="301"/>
        <v>3363343.58</v>
      </c>
      <c r="W234" s="54">
        <f t="shared" si="301"/>
        <v>922187.52</v>
      </c>
      <c r="X234" s="54">
        <f t="shared" si="301"/>
        <v>886299.82</v>
      </c>
      <c r="Y234" s="54">
        <f t="shared" si="301"/>
        <v>15727426.619999999</v>
      </c>
      <c r="Z234" s="54">
        <f t="shared" si="301"/>
        <v>3001753.81</v>
      </c>
      <c r="AA234" s="54">
        <f t="shared" si="301"/>
        <v>263211164.94</v>
      </c>
      <c r="AB234" s="54">
        <f t="shared" si="301"/>
        <v>265545197.18000001</v>
      </c>
      <c r="AC234" s="54">
        <f t="shared" si="301"/>
        <v>8788667.6199999992</v>
      </c>
      <c r="AD234" s="54">
        <f t="shared" si="301"/>
        <v>11432270.779999999</v>
      </c>
      <c r="AE234" s="54">
        <f t="shared" si="301"/>
        <v>1784857.49</v>
      </c>
      <c r="AF234" s="54">
        <f t="shared" si="301"/>
        <v>2519928.81</v>
      </c>
      <c r="AG234" s="54">
        <f t="shared" si="301"/>
        <v>7429838.46</v>
      </c>
      <c r="AH234" s="54">
        <f t="shared" si="301"/>
        <v>8969247.6400000006</v>
      </c>
      <c r="AI234" s="54">
        <f t="shared" si="301"/>
        <v>3851258.83</v>
      </c>
      <c r="AJ234" s="54">
        <f t="shared" si="301"/>
        <v>2850184.69</v>
      </c>
      <c r="AK234" s="54">
        <f t="shared" si="301"/>
        <v>3013209.94</v>
      </c>
      <c r="AL234" s="54">
        <f t="shared" si="301"/>
        <v>3406415.7</v>
      </c>
      <c r="AM234" s="54">
        <f t="shared" si="301"/>
        <v>4399371.28</v>
      </c>
      <c r="AN234" s="54">
        <f t="shared" si="301"/>
        <v>3936026.67</v>
      </c>
      <c r="AO234" s="54">
        <f t="shared" si="301"/>
        <v>40451232.609999999</v>
      </c>
      <c r="AP234" s="54">
        <f t="shared" si="301"/>
        <v>810138360.67999995</v>
      </c>
      <c r="AQ234" s="54">
        <f t="shared" si="301"/>
        <v>3291736.23</v>
      </c>
      <c r="AR234" s="54">
        <f t="shared" si="301"/>
        <v>560430339.64999998</v>
      </c>
      <c r="AS234" s="54">
        <f t="shared" si="301"/>
        <v>63722646.649999999</v>
      </c>
      <c r="AT234" s="54">
        <f t="shared" si="301"/>
        <v>21111392.899999999</v>
      </c>
      <c r="AU234" s="54">
        <f t="shared" si="301"/>
        <v>3286057.22</v>
      </c>
      <c r="AV234" s="54">
        <f t="shared" si="301"/>
        <v>3717339.42</v>
      </c>
      <c r="AW234" s="54">
        <f t="shared" si="301"/>
        <v>3061021.0100000002</v>
      </c>
      <c r="AX234" s="54">
        <f t="shared" si="301"/>
        <v>944202.85</v>
      </c>
      <c r="AY234" s="54">
        <f t="shared" si="301"/>
        <v>4957057.46</v>
      </c>
      <c r="AZ234" s="54">
        <f t="shared" si="301"/>
        <v>103246410.69</v>
      </c>
      <c r="BA234" s="54">
        <f t="shared" si="301"/>
        <v>77387955.890000001</v>
      </c>
      <c r="BB234" s="54">
        <f t="shared" si="301"/>
        <v>66042484.780000001</v>
      </c>
      <c r="BC234" s="54">
        <f t="shared" si="301"/>
        <v>266833603.94</v>
      </c>
      <c r="BD234" s="54">
        <f t="shared" si="301"/>
        <v>41981903.369999997</v>
      </c>
      <c r="BE234" s="54">
        <f t="shared" si="301"/>
        <v>12648620.029999999</v>
      </c>
      <c r="BF234" s="54">
        <f t="shared" si="301"/>
        <v>207883247.38999999</v>
      </c>
      <c r="BG234" s="54">
        <f t="shared" si="301"/>
        <v>9253896.7100000009</v>
      </c>
      <c r="BH234" s="54">
        <f t="shared" si="301"/>
        <v>6054267.2199999997</v>
      </c>
      <c r="BI234" s="54">
        <f t="shared" si="301"/>
        <v>3387737.93</v>
      </c>
      <c r="BJ234" s="54">
        <f t="shared" si="301"/>
        <v>54907977.219999999</v>
      </c>
      <c r="BK234" s="54">
        <f t="shared" si="301"/>
        <v>196748947.58000001</v>
      </c>
      <c r="BL234" s="54">
        <f t="shared" si="301"/>
        <v>2977207.2499999995</v>
      </c>
      <c r="BM234" s="54">
        <f t="shared" si="301"/>
        <v>3476683.98</v>
      </c>
      <c r="BN234" s="54">
        <f t="shared" si="301"/>
        <v>30988326.010000002</v>
      </c>
      <c r="BO234" s="54">
        <f t="shared" si="301"/>
        <v>12361212.43</v>
      </c>
      <c r="BP234" s="54">
        <f t="shared" ref="BP234:EA234" si="302">+BP214+BP232</f>
        <v>2826771.83</v>
      </c>
      <c r="BQ234" s="54">
        <f t="shared" si="302"/>
        <v>56141893.140000001</v>
      </c>
      <c r="BR234" s="54">
        <f t="shared" si="302"/>
        <v>40426342.119999997</v>
      </c>
      <c r="BS234" s="54">
        <f t="shared" si="302"/>
        <v>10725695.870000001</v>
      </c>
      <c r="BT234" s="54">
        <f t="shared" si="302"/>
        <v>4669156.25</v>
      </c>
      <c r="BU234" s="54">
        <f t="shared" si="302"/>
        <v>4555991.12</v>
      </c>
      <c r="BV234" s="54">
        <f t="shared" si="302"/>
        <v>11431900.85</v>
      </c>
      <c r="BW234" s="54">
        <f t="shared" si="302"/>
        <v>17259134.060000002</v>
      </c>
      <c r="BX234" s="54">
        <f t="shared" si="302"/>
        <v>1825035.98</v>
      </c>
      <c r="BY234" s="54">
        <f t="shared" si="302"/>
        <v>5169081.1399999997</v>
      </c>
      <c r="BZ234" s="54">
        <f t="shared" si="302"/>
        <v>2873393.38</v>
      </c>
      <c r="CA234" s="54">
        <f t="shared" si="302"/>
        <v>2611080.81</v>
      </c>
      <c r="CB234" s="54">
        <f t="shared" si="302"/>
        <v>703976543.16999996</v>
      </c>
      <c r="CC234" s="54">
        <f t="shared" si="302"/>
        <v>2414558.71</v>
      </c>
      <c r="CD234" s="54">
        <f t="shared" si="302"/>
        <v>1006181.47</v>
      </c>
      <c r="CE234" s="54">
        <f t="shared" si="302"/>
        <v>2420565.65</v>
      </c>
      <c r="CF234" s="54">
        <f t="shared" si="302"/>
        <v>1649036.2</v>
      </c>
      <c r="CG234" s="54">
        <f t="shared" si="302"/>
        <v>2766575.48</v>
      </c>
      <c r="CH234" s="54">
        <f t="shared" si="302"/>
        <v>1772987.28</v>
      </c>
      <c r="CI234" s="54">
        <f t="shared" si="302"/>
        <v>6646433.3799999999</v>
      </c>
      <c r="CJ234" s="54">
        <f t="shared" si="302"/>
        <v>8994373.3800000008</v>
      </c>
      <c r="CK234" s="54">
        <f t="shared" si="302"/>
        <v>48383606.57</v>
      </c>
      <c r="CL234" s="54">
        <f t="shared" si="302"/>
        <v>12443085.469999999</v>
      </c>
      <c r="CM234" s="54">
        <f t="shared" si="302"/>
        <v>8271324.1600000001</v>
      </c>
      <c r="CN234" s="54">
        <f t="shared" si="302"/>
        <v>257011986.72999999</v>
      </c>
      <c r="CO234" s="54">
        <f t="shared" si="302"/>
        <v>129866532.92</v>
      </c>
      <c r="CP234" s="54">
        <f t="shared" si="302"/>
        <v>10086444.66</v>
      </c>
      <c r="CQ234" s="54">
        <f t="shared" si="302"/>
        <v>10118191.74</v>
      </c>
      <c r="CR234" s="54">
        <f t="shared" si="302"/>
        <v>2721125.92</v>
      </c>
      <c r="CS234" s="54">
        <f t="shared" si="302"/>
        <v>3813355.24</v>
      </c>
      <c r="CT234" s="54">
        <f t="shared" si="302"/>
        <v>1835448.38</v>
      </c>
      <c r="CU234" s="54">
        <f t="shared" si="302"/>
        <v>3821477.88</v>
      </c>
      <c r="CV234" s="54">
        <f t="shared" si="302"/>
        <v>844815.93</v>
      </c>
      <c r="CW234" s="54">
        <f t="shared" si="302"/>
        <v>2560606.2600000002</v>
      </c>
      <c r="CX234" s="54">
        <f t="shared" si="302"/>
        <v>4748883.8099999996</v>
      </c>
      <c r="CY234" s="54">
        <f t="shared" si="302"/>
        <v>907453.3</v>
      </c>
      <c r="CZ234" s="54">
        <f t="shared" si="302"/>
        <v>18156910.879999999</v>
      </c>
      <c r="DA234" s="54">
        <f t="shared" si="302"/>
        <v>2631027.5</v>
      </c>
      <c r="DB234" s="54">
        <f t="shared" si="302"/>
        <v>3557061.36</v>
      </c>
      <c r="DC234" s="54">
        <f t="shared" si="302"/>
        <v>2348671.6800000002</v>
      </c>
      <c r="DD234" s="54">
        <f t="shared" si="302"/>
        <v>2465800.58</v>
      </c>
      <c r="DE234" s="54">
        <f t="shared" si="302"/>
        <v>4362394</v>
      </c>
      <c r="DF234" s="54">
        <f t="shared" si="302"/>
        <v>186572780.78999999</v>
      </c>
      <c r="DG234" s="54">
        <f t="shared" si="302"/>
        <v>1458978.12</v>
      </c>
      <c r="DH234" s="54">
        <f t="shared" si="302"/>
        <v>17307326.850000001</v>
      </c>
      <c r="DI234" s="54">
        <f t="shared" si="302"/>
        <v>23774711.48</v>
      </c>
      <c r="DJ234" s="54">
        <f t="shared" si="302"/>
        <v>6541081.3600000003</v>
      </c>
      <c r="DK234" s="54">
        <f t="shared" si="302"/>
        <v>4722378.97</v>
      </c>
      <c r="DL234" s="54">
        <f t="shared" si="302"/>
        <v>52249550.109999999</v>
      </c>
      <c r="DM234" s="54">
        <f t="shared" si="302"/>
        <v>3975788.64</v>
      </c>
      <c r="DN234" s="54">
        <f t="shared" si="302"/>
        <v>13450963.529999999</v>
      </c>
      <c r="DO234" s="54">
        <f t="shared" si="302"/>
        <v>29201607.579999998</v>
      </c>
      <c r="DP234" s="54">
        <f t="shared" si="302"/>
        <v>3007816.66</v>
      </c>
      <c r="DQ234" s="54">
        <f t="shared" si="302"/>
        <v>5595892.1600000001</v>
      </c>
      <c r="DR234" s="54">
        <f t="shared" si="302"/>
        <v>13466725.439999999</v>
      </c>
      <c r="DS234" s="54">
        <f t="shared" si="302"/>
        <v>7950068.4800000004</v>
      </c>
      <c r="DT234" s="54">
        <f t="shared" si="302"/>
        <v>2217274.42</v>
      </c>
      <c r="DU234" s="54">
        <f t="shared" si="302"/>
        <v>4120187.79</v>
      </c>
      <c r="DV234" s="54">
        <f t="shared" si="302"/>
        <v>2779453.02</v>
      </c>
      <c r="DW234" s="54">
        <f t="shared" si="302"/>
        <v>3933513.21</v>
      </c>
      <c r="DX234" s="54">
        <f t="shared" si="302"/>
        <v>2840762.35</v>
      </c>
      <c r="DY234" s="54">
        <f t="shared" si="302"/>
        <v>4042111.21</v>
      </c>
      <c r="DZ234" s="54">
        <f t="shared" si="302"/>
        <v>8592198.6799999997</v>
      </c>
      <c r="EA234" s="54">
        <f t="shared" si="302"/>
        <v>6293208.2000000002</v>
      </c>
      <c r="EB234" s="54">
        <f t="shared" ref="EB234:FX234" si="303">+EB214+EB232</f>
        <v>5474310.6600000001</v>
      </c>
      <c r="EC234" s="54">
        <f t="shared" si="303"/>
        <v>3303528.85</v>
      </c>
      <c r="ED234" s="54">
        <f t="shared" si="303"/>
        <v>19074835.579999998</v>
      </c>
      <c r="EE234" s="54">
        <f t="shared" si="303"/>
        <v>2776190.05</v>
      </c>
      <c r="EF234" s="54">
        <f t="shared" si="303"/>
        <v>13275622.939999999</v>
      </c>
      <c r="EG234" s="54">
        <f t="shared" si="303"/>
        <v>3264364.86</v>
      </c>
      <c r="EH234" s="54">
        <f t="shared" si="303"/>
        <v>2953450.28</v>
      </c>
      <c r="EI234" s="54">
        <f t="shared" si="303"/>
        <v>151431301.85999998</v>
      </c>
      <c r="EJ234" s="54">
        <f t="shared" si="303"/>
        <v>81102655.019999996</v>
      </c>
      <c r="EK234" s="54">
        <f t="shared" si="303"/>
        <v>6423889.96</v>
      </c>
      <c r="EL234" s="54">
        <f t="shared" si="303"/>
        <v>4622731.87</v>
      </c>
      <c r="EM234" s="54">
        <f t="shared" si="303"/>
        <v>4355772.6100000003</v>
      </c>
      <c r="EN234" s="54">
        <f t="shared" si="303"/>
        <v>10032803.279999999</v>
      </c>
      <c r="EO234" s="54">
        <f t="shared" si="303"/>
        <v>3999286.59</v>
      </c>
      <c r="EP234" s="54">
        <f t="shared" si="303"/>
        <v>4584990.8099999996</v>
      </c>
      <c r="EQ234" s="54">
        <f t="shared" si="303"/>
        <v>24417444.490000002</v>
      </c>
      <c r="ER234" s="54">
        <f t="shared" si="303"/>
        <v>4087586.99</v>
      </c>
      <c r="ES234" s="54">
        <f t="shared" si="303"/>
        <v>2016531.34</v>
      </c>
      <c r="ET234" s="54">
        <f t="shared" si="303"/>
        <v>3688907.77</v>
      </c>
      <c r="EU234" s="54">
        <f t="shared" si="303"/>
        <v>6601295.1799999997</v>
      </c>
      <c r="EV234" s="54">
        <f t="shared" si="303"/>
        <v>1254061.95</v>
      </c>
      <c r="EW234" s="54">
        <f t="shared" si="303"/>
        <v>10691962.42</v>
      </c>
      <c r="EX234" s="54">
        <f t="shared" si="303"/>
        <v>3304804.98</v>
      </c>
      <c r="EY234" s="54">
        <f t="shared" si="303"/>
        <v>4523619.91</v>
      </c>
      <c r="EZ234" s="54">
        <f t="shared" si="303"/>
        <v>2010994.28</v>
      </c>
      <c r="FA234" s="54">
        <f t="shared" si="303"/>
        <v>31238657.469999999</v>
      </c>
      <c r="FB234" s="54">
        <f t="shared" si="303"/>
        <v>3984007.8</v>
      </c>
      <c r="FC234" s="54">
        <f t="shared" si="303"/>
        <v>20052474.98</v>
      </c>
      <c r="FD234" s="54">
        <f t="shared" si="303"/>
        <v>3969337.17</v>
      </c>
      <c r="FE234" s="54">
        <f t="shared" si="303"/>
        <v>1666281.56</v>
      </c>
      <c r="FF234" s="54">
        <f t="shared" si="303"/>
        <v>3085900.11</v>
      </c>
      <c r="FG234" s="54">
        <f t="shared" si="303"/>
        <v>1898908.13</v>
      </c>
      <c r="FH234" s="54">
        <f t="shared" si="303"/>
        <v>1624346.16</v>
      </c>
      <c r="FI234" s="54">
        <f t="shared" si="303"/>
        <v>16390514.779999999</v>
      </c>
      <c r="FJ234" s="54">
        <f t="shared" si="303"/>
        <v>16775653.52</v>
      </c>
      <c r="FK234" s="54">
        <f t="shared" si="303"/>
        <v>19550205.079999998</v>
      </c>
      <c r="FL234" s="54">
        <f t="shared" si="303"/>
        <v>52780432</v>
      </c>
      <c r="FM234" s="54">
        <f t="shared" si="303"/>
        <v>32195792.66</v>
      </c>
      <c r="FN234" s="54">
        <f t="shared" si="303"/>
        <v>192829723.27000001</v>
      </c>
      <c r="FO234" s="54">
        <f t="shared" si="303"/>
        <v>10145632.77</v>
      </c>
      <c r="FP234" s="54">
        <f t="shared" si="303"/>
        <v>20764664.52</v>
      </c>
      <c r="FQ234" s="54">
        <f t="shared" si="303"/>
        <v>8338481.8700000001</v>
      </c>
      <c r="FR234" s="54">
        <f t="shared" si="303"/>
        <v>2579850.7400000002</v>
      </c>
      <c r="FS234" s="54">
        <f t="shared" si="303"/>
        <v>2811717.1599999997</v>
      </c>
      <c r="FT234" s="53">
        <f t="shared" si="303"/>
        <v>1509882.25</v>
      </c>
      <c r="FU234" s="54">
        <f t="shared" si="303"/>
        <v>7804385.8999999994</v>
      </c>
      <c r="FV234" s="54">
        <f t="shared" si="303"/>
        <v>6263260.4100000001</v>
      </c>
      <c r="FW234" s="54">
        <f t="shared" si="303"/>
        <v>2919161.39</v>
      </c>
      <c r="FX234" s="54">
        <f t="shared" si="303"/>
        <v>1178594.8700000001</v>
      </c>
      <c r="FY234" s="54"/>
      <c r="FZ234" s="54">
        <f>SUM(C234:FX234)</f>
        <v>7753521212.4799995</v>
      </c>
      <c r="GA234" s="54"/>
      <c r="GB234" s="54"/>
      <c r="GC234" s="54"/>
      <c r="GD234" s="54"/>
      <c r="GE234" s="6"/>
      <c r="GF234" s="7"/>
      <c r="GG234" s="7"/>
      <c r="GH234" s="7"/>
      <c r="GI234" s="7"/>
      <c r="GJ234" s="7"/>
      <c r="GK234" s="7"/>
      <c r="GL234" s="7"/>
      <c r="GM234" s="7"/>
    </row>
    <row r="235" spans="1:195" x14ac:dyDescent="0.2">
      <c r="A235" s="3" t="s">
        <v>599</v>
      </c>
      <c r="B235" s="2" t="s">
        <v>600</v>
      </c>
      <c r="C235" s="54">
        <f>C230</f>
        <v>107483.48</v>
      </c>
      <c r="D235" s="54">
        <f t="shared" ref="D235:BO235" si="304">D230</f>
        <v>196003.14</v>
      </c>
      <c r="E235" s="54">
        <f t="shared" si="304"/>
        <v>0</v>
      </c>
      <c r="F235" s="54">
        <f t="shared" si="304"/>
        <v>285192.7</v>
      </c>
      <c r="G235" s="54">
        <f t="shared" si="304"/>
        <v>13147.8</v>
      </c>
      <c r="H235" s="54">
        <f t="shared" si="304"/>
        <v>23107.29</v>
      </c>
      <c r="I235" s="54">
        <f t="shared" si="304"/>
        <v>0</v>
      </c>
      <c r="J235" s="54">
        <f t="shared" si="304"/>
        <v>22485.29</v>
      </c>
      <c r="K235" s="54">
        <f t="shared" si="304"/>
        <v>9613.61</v>
      </c>
      <c r="L235" s="54">
        <f t="shared" si="304"/>
        <v>2427.9899999999998</v>
      </c>
      <c r="M235" s="54">
        <f t="shared" si="304"/>
        <v>54166.45</v>
      </c>
      <c r="N235" s="54">
        <f t="shared" si="304"/>
        <v>373215.9</v>
      </c>
      <c r="O235" s="54">
        <f t="shared" si="304"/>
        <v>60119.83</v>
      </c>
      <c r="P235" s="54">
        <f t="shared" si="304"/>
        <v>6400.93</v>
      </c>
      <c r="Q235" s="54">
        <f t="shared" si="304"/>
        <v>193066.64</v>
      </c>
      <c r="R235" s="54">
        <f t="shared" si="304"/>
        <v>19297.080000000002</v>
      </c>
      <c r="S235" s="54">
        <f t="shared" si="304"/>
        <v>0</v>
      </c>
      <c r="T235" s="54">
        <f t="shared" si="304"/>
        <v>3338.44</v>
      </c>
      <c r="U235" s="54">
        <f t="shared" si="304"/>
        <v>0</v>
      </c>
      <c r="V235" s="54">
        <f t="shared" si="304"/>
        <v>24728.04</v>
      </c>
      <c r="W235" s="53">
        <f t="shared" si="304"/>
        <v>3912.99</v>
      </c>
      <c r="X235" s="54">
        <f t="shared" si="304"/>
        <v>669.68</v>
      </c>
      <c r="Y235" s="54">
        <f t="shared" si="304"/>
        <v>20589.27</v>
      </c>
      <c r="Z235" s="54">
        <f t="shared" si="304"/>
        <v>9999.42</v>
      </c>
      <c r="AA235" s="54">
        <f t="shared" si="304"/>
        <v>55684.28</v>
      </c>
      <c r="AB235" s="54">
        <f t="shared" si="304"/>
        <v>105941.19</v>
      </c>
      <c r="AC235" s="54">
        <f t="shared" si="304"/>
        <v>0</v>
      </c>
      <c r="AD235" s="54">
        <f t="shared" si="304"/>
        <v>0</v>
      </c>
      <c r="AE235" s="54">
        <f t="shared" si="304"/>
        <v>12474.03</v>
      </c>
      <c r="AF235" s="54">
        <f t="shared" si="304"/>
        <v>11057.53</v>
      </c>
      <c r="AG235" s="54">
        <f t="shared" si="304"/>
        <v>25945.27</v>
      </c>
      <c r="AH235" s="54">
        <f t="shared" si="304"/>
        <v>7580.07</v>
      </c>
      <c r="AI235" s="54">
        <f t="shared" si="304"/>
        <v>28973.11</v>
      </c>
      <c r="AJ235" s="54">
        <f t="shared" si="304"/>
        <v>33654.129999999997</v>
      </c>
      <c r="AK235" s="54">
        <f t="shared" si="304"/>
        <v>11311.58</v>
      </c>
      <c r="AL235" s="54">
        <f t="shared" si="304"/>
        <v>13739.23</v>
      </c>
      <c r="AM235" s="54">
        <f t="shared" si="304"/>
        <v>13825.08</v>
      </c>
      <c r="AN235" s="54">
        <f t="shared" si="304"/>
        <v>31464.43</v>
      </c>
      <c r="AO235" s="54">
        <f t="shared" si="304"/>
        <v>0</v>
      </c>
      <c r="AP235" s="54">
        <f t="shared" si="304"/>
        <v>1492190.29</v>
      </c>
      <c r="AQ235" s="54">
        <f t="shared" si="304"/>
        <v>19766.18</v>
      </c>
      <c r="AR235" s="54">
        <f t="shared" si="304"/>
        <v>214288.27</v>
      </c>
      <c r="AS235" s="54">
        <f t="shared" si="304"/>
        <v>0</v>
      </c>
      <c r="AT235" s="54">
        <f t="shared" si="304"/>
        <v>14858.73</v>
      </c>
      <c r="AU235" s="54">
        <f t="shared" si="304"/>
        <v>100503.95</v>
      </c>
      <c r="AV235" s="54">
        <f t="shared" si="304"/>
        <v>7044.78</v>
      </c>
      <c r="AW235" s="54">
        <f t="shared" si="304"/>
        <v>0</v>
      </c>
      <c r="AX235" s="54">
        <f t="shared" si="304"/>
        <v>1770.2</v>
      </c>
      <c r="AY235" s="54">
        <f t="shared" si="304"/>
        <v>0</v>
      </c>
      <c r="AZ235" s="54">
        <f t="shared" si="304"/>
        <v>0</v>
      </c>
      <c r="BA235" s="54">
        <f t="shared" si="304"/>
        <v>68852.52</v>
      </c>
      <c r="BB235" s="54">
        <f t="shared" si="304"/>
        <v>24064.58</v>
      </c>
      <c r="BC235" s="54">
        <f t="shared" si="304"/>
        <v>387513.8</v>
      </c>
      <c r="BD235" s="54">
        <f t="shared" si="304"/>
        <v>25283.98</v>
      </c>
      <c r="BE235" s="54">
        <f t="shared" si="304"/>
        <v>15158.28</v>
      </c>
      <c r="BF235" s="54">
        <f t="shared" si="304"/>
        <v>161332.57</v>
      </c>
      <c r="BG235" s="54">
        <f t="shared" si="304"/>
        <v>6537.97</v>
      </c>
      <c r="BH235" s="54">
        <f t="shared" si="304"/>
        <v>11586.06</v>
      </c>
      <c r="BI235" s="54">
        <f t="shared" si="304"/>
        <v>22499.63</v>
      </c>
      <c r="BJ235" s="54">
        <f t="shared" si="304"/>
        <v>79772.100000000006</v>
      </c>
      <c r="BK235" s="54">
        <f t="shared" si="304"/>
        <v>325292.33</v>
      </c>
      <c r="BL235" s="54">
        <f t="shared" si="304"/>
        <v>0</v>
      </c>
      <c r="BM235" s="54">
        <f t="shared" si="304"/>
        <v>7415.78</v>
      </c>
      <c r="BN235" s="54">
        <f t="shared" si="304"/>
        <v>12001.56</v>
      </c>
      <c r="BO235" s="54">
        <f t="shared" si="304"/>
        <v>0</v>
      </c>
      <c r="BP235" s="54">
        <f t="shared" ref="BP235:EA235" si="305">BP230</f>
        <v>15915.3</v>
      </c>
      <c r="BQ235" s="54">
        <f t="shared" si="305"/>
        <v>53341.63</v>
      </c>
      <c r="BR235" s="54">
        <f t="shared" si="305"/>
        <v>35493.78</v>
      </c>
      <c r="BS235" s="54">
        <f t="shared" si="305"/>
        <v>0</v>
      </c>
      <c r="BT235" s="54">
        <f t="shared" si="305"/>
        <v>0</v>
      </c>
      <c r="BU235" s="54">
        <f t="shared" si="305"/>
        <v>51454.1</v>
      </c>
      <c r="BV235" s="54">
        <f t="shared" si="305"/>
        <v>0</v>
      </c>
      <c r="BW235" s="54">
        <f t="shared" si="305"/>
        <v>0</v>
      </c>
      <c r="BX235" s="54">
        <f t="shared" si="305"/>
        <v>0</v>
      </c>
      <c r="BY235" s="54">
        <f t="shared" si="305"/>
        <v>0</v>
      </c>
      <c r="BZ235" s="54">
        <f t="shared" si="305"/>
        <v>0</v>
      </c>
      <c r="CA235" s="54">
        <f t="shared" si="305"/>
        <v>27659.29</v>
      </c>
      <c r="CB235" s="54">
        <f t="shared" si="305"/>
        <v>443085.63</v>
      </c>
      <c r="CC235" s="54">
        <f t="shared" si="305"/>
        <v>8971.76</v>
      </c>
      <c r="CD235" s="54">
        <f t="shared" si="305"/>
        <v>13451.01</v>
      </c>
      <c r="CE235" s="54">
        <f t="shared" si="305"/>
        <v>10690.03</v>
      </c>
      <c r="CF235" s="54">
        <f t="shared" si="305"/>
        <v>0</v>
      </c>
      <c r="CG235" s="54">
        <f t="shared" si="305"/>
        <v>0</v>
      </c>
      <c r="CH235" s="54">
        <f t="shared" si="305"/>
        <v>13522.12</v>
      </c>
      <c r="CI235" s="54">
        <f t="shared" si="305"/>
        <v>55.46</v>
      </c>
      <c r="CJ235" s="54">
        <f t="shared" si="305"/>
        <v>12034.02</v>
      </c>
      <c r="CK235" s="54">
        <f t="shared" si="305"/>
        <v>5185.83</v>
      </c>
      <c r="CL235" s="54">
        <f t="shared" si="305"/>
        <v>0</v>
      </c>
      <c r="CM235" s="54">
        <f t="shared" si="305"/>
        <v>18501.07</v>
      </c>
      <c r="CN235" s="54">
        <f t="shared" si="305"/>
        <v>270634.95</v>
      </c>
      <c r="CO235" s="54">
        <f t="shared" si="305"/>
        <v>99303.25</v>
      </c>
      <c r="CP235" s="54">
        <f t="shared" si="305"/>
        <v>0</v>
      </c>
      <c r="CQ235" s="54">
        <f t="shared" si="305"/>
        <v>36857.379999999997</v>
      </c>
      <c r="CR235" s="54">
        <f t="shared" si="305"/>
        <v>0</v>
      </c>
      <c r="CS235" s="54">
        <f t="shared" si="305"/>
        <v>10928.23</v>
      </c>
      <c r="CT235" s="54">
        <f t="shared" si="305"/>
        <v>0</v>
      </c>
      <c r="CU235" s="54">
        <f t="shared" si="305"/>
        <v>0</v>
      </c>
      <c r="CV235" s="54">
        <f t="shared" si="305"/>
        <v>0</v>
      </c>
      <c r="CW235" s="54">
        <f t="shared" si="305"/>
        <v>0</v>
      </c>
      <c r="CX235" s="54">
        <f t="shared" si="305"/>
        <v>8537.9500000000007</v>
      </c>
      <c r="CY235" s="54">
        <f t="shared" si="305"/>
        <v>19415.36</v>
      </c>
      <c r="CZ235" s="54">
        <f t="shared" si="305"/>
        <v>5290.57</v>
      </c>
      <c r="DA235" s="54">
        <f t="shared" si="305"/>
        <v>14266.82</v>
      </c>
      <c r="DB235" s="54">
        <f t="shared" si="305"/>
        <v>16662.599999999999</v>
      </c>
      <c r="DC235" s="54">
        <f t="shared" si="305"/>
        <v>28413.95</v>
      </c>
      <c r="DD235" s="54">
        <f t="shared" si="305"/>
        <v>3795.53</v>
      </c>
      <c r="DE235" s="54">
        <f t="shared" si="305"/>
        <v>34394.080000000002</v>
      </c>
      <c r="DF235" s="54">
        <f t="shared" si="305"/>
        <v>130222.55</v>
      </c>
      <c r="DG235" s="54">
        <f t="shared" si="305"/>
        <v>0</v>
      </c>
      <c r="DH235" s="54">
        <f t="shared" si="305"/>
        <v>1499.71</v>
      </c>
      <c r="DI235" s="54">
        <f t="shared" si="305"/>
        <v>49417.59</v>
      </c>
      <c r="DJ235" s="54">
        <f t="shared" si="305"/>
        <v>8155.23</v>
      </c>
      <c r="DK235" s="54">
        <f t="shared" si="305"/>
        <v>14181.48</v>
      </c>
      <c r="DL235" s="54">
        <f t="shared" si="305"/>
        <v>104514.75</v>
      </c>
      <c r="DM235" s="54">
        <f t="shared" si="305"/>
        <v>22743.96</v>
      </c>
      <c r="DN235" s="54">
        <f t="shared" si="305"/>
        <v>14948.52</v>
      </c>
      <c r="DO235" s="54">
        <f t="shared" si="305"/>
        <v>33976.839999999997</v>
      </c>
      <c r="DP235" s="54">
        <f t="shared" si="305"/>
        <v>8336.24</v>
      </c>
      <c r="DQ235" s="54">
        <f t="shared" si="305"/>
        <v>4527.3500000000004</v>
      </c>
      <c r="DR235" s="54">
        <f t="shared" si="305"/>
        <v>0</v>
      </c>
      <c r="DS235" s="54">
        <f t="shared" si="305"/>
        <v>0</v>
      </c>
      <c r="DT235" s="54">
        <f t="shared" si="305"/>
        <v>1185.45</v>
      </c>
      <c r="DU235" s="54">
        <f t="shared" si="305"/>
        <v>31732.63</v>
      </c>
      <c r="DV235" s="54">
        <f t="shared" si="305"/>
        <v>23062.37</v>
      </c>
      <c r="DW235" s="54">
        <f t="shared" si="305"/>
        <v>6876.57</v>
      </c>
      <c r="DX235" s="54">
        <f t="shared" si="305"/>
        <v>22815.02</v>
      </c>
      <c r="DY235" s="54">
        <f t="shared" si="305"/>
        <v>12126.61</v>
      </c>
      <c r="DZ235" s="54">
        <f t="shared" si="305"/>
        <v>34599.56</v>
      </c>
      <c r="EA235" s="54">
        <f t="shared" si="305"/>
        <v>7916.28</v>
      </c>
      <c r="EB235" s="54">
        <f t="shared" ref="EB235:FX235" si="306">EB230</f>
        <v>6068.27</v>
      </c>
      <c r="EC235" s="54">
        <f t="shared" si="306"/>
        <v>32110.34</v>
      </c>
      <c r="ED235" s="54">
        <f t="shared" si="306"/>
        <v>3735.64</v>
      </c>
      <c r="EE235" s="54">
        <f t="shared" si="306"/>
        <v>0</v>
      </c>
      <c r="EF235" s="54">
        <f t="shared" si="306"/>
        <v>14782.36</v>
      </c>
      <c r="EG235" s="54">
        <f t="shared" si="306"/>
        <v>2745.75</v>
      </c>
      <c r="EH235" s="54">
        <f t="shared" si="306"/>
        <v>20043.32</v>
      </c>
      <c r="EI235" s="54">
        <f t="shared" si="306"/>
        <v>0</v>
      </c>
      <c r="EJ235" s="54">
        <f t="shared" si="306"/>
        <v>78648.34</v>
      </c>
      <c r="EK235" s="54">
        <f t="shared" si="306"/>
        <v>464.34</v>
      </c>
      <c r="EL235" s="54">
        <f t="shared" si="306"/>
        <v>2017.67</v>
      </c>
      <c r="EM235" s="54">
        <f t="shared" si="306"/>
        <v>35418.86</v>
      </c>
      <c r="EN235" s="54">
        <f t="shared" si="306"/>
        <v>13653.78</v>
      </c>
      <c r="EO235" s="54">
        <f t="shared" si="306"/>
        <v>66875.58</v>
      </c>
      <c r="EP235" s="54">
        <f t="shared" si="306"/>
        <v>0</v>
      </c>
      <c r="EQ235" s="54">
        <f t="shared" si="306"/>
        <v>0</v>
      </c>
      <c r="ER235" s="54">
        <f t="shared" si="306"/>
        <v>38629.120000000003</v>
      </c>
      <c r="ES235" s="54">
        <f t="shared" si="306"/>
        <v>5576.17</v>
      </c>
      <c r="ET235" s="54">
        <f t="shared" si="306"/>
        <v>0</v>
      </c>
      <c r="EU235" s="54">
        <f t="shared" si="306"/>
        <v>0</v>
      </c>
      <c r="EV235" s="54">
        <f t="shared" si="306"/>
        <v>1079.22</v>
      </c>
      <c r="EW235" s="54">
        <f t="shared" si="306"/>
        <v>0</v>
      </c>
      <c r="EX235" s="54">
        <f t="shared" si="306"/>
        <v>47059.3</v>
      </c>
      <c r="EY235" s="54">
        <f t="shared" si="306"/>
        <v>4856.3</v>
      </c>
      <c r="EZ235" s="54">
        <f t="shared" si="306"/>
        <v>8464.2800000000007</v>
      </c>
      <c r="FA235" s="54">
        <f t="shared" si="306"/>
        <v>42726.79</v>
      </c>
      <c r="FB235" s="54">
        <f t="shared" si="306"/>
        <v>0</v>
      </c>
      <c r="FC235" s="54">
        <f t="shared" si="306"/>
        <v>2347.16</v>
      </c>
      <c r="FD235" s="54">
        <f t="shared" si="306"/>
        <v>13411.71</v>
      </c>
      <c r="FE235" s="54">
        <f t="shared" si="306"/>
        <v>14982.3</v>
      </c>
      <c r="FF235" s="54">
        <f t="shared" si="306"/>
        <v>14154</v>
      </c>
      <c r="FG235" s="54">
        <f t="shared" si="306"/>
        <v>6499.82</v>
      </c>
      <c r="FH235" s="54">
        <f t="shared" si="306"/>
        <v>559.47</v>
      </c>
      <c r="FI235" s="54">
        <f t="shared" si="306"/>
        <v>27502.11</v>
      </c>
      <c r="FJ235" s="54">
        <f t="shared" si="306"/>
        <v>0</v>
      </c>
      <c r="FK235" s="54">
        <f t="shared" si="306"/>
        <v>25778.43</v>
      </c>
      <c r="FL235" s="54">
        <f t="shared" si="306"/>
        <v>101583.59</v>
      </c>
      <c r="FM235" s="54">
        <f t="shared" si="306"/>
        <v>46139.16</v>
      </c>
      <c r="FN235" s="54">
        <f t="shared" si="306"/>
        <v>426268.82</v>
      </c>
      <c r="FO235" s="54">
        <f t="shared" si="306"/>
        <v>18919.96</v>
      </c>
      <c r="FP235" s="54">
        <f t="shared" si="306"/>
        <v>1411.96</v>
      </c>
      <c r="FQ235" s="54">
        <f t="shared" si="306"/>
        <v>295.14</v>
      </c>
      <c r="FR235" s="54">
        <f t="shared" si="306"/>
        <v>0</v>
      </c>
      <c r="FS235" s="54">
        <f t="shared" si="306"/>
        <v>0</v>
      </c>
      <c r="FT235" s="53">
        <f t="shared" si="306"/>
        <v>0</v>
      </c>
      <c r="FU235" s="54">
        <f t="shared" si="306"/>
        <v>0</v>
      </c>
      <c r="FV235" s="54">
        <f t="shared" si="306"/>
        <v>2478.5</v>
      </c>
      <c r="FW235" s="54">
        <f t="shared" si="306"/>
        <v>6868.95</v>
      </c>
      <c r="FX235" s="54">
        <f t="shared" si="306"/>
        <v>3399.78</v>
      </c>
      <c r="FY235" s="143"/>
      <c r="FZ235" s="54">
        <f>SUM(C235:FX235)</f>
        <v>7706606.1600000001</v>
      </c>
      <c r="GA235" s="54"/>
      <c r="GB235" s="54"/>
      <c r="GC235" s="54"/>
      <c r="GD235" s="54"/>
      <c r="GE235" s="6"/>
      <c r="GF235" s="7"/>
      <c r="GG235" s="7"/>
      <c r="GH235" s="7"/>
      <c r="GI235" s="7"/>
      <c r="GJ235" s="7"/>
      <c r="GK235" s="7"/>
      <c r="GL235" s="7"/>
      <c r="GM235" s="7"/>
    </row>
    <row r="236" spans="1:195" x14ac:dyDescent="0.2">
      <c r="A236" s="3" t="s">
        <v>601</v>
      </c>
      <c r="B236" s="2" t="s">
        <v>602</v>
      </c>
      <c r="C236" s="54">
        <f>C234+C235</f>
        <v>76646453.140000001</v>
      </c>
      <c r="D236" s="54">
        <f t="shared" ref="D236:BO236" si="307">D234+D235</f>
        <v>365457169.39999998</v>
      </c>
      <c r="E236" s="54">
        <f t="shared" si="307"/>
        <v>74522365.609999999</v>
      </c>
      <c r="F236" s="54">
        <f t="shared" si="307"/>
        <v>157540665.06</v>
      </c>
      <c r="G236" s="54">
        <f t="shared" si="307"/>
        <v>9707647.4800000004</v>
      </c>
      <c r="H236" s="54">
        <f t="shared" si="307"/>
        <v>8759260.1499999985</v>
      </c>
      <c r="I236" s="54">
        <f t="shared" si="307"/>
        <v>96901876.189999998</v>
      </c>
      <c r="J236" s="54">
        <f t="shared" si="307"/>
        <v>20207595.859999999</v>
      </c>
      <c r="K236" s="54">
        <f t="shared" si="307"/>
        <v>3477368.46</v>
      </c>
      <c r="L236" s="54">
        <f t="shared" si="307"/>
        <v>24240947.239999998</v>
      </c>
      <c r="M236" s="54">
        <f t="shared" si="307"/>
        <v>13808014.84</v>
      </c>
      <c r="N236" s="54">
        <f t="shared" si="307"/>
        <v>468550716.59999996</v>
      </c>
      <c r="O236" s="54">
        <f t="shared" si="307"/>
        <v>125649215.86</v>
      </c>
      <c r="P236" s="54">
        <f t="shared" si="307"/>
        <v>2889962.02</v>
      </c>
      <c r="Q236" s="54">
        <f t="shared" si="307"/>
        <v>369309727.84999996</v>
      </c>
      <c r="R236" s="54">
        <f t="shared" si="307"/>
        <v>23833782.59</v>
      </c>
      <c r="S236" s="54">
        <f t="shared" si="307"/>
        <v>15097022.199999999</v>
      </c>
      <c r="T236" s="54">
        <f t="shared" si="307"/>
        <v>2206217.33</v>
      </c>
      <c r="U236" s="54">
        <f t="shared" si="307"/>
        <v>909624.3</v>
      </c>
      <c r="V236" s="54">
        <f t="shared" si="307"/>
        <v>3388071.62</v>
      </c>
      <c r="W236" s="53">
        <f t="shared" si="307"/>
        <v>926100.51</v>
      </c>
      <c r="X236" s="54">
        <f t="shared" si="307"/>
        <v>886969.5</v>
      </c>
      <c r="Y236" s="54">
        <f t="shared" si="307"/>
        <v>15748015.889999999</v>
      </c>
      <c r="Z236" s="54">
        <f t="shared" si="307"/>
        <v>3011753.23</v>
      </c>
      <c r="AA236" s="54">
        <f t="shared" si="307"/>
        <v>263266849.22</v>
      </c>
      <c r="AB236" s="54">
        <f t="shared" si="307"/>
        <v>265651138.37</v>
      </c>
      <c r="AC236" s="54">
        <f t="shared" si="307"/>
        <v>8788667.6199999992</v>
      </c>
      <c r="AD236" s="54">
        <f t="shared" si="307"/>
        <v>11432270.779999999</v>
      </c>
      <c r="AE236" s="54">
        <f t="shared" si="307"/>
        <v>1797331.52</v>
      </c>
      <c r="AF236" s="54">
        <f t="shared" si="307"/>
        <v>2530986.34</v>
      </c>
      <c r="AG236" s="54">
        <f t="shared" si="307"/>
        <v>7455783.7299999995</v>
      </c>
      <c r="AH236" s="54">
        <f t="shared" si="307"/>
        <v>8976827.7100000009</v>
      </c>
      <c r="AI236" s="54">
        <f t="shared" si="307"/>
        <v>3880231.94</v>
      </c>
      <c r="AJ236" s="54">
        <f t="shared" si="307"/>
        <v>2883838.82</v>
      </c>
      <c r="AK236" s="54">
        <f t="shared" si="307"/>
        <v>3024521.52</v>
      </c>
      <c r="AL236" s="54">
        <f t="shared" si="307"/>
        <v>3420154.93</v>
      </c>
      <c r="AM236" s="54">
        <f t="shared" si="307"/>
        <v>4413196.3600000003</v>
      </c>
      <c r="AN236" s="54">
        <f t="shared" si="307"/>
        <v>3967491.1</v>
      </c>
      <c r="AO236" s="54">
        <f t="shared" si="307"/>
        <v>40451232.609999999</v>
      </c>
      <c r="AP236" s="54">
        <f t="shared" si="307"/>
        <v>811630550.96999991</v>
      </c>
      <c r="AQ236" s="54">
        <f t="shared" si="307"/>
        <v>3311502.41</v>
      </c>
      <c r="AR236" s="54">
        <f t="shared" si="307"/>
        <v>560644627.91999996</v>
      </c>
      <c r="AS236" s="54">
        <f t="shared" si="307"/>
        <v>63722646.649999999</v>
      </c>
      <c r="AT236" s="54">
        <f t="shared" si="307"/>
        <v>21126251.629999999</v>
      </c>
      <c r="AU236" s="54">
        <f t="shared" si="307"/>
        <v>3386561.1700000004</v>
      </c>
      <c r="AV236" s="54">
        <f t="shared" si="307"/>
        <v>3724384.1999999997</v>
      </c>
      <c r="AW236" s="54">
        <f t="shared" si="307"/>
        <v>3061021.0100000002</v>
      </c>
      <c r="AX236" s="54">
        <f t="shared" si="307"/>
        <v>945973.04999999993</v>
      </c>
      <c r="AY236" s="54">
        <f t="shared" si="307"/>
        <v>4957057.46</v>
      </c>
      <c r="AZ236" s="54">
        <f t="shared" si="307"/>
        <v>103246410.69</v>
      </c>
      <c r="BA236" s="54">
        <f t="shared" si="307"/>
        <v>77456808.409999996</v>
      </c>
      <c r="BB236" s="54">
        <f t="shared" si="307"/>
        <v>66066549.359999999</v>
      </c>
      <c r="BC236" s="54">
        <f t="shared" si="307"/>
        <v>267221117.74000001</v>
      </c>
      <c r="BD236" s="54">
        <f t="shared" si="307"/>
        <v>42007187.349999994</v>
      </c>
      <c r="BE236" s="54">
        <f t="shared" si="307"/>
        <v>12663778.309999999</v>
      </c>
      <c r="BF236" s="54">
        <f t="shared" si="307"/>
        <v>208044579.95999998</v>
      </c>
      <c r="BG236" s="54">
        <f t="shared" si="307"/>
        <v>9260434.6800000016</v>
      </c>
      <c r="BH236" s="54">
        <f t="shared" si="307"/>
        <v>6065853.2799999993</v>
      </c>
      <c r="BI236" s="54">
        <f t="shared" si="307"/>
        <v>3410237.56</v>
      </c>
      <c r="BJ236" s="54">
        <f t="shared" si="307"/>
        <v>54987749.32</v>
      </c>
      <c r="BK236" s="54">
        <f t="shared" si="307"/>
        <v>197074239.91000003</v>
      </c>
      <c r="BL236" s="54">
        <f t="shared" si="307"/>
        <v>2977207.2499999995</v>
      </c>
      <c r="BM236" s="54">
        <f t="shared" si="307"/>
        <v>3484099.76</v>
      </c>
      <c r="BN236" s="54">
        <f t="shared" si="307"/>
        <v>31000327.57</v>
      </c>
      <c r="BO236" s="54">
        <f t="shared" si="307"/>
        <v>12361212.43</v>
      </c>
      <c r="BP236" s="54">
        <f t="shared" ref="BP236:EA236" si="308">BP234+BP235</f>
        <v>2842687.13</v>
      </c>
      <c r="BQ236" s="54">
        <f t="shared" si="308"/>
        <v>56195234.770000003</v>
      </c>
      <c r="BR236" s="54">
        <f t="shared" si="308"/>
        <v>40461835.899999999</v>
      </c>
      <c r="BS236" s="54">
        <f t="shared" si="308"/>
        <v>10725695.870000001</v>
      </c>
      <c r="BT236" s="54">
        <f t="shared" si="308"/>
        <v>4669156.25</v>
      </c>
      <c r="BU236" s="54">
        <f t="shared" si="308"/>
        <v>4607445.22</v>
      </c>
      <c r="BV236" s="54">
        <f t="shared" si="308"/>
        <v>11431900.85</v>
      </c>
      <c r="BW236" s="54">
        <f t="shared" si="308"/>
        <v>17259134.060000002</v>
      </c>
      <c r="BX236" s="54">
        <f t="shared" si="308"/>
        <v>1825035.98</v>
      </c>
      <c r="BY236" s="54">
        <f t="shared" si="308"/>
        <v>5169081.1399999997</v>
      </c>
      <c r="BZ236" s="54">
        <f t="shared" si="308"/>
        <v>2873393.38</v>
      </c>
      <c r="CA236" s="54">
        <f t="shared" si="308"/>
        <v>2638740.1</v>
      </c>
      <c r="CB236" s="54">
        <f t="shared" si="308"/>
        <v>704419628.79999995</v>
      </c>
      <c r="CC236" s="54">
        <f t="shared" si="308"/>
        <v>2423530.4699999997</v>
      </c>
      <c r="CD236" s="54">
        <f t="shared" si="308"/>
        <v>1019632.48</v>
      </c>
      <c r="CE236" s="54">
        <f t="shared" si="308"/>
        <v>2431255.6799999997</v>
      </c>
      <c r="CF236" s="54">
        <f t="shared" si="308"/>
        <v>1649036.2</v>
      </c>
      <c r="CG236" s="54">
        <f t="shared" si="308"/>
        <v>2766575.48</v>
      </c>
      <c r="CH236" s="54">
        <f t="shared" si="308"/>
        <v>1786509.4000000001</v>
      </c>
      <c r="CI236" s="54">
        <f t="shared" si="308"/>
        <v>6646488.8399999999</v>
      </c>
      <c r="CJ236" s="54">
        <f t="shared" si="308"/>
        <v>9006407.4000000004</v>
      </c>
      <c r="CK236" s="54">
        <f t="shared" si="308"/>
        <v>48388792.399999999</v>
      </c>
      <c r="CL236" s="54">
        <f t="shared" si="308"/>
        <v>12443085.469999999</v>
      </c>
      <c r="CM236" s="54">
        <f t="shared" si="308"/>
        <v>8289825.2300000004</v>
      </c>
      <c r="CN236" s="54">
        <f t="shared" si="308"/>
        <v>257282621.67999998</v>
      </c>
      <c r="CO236" s="54">
        <f t="shared" si="308"/>
        <v>129965836.17</v>
      </c>
      <c r="CP236" s="54">
        <f t="shared" si="308"/>
        <v>10086444.66</v>
      </c>
      <c r="CQ236" s="54">
        <f t="shared" si="308"/>
        <v>10155049.120000001</v>
      </c>
      <c r="CR236" s="54">
        <f t="shared" si="308"/>
        <v>2721125.92</v>
      </c>
      <c r="CS236" s="54">
        <f t="shared" si="308"/>
        <v>3824283.47</v>
      </c>
      <c r="CT236" s="54">
        <f t="shared" si="308"/>
        <v>1835448.38</v>
      </c>
      <c r="CU236" s="54">
        <f t="shared" si="308"/>
        <v>3821477.88</v>
      </c>
      <c r="CV236" s="54">
        <f t="shared" si="308"/>
        <v>844815.93</v>
      </c>
      <c r="CW236" s="54">
        <f t="shared" si="308"/>
        <v>2560606.2600000002</v>
      </c>
      <c r="CX236" s="54">
        <f t="shared" si="308"/>
        <v>4757421.76</v>
      </c>
      <c r="CY236" s="54">
        <f t="shared" si="308"/>
        <v>926868.66</v>
      </c>
      <c r="CZ236" s="54">
        <f t="shared" si="308"/>
        <v>18162201.449999999</v>
      </c>
      <c r="DA236" s="54">
        <f t="shared" si="308"/>
        <v>2645294.3199999998</v>
      </c>
      <c r="DB236" s="54">
        <f t="shared" si="308"/>
        <v>3573723.96</v>
      </c>
      <c r="DC236" s="54">
        <f t="shared" si="308"/>
        <v>2377085.6300000004</v>
      </c>
      <c r="DD236" s="54">
        <f t="shared" si="308"/>
        <v>2469596.11</v>
      </c>
      <c r="DE236" s="54">
        <f t="shared" si="308"/>
        <v>4396788.08</v>
      </c>
      <c r="DF236" s="54">
        <f t="shared" si="308"/>
        <v>186703003.34</v>
      </c>
      <c r="DG236" s="54">
        <f t="shared" si="308"/>
        <v>1458978.12</v>
      </c>
      <c r="DH236" s="54">
        <f t="shared" si="308"/>
        <v>17308826.560000002</v>
      </c>
      <c r="DI236" s="54">
        <f t="shared" si="308"/>
        <v>23824129.07</v>
      </c>
      <c r="DJ236" s="54">
        <f t="shared" si="308"/>
        <v>6549236.5900000008</v>
      </c>
      <c r="DK236" s="54">
        <f t="shared" si="308"/>
        <v>4736560.45</v>
      </c>
      <c r="DL236" s="54">
        <f t="shared" si="308"/>
        <v>52354064.859999999</v>
      </c>
      <c r="DM236" s="54">
        <f t="shared" si="308"/>
        <v>3998532.6</v>
      </c>
      <c r="DN236" s="54">
        <f t="shared" si="308"/>
        <v>13465912.049999999</v>
      </c>
      <c r="DO236" s="54">
        <f t="shared" si="308"/>
        <v>29235584.419999998</v>
      </c>
      <c r="DP236" s="54">
        <f t="shared" si="308"/>
        <v>3016152.9000000004</v>
      </c>
      <c r="DQ236" s="54">
        <f t="shared" si="308"/>
        <v>5600419.5099999998</v>
      </c>
      <c r="DR236" s="54">
        <f t="shared" si="308"/>
        <v>13466725.439999999</v>
      </c>
      <c r="DS236" s="54">
        <f t="shared" si="308"/>
        <v>7950068.4800000004</v>
      </c>
      <c r="DT236" s="54">
        <f t="shared" si="308"/>
        <v>2218459.87</v>
      </c>
      <c r="DU236" s="54">
        <f t="shared" si="308"/>
        <v>4151920.42</v>
      </c>
      <c r="DV236" s="54">
        <f t="shared" si="308"/>
        <v>2802515.39</v>
      </c>
      <c r="DW236" s="54">
        <f t="shared" si="308"/>
        <v>3940389.78</v>
      </c>
      <c r="DX236" s="54">
        <f t="shared" si="308"/>
        <v>2863577.37</v>
      </c>
      <c r="DY236" s="54">
        <f t="shared" si="308"/>
        <v>4054237.82</v>
      </c>
      <c r="DZ236" s="54">
        <f t="shared" si="308"/>
        <v>8626798.2400000002</v>
      </c>
      <c r="EA236" s="54">
        <f t="shared" si="308"/>
        <v>6301124.4800000004</v>
      </c>
      <c r="EB236" s="54">
        <f t="shared" ref="EB236:FX236" si="309">EB234+EB235</f>
        <v>5480378.9299999997</v>
      </c>
      <c r="EC236" s="54">
        <f t="shared" si="309"/>
        <v>3335639.19</v>
      </c>
      <c r="ED236" s="54">
        <f t="shared" si="309"/>
        <v>19078571.219999999</v>
      </c>
      <c r="EE236" s="54">
        <f t="shared" si="309"/>
        <v>2776190.05</v>
      </c>
      <c r="EF236" s="54">
        <f t="shared" si="309"/>
        <v>13290405.299999999</v>
      </c>
      <c r="EG236" s="54">
        <f t="shared" si="309"/>
        <v>3267110.61</v>
      </c>
      <c r="EH236" s="54">
        <f t="shared" si="309"/>
        <v>2973493.5999999996</v>
      </c>
      <c r="EI236" s="54">
        <f t="shared" si="309"/>
        <v>151431301.85999998</v>
      </c>
      <c r="EJ236" s="54">
        <f t="shared" si="309"/>
        <v>81181303.359999999</v>
      </c>
      <c r="EK236" s="54">
        <f t="shared" si="309"/>
        <v>6424354.2999999998</v>
      </c>
      <c r="EL236" s="54">
        <f t="shared" si="309"/>
        <v>4624749.54</v>
      </c>
      <c r="EM236" s="54">
        <f t="shared" si="309"/>
        <v>4391191.4700000007</v>
      </c>
      <c r="EN236" s="54">
        <f t="shared" si="309"/>
        <v>10046457.059999999</v>
      </c>
      <c r="EO236" s="54">
        <f t="shared" si="309"/>
        <v>4066162.17</v>
      </c>
      <c r="EP236" s="54">
        <f t="shared" si="309"/>
        <v>4584990.8099999996</v>
      </c>
      <c r="EQ236" s="54">
        <f t="shared" si="309"/>
        <v>24417444.490000002</v>
      </c>
      <c r="ER236" s="54">
        <f t="shared" si="309"/>
        <v>4126216.1100000003</v>
      </c>
      <c r="ES236" s="54">
        <f t="shared" si="309"/>
        <v>2022107.51</v>
      </c>
      <c r="ET236" s="54">
        <f t="shared" si="309"/>
        <v>3688907.77</v>
      </c>
      <c r="EU236" s="54">
        <f t="shared" si="309"/>
        <v>6601295.1799999997</v>
      </c>
      <c r="EV236" s="54">
        <f t="shared" si="309"/>
        <v>1255141.17</v>
      </c>
      <c r="EW236" s="54">
        <f t="shared" si="309"/>
        <v>10691962.42</v>
      </c>
      <c r="EX236" s="54">
        <f t="shared" si="309"/>
        <v>3351864.28</v>
      </c>
      <c r="EY236" s="54">
        <f t="shared" si="309"/>
        <v>4528476.21</v>
      </c>
      <c r="EZ236" s="54">
        <f t="shared" si="309"/>
        <v>2019458.56</v>
      </c>
      <c r="FA236" s="54">
        <f t="shared" si="309"/>
        <v>31281384.259999998</v>
      </c>
      <c r="FB236" s="54">
        <f t="shared" si="309"/>
        <v>3984007.8</v>
      </c>
      <c r="FC236" s="54">
        <f t="shared" si="309"/>
        <v>20054822.140000001</v>
      </c>
      <c r="FD236" s="54">
        <f t="shared" si="309"/>
        <v>3982748.88</v>
      </c>
      <c r="FE236" s="54">
        <f t="shared" si="309"/>
        <v>1681263.86</v>
      </c>
      <c r="FF236" s="54">
        <f t="shared" si="309"/>
        <v>3100054.11</v>
      </c>
      <c r="FG236" s="54">
        <f t="shared" si="309"/>
        <v>1905407.95</v>
      </c>
      <c r="FH236" s="54">
        <f t="shared" si="309"/>
        <v>1624905.63</v>
      </c>
      <c r="FI236" s="54">
        <f t="shared" si="309"/>
        <v>16418016.889999999</v>
      </c>
      <c r="FJ236" s="54">
        <f t="shared" si="309"/>
        <v>16775653.52</v>
      </c>
      <c r="FK236" s="54">
        <f t="shared" si="309"/>
        <v>19575983.509999998</v>
      </c>
      <c r="FL236" s="54">
        <f t="shared" si="309"/>
        <v>52882015.590000004</v>
      </c>
      <c r="FM236" s="54">
        <f t="shared" si="309"/>
        <v>32241931.82</v>
      </c>
      <c r="FN236" s="54">
        <f t="shared" si="309"/>
        <v>193255992.09</v>
      </c>
      <c r="FO236" s="54">
        <f t="shared" si="309"/>
        <v>10164552.73</v>
      </c>
      <c r="FP236" s="54">
        <f t="shared" si="309"/>
        <v>20766076.48</v>
      </c>
      <c r="FQ236" s="54">
        <f t="shared" si="309"/>
        <v>8338777.0099999998</v>
      </c>
      <c r="FR236" s="54">
        <f t="shared" si="309"/>
        <v>2579850.7400000002</v>
      </c>
      <c r="FS236" s="54">
        <f t="shared" si="309"/>
        <v>2811717.1599999997</v>
      </c>
      <c r="FT236" s="53">
        <f t="shared" si="309"/>
        <v>1509882.25</v>
      </c>
      <c r="FU236" s="54">
        <f t="shared" si="309"/>
        <v>7804385.8999999994</v>
      </c>
      <c r="FV236" s="54">
        <f t="shared" si="309"/>
        <v>6265738.9100000001</v>
      </c>
      <c r="FW236" s="54">
        <f t="shared" si="309"/>
        <v>2926030.3400000003</v>
      </c>
      <c r="FX236" s="54">
        <f t="shared" si="309"/>
        <v>1181994.6500000001</v>
      </c>
      <c r="FY236" s="54"/>
      <c r="FZ236" s="54">
        <f>SUM(C236:FX236)</f>
        <v>7761227818.6400013</v>
      </c>
      <c r="GA236" s="54"/>
      <c r="GB236" s="54"/>
      <c r="GC236" s="54"/>
      <c r="GD236" s="54"/>
      <c r="GE236" s="6"/>
      <c r="GF236" s="7"/>
      <c r="GG236" s="7"/>
      <c r="GH236" s="7"/>
      <c r="GI236" s="7"/>
      <c r="GJ236" s="7"/>
      <c r="GK236" s="7"/>
      <c r="GL236" s="7"/>
      <c r="GM236" s="7"/>
    </row>
    <row r="237" spans="1:195" x14ac:dyDescent="0.2">
      <c r="A237" s="72"/>
      <c r="B237" s="2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  <c r="AJ237" s="143"/>
      <c r="AK237" s="143"/>
      <c r="AL237" s="143"/>
      <c r="AM237" s="143"/>
      <c r="AN237" s="143"/>
      <c r="AO237" s="143"/>
      <c r="AP237" s="143"/>
      <c r="AQ237" s="143"/>
      <c r="AR237" s="143"/>
      <c r="AS237" s="143"/>
      <c r="AT237" s="143"/>
      <c r="AU237" s="143"/>
      <c r="AV237" s="143"/>
      <c r="AW237" s="143"/>
      <c r="AX237" s="143"/>
      <c r="AY237" s="143"/>
      <c r="AZ237" s="143"/>
      <c r="BA237" s="143"/>
      <c r="BB237" s="143"/>
      <c r="BC237" s="143"/>
      <c r="BD237" s="143"/>
      <c r="BE237" s="143"/>
      <c r="BF237" s="143"/>
      <c r="BG237" s="143"/>
      <c r="BH237" s="143"/>
      <c r="BI237" s="143"/>
      <c r="BJ237" s="143"/>
      <c r="BK237" s="143"/>
      <c r="BL237" s="143"/>
      <c r="BM237" s="143"/>
      <c r="BN237" s="143"/>
      <c r="BO237" s="143"/>
      <c r="BP237" s="143"/>
      <c r="BQ237" s="143"/>
      <c r="BR237" s="143"/>
      <c r="BS237" s="143"/>
      <c r="BT237" s="143"/>
      <c r="BU237" s="143"/>
      <c r="BV237" s="143"/>
      <c r="BW237" s="143"/>
      <c r="BX237" s="143"/>
      <c r="BY237" s="143"/>
      <c r="BZ237" s="143"/>
      <c r="CA237" s="143"/>
      <c r="CB237" s="143"/>
      <c r="CC237" s="143"/>
      <c r="CD237" s="143"/>
      <c r="CE237" s="143"/>
      <c r="CF237" s="143"/>
      <c r="CG237" s="143"/>
      <c r="CH237" s="143"/>
      <c r="CI237" s="143"/>
      <c r="CJ237" s="143"/>
      <c r="CK237" s="143"/>
      <c r="CL237" s="143"/>
      <c r="CM237" s="143"/>
      <c r="CN237" s="143"/>
      <c r="CO237" s="143"/>
      <c r="CP237" s="143"/>
      <c r="CQ237" s="143"/>
      <c r="CR237" s="143"/>
      <c r="CS237" s="143"/>
      <c r="CT237" s="143"/>
      <c r="CU237" s="143"/>
      <c r="CV237" s="143"/>
      <c r="CW237" s="143"/>
      <c r="CX237" s="143"/>
      <c r="CY237" s="143"/>
      <c r="CZ237" s="143"/>
      <c r="DA237" s="143"/>
      <c r="DB237" s="143"/>
      <c r="DC237" s="143"/>
      <c r="DD237" s="143"/>
      <c r="DE237" s="143"/>
      <c r="DF237" s="143"/>
      <c r="DG237" s="143"/>
      <c r="DH237" s="143"/>
      <c r="DI237" s="143"/>
      <c r="DJ237" s="143"/>
      <c r="DK237" s="143"/>
      <c r="DL237" s="143"/>
      <c r="DM237" s="143"/>
      <c r="DN237" s="143"/>
      <c r="DO237" s="143"/>
      <c r="DP237" s="143"/>
      <c r="DQ237" s="143"/>
      <c r="DR237" s="143"/>
      <c r="DS237" s="143"/>
      <c r="DT237" s="143"/>
      <c r="DU237" s="143"/>
      <c r="DV237" s="143"/>
      <c r="DW237" s="143"/>
      <c r="DX237" s="143"/>
      <c r="DY237" s="143"/>
      <c r="DZ237" s="143"/>
      <c r="EA237" s="143"/>
      <c r="EB237" s="143"/>
      <c r="EC237" s="143"/>
      <c r="ED237" s="143"/>
      <c r="EE237" s="143"/>
      <c r="EF237" s="143"/>
      <c r="EG237" s="143"/>
      <c r="EH237" s="143"/>
      <c r="EI237" s="143"/>
      <c r="EJ237" s="143"/>
      <c r="EK237" s="143"/>
      <c r="EL237" s="143"/>
      <c r="EM237" s="143"/>
      <c r="EN237" s="143"/>
      <c r="EO237" s="143"/>
      <c r="EP237" s="143"/>
      <c r="EQ237" s="143"/>
      <c r="ER237" s="143"/>
      <c r="ES237" s="143"/>
      <c r="ET237" s="143"/>
      <c r="EU237" s="143"/>
      <c r="EV237" s="143"/>
      <c r="EW237" s="143"/>
      <c r="EX237" s="143"/>
      <c r="EY237" s="143"/>
      <c r="EZ237" s="143"/>
      <c r="FA237" s="143"/>
      <c r="FB237" s="143"/>
      <c r="FC237" s="143"/>
      <c r="FD237" s="143"/>
      <c r="FE237" s="143"/>
      <c r="FF237" s="143"/>
      <c r="FG237" s="143"/>
      <c r="FH237" s="143"/>
      <c r="FI237" s="143"/>
      <c r="FJ237" s="143"/>
      <c r="FK237" s="143"/>
      <c r="FL237" s="143"/>
      <c r="FM237" s="143"/>
      <c r="FN237" s="143"/>
      <c r="FO237" s="143"/>
      <c r="FP237" s="143"/>
      <c r="FQ237" s="143"/>
      <c r="FR237" s="143"/>
      <c r="FS237" s="143"/>
      <c r="FT237" s="143"/>
      <c r="FU237" s="143"/>
      <c r="FV237" s="143"/>
      <c r="FW237" s="143"/>
      <c r="FX237" s="143"/>
      <c r="FY237" s="54"/>
      <c r="FZ237" s="54"/>
      <c r="GA237" s="146"/>
      <c r="GB237" s="54"/>
      <c r="GC237" s="54"/>
      <c r="GD237" s="54"/>
      <c r="GE237" s="6"/>
      <c r="GF237" s="7"/>
      <c r="GG237" s="7"/>
      <c r="GH237" s="7"/>
      <c r="GI237" s="7"/>
      <c r="GJ237" s="7"/>
      <c r="GK237" s="7"/>
      <c r="GL237" s="7"/>
      <c r="GM237" s="7"/>
    </row>
    <row r="238" spans="1:195" ht="15.75" x14ac:dyDescent="0.25">
      <c r="A238" s="3" t="s">
        <v>413</v>
      </c>
      <c r="B238" s="52" t="s">
        <v>603</v>
      </c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F238" s="54"/>
      <c r="BG238" s="54"/>
      <c r="BH238" s="54"/>
      <c r="BI238" s="54"/>
      <c r="BJ238" s="54"/>
      <c r="BK238" s="54"/>
      <c r="BL238" s="54"/>
      <c r="BM238" s="54"/>
      <c r="BN238" s="54"/>
      <c r="BO238" s="54"/>
      <c r="BP238" s="54"/>
      <c r="BQ238" s="54"/>
      <c r="BR238" s="54"/>
      <c r="BS238" s="54"/>
      <c r="BT238" s="54"/>
      <c r="BU238" s="54"/>
      <c r="BV238" s="54"/>
      <c r="BW238" s="54"/>
      <c r="BX238" s="54"/>
      <c r="BY238" s="54"/>
      <c r="BZ238" s="54"/>
      <c r="CA238" s="54"/>
      <c r="CB238" s="54"/>
      <c r="CC238" s="54"/>
      <c r="CD238" s="54"/>
      <c r="CE238" s="54"/>
      <c r="CF238" s="54"/>
      <c r="CG238" s="54"/>
      <c r="CH238" s="54"/>
      <c r="CI238" s="54"/>
      <c r="CJ238" s="54"/>
      <c r="CK238" s="54"/>
      <c r="CL238" s="54"/>
      <c r="CM238" s="54"/>
      <c r="CN238" s="54"/>
      <c r="CO238" s="54"/>
      <c r="CP238" s="54"/>
      <c r="CQ238" s="54"/>
      <c r="CR238" s="54"/>
      <c r="CS238" s="54"/>
      <c r="CT238" s="54"/>
      <c r="CU238" s="54"/>
      <c r="CV238" s="54"/>
      <c r="CW238" s="54"/>
      <c r="CX238" s="54"/>
      <c r="CY238" s="54"/>
      <c r="CZ238" s="54"/>
      <c r="DA238" s="54"/>
      <c r="DB238" s="54"/>
      <c r="DC238" s="54"/>
      <c r="DD238" s="54"/>
      <c r="DE238" s="54"/>
      <c r="DF238" s="54"/>
      <c r="DG238" s="54"/>
      <c r="DH238" s="54"/>
      <c r="DI238" s="54"/>
      <c r="DJ238" s="54"/>
      <c r="DK238" s="54"/>
      <c r="DL238" s="54"/>
      <c r="DM238" s="54"/>
      <c r="DN238" s="54"/>
      <c r="DO238" s="54"/>
      <c r="DP238" s="54"/>
      <c r="DQ238" s="54"/>
      <c r="DR238" s="54"/>
      <c r="DS238" s="54"/>
      <c r="DT238" s="54"/>
      <c r="DU238" s="54"/>
      <c r="DV238" s="54"/>
      <c r="DW238" s="54"/>
      <c r="DX238" s="54"/>
      <c r="DY238" s="54"/>
      <c r="DZ238" s="54"/>
      <c r="EA238" s="54"/>
      <c r="EB238" s="54"/>
      <c r="EC238" s="54"/>
      <c r="ED238" s="54"/>
      <c r="EE238" s="54"/>
      <c r="EF238" s="54"/>
      <c r="EG238" s="54"/>
      <c r="EH238" s="54"/>
      <c r="EI238" s="54"/>
      <c r="EJ238" s="54"/>
      <c r="EK238" s="54"/>
      <c r="EL238" s="54"/>
      <c r="EM238" s="54"/>
      <c r="EN238" s="54"/>
      <c r="EO238" s="54"/>
      <c r="EP238" s="54"/>
      <c r="EQ238" s="54"/>
      <c r="ER238" s="54"/>
      <c r="ES238" s="54"/>
      <c r="ET238" s="54"/>
      <c r="EU238" s="54"/>
      <c r="EV238" s="54"/>
      <c r="EW238" s="54"/>
      <c r="EX238" s="54"/>
      <c r="EY238" s="54"/>
      <c r="EZ238" s="54"/>
      <c r="FA238" s="54"/>
      <c r="FB238" s="54"/>
      <c r="FC238" s="54"/>
      <c r="FD238" s="54"/>
      <c r="FE238" s="54"/>
      <c r="FF238" s="54"/>
      <c r="FG238" s="54"/>
      <c r="FH238" s="54"/>
      <c r="FI238" s="54"/>
      <c r="FJ238" s="54"/>
      <c r="FK238" s="54"/>
      <c r="FL238" s="54"/>
      <c r="FM238" s="54"/>
      <c r="FN238" s="54"/>
      <c r="FO238" s="54"/>
      <c r="FP238" s="54"/>
      <c r="FQ238" s="54"/>
      <c r="FR238" s="54"/>
      <c r="FS238" s="54"/>
      <c r="FT238" s="53"/>
      <c r="FU238" s="54"/>
      <c r="FV238" s="54"/>
      <c r="FW238" s="54"/>
      <c r="FX238" s="54"/>
      <c r="FY238" s="54"/>
      <c r="FZ238" s="54"/>
      <c r="GA238" s="54"/>
      <c r="GB238" s="54"/>
      <c r="GC238" s="54"/>
      <c r="GD238" s="54"/>
      <c r="GE238" s="6"/>
      <c r="GF238" s="7"/>
      <c r="GG238" s="7"/>
      <c r="GH238" s="7"/>
      <c r="GI238" s="7"/>
      <c r="GJ238" s="7"/>
      <c r="GK238" s="7"/>
      <c r="GL238" s="7"/>
      <c r="GM238" s="7"/>
    </row>
    <row r="239" spans="1:195" x14ac:dyDescent="0.2">
      <c r="A239" s="3" t="s">
        <v>604</v>
      </c>
      <c r="B239" s="2" t="s">
        <v>605</v>
      </c>
      <c r="C239" s="146">
        <f t="shared" ref="C239:BN239" si="310">C41</f>
        <v>2.6079999999999999E-2</v>
      </c>
      <c r="D239" s="146">
        <f t="shared" si="310"/>
        <v>2.7E-2</v>
      </c>
      <c r="E239" s="146">
        <f t="shared" si="310"/>
        <v>2.4687999999999998E-2</v>
      </c>
      <c r="F239" s="146">
        <f t="shared" si="310"/>
        <v>2.6262000000000001E-2</v>
      </c>
      <c r="G239" s="146">
        <f t="shared" si="310"/>
        <v>2.2284999999999999E-2</v>
      </c>
      <c r="H239" s="146">
        <f t="shared" si="310"/>
        <v>2.7E-2</v>
      </c>
      <c r="I239" s="146">
        <f t="shared" si="310"/>
        <v>2.7E-2</v>
      </c>
      <c r="J239" s="146">
        <f t="shared" si="310"/>
        <v>2.7E-2</v>
      </c>
      <c r="K239" s="146">
        <f t="shared" si="310"/>
        <v>2.7E-2</v>
      </c>
      <c r="L239" s="146">
        <f t="shared" si="310"/>
        <v>2.1895000000000001E-2</v>
      </c>
      <c r="M239" s="146">
        <f t="shared" si="310"/>
        <v>2.0947E-2</v>
      </c>
      <c r="N239" s="146">
        <f t="shared" si="310"/>
        <v>2.0358999999999999E-2</v>
      </c>
      <c r="O239" s="146">
        <f t="shared" si="310"/>
        <v>2.5353000000000001E-2</v>
      </c>
      <c r="P239" s="146">
        <f t="shared" si="310"/>
        <v>2.7E-2</v>
      </c>
      <c r="Q239" s="146">
        <f t="shared" si="310"/>
        <v>2.6010000000000002E-2</v>
      </c>
      <c r="R239" s="146">
        <f t="shared" si="310"/>
        <v>2.3909E-2</v>
      </c>
      <c r="S239" s="146">
        <f t="shared" si="310"/>
        <v>2.1013999999999998E-2</v>
      </c>
      <c r="T239" s="146">
        <f t="shared" si="310"/>
        <v>1.9300999999999999E-2</v>
      </c>
      <c r="U239" s="146">
        <f t="shared" si="310"/>
        <v>1.8800999999999998E-2</v>
      </c>
      <c r="V239" s="146">
        <f t="shared" si="310"/>
        <v>2.7E-2</v>
      </c>
      <c r="W239" s="51">
        <f t="shared" si="310"/>
        <v>2.7E-2</v>
      </c>
      <c r="X239" s="146">
        <f t="shared" si="310"/>
        <v>1.0756E-2</v>
      </c>
      <c r="Y239" s="146">
        <f t="shared" si="310"/>
        <v>1.9498000000000001E-2</v>
      </c>
      <c r="Z239" s="146">
        <f t="shared" si="310"/>
        <v>1.8914999999999998E-2</v>
      </c>
      <c r="AA239" s="146">
        <f t="shared" si="310"/>
        <v>2.4995E-2</v>
      </c>
      <c r="AB239" s="146">
        <f t="shared" si="310"/>
        <v>2.5023E-2</v>
      </c>
      <c r="AC239" s="146">
        <f t="shared" si="310"/>
        <v>1.5982E-2</v>
      </c>
      <c r="AD239" s="146">
        <f t="shared" si="310"/>
        <v>1.4692999999999999E-2</v>
      </c>
      <c r="AE239" s="146">
        <f t="shared" si="310"/>
        <v>7.8139999999999998E-3</v>
      </c>
      <c r="AF239" s="146">
        <f t="shared" si="310"/>
        <v>6.6740000000000002E-3</v>
      </c>
      <c r="AG239" s="146">
        <f t="shared" si="310"/>
        <v>1.2480999999999999E-2</v>
      </c>
      <c r="AH239" s="146">
        <f t="shared" si="310"/>
        <v>1.7123000000000003E-2</v>
      </c>
      <c r="AI239" s="146">
        <f t="shared" si="310"/>
        <v>2.7E-2</v>
      </c>
      <c r="AJ239" s="146">
        <f t="shared" si="310"/>
        <v>1.8787999999999999E-2</v>
      </c>
      <c r="AK239" s="146">
        <f t="shared" si="310"/>
        <v>1.6280000000000003E-2</v>
      </c>
      <c r="AL239" s="146">
        <f t="shared" si="310"/>
        <v>2.7E-2</v>
      </c>
      <c r="AM239" s="146">
        <f t="shared" si="310"/>
        <v>1.6449000000000002E-2</v>
      </c>
      <c r="AN239" s="146">
        <f t="shared" si="310"/>
        <v>2.2903E-2</v>
      </c>
      <c r="AO239" s="146">
        <f t="shared" si="310"/>
        <v>2.2655999999999999E-2</v>
      </c>
      <c r="AP239" s="146">
        <f t="shared" si="310"/>
        <v>2.5541000000000001E-2</v>
      </c>
      <c r="AQ239" s="146">
        <f t="shared" si="310"/>
        <v>1.5559E-2</v>
      </c>
      <c r="AR239" s="146">
        <f t="shared" si="310"/>
        <v>2.5440000000000001E-2</v>
      </c>
      <c r="AS239" s="146">
        <f t="shared" si="310"/>
        <v>1.1618E-2</v>
      </c>
      <c r="AT239" s="146">
        <f t="shared" si="310"/>
        <v>2.6713999999999998E-2</v>
      </c>
      <c r="AU239" s="146">
        <f t="shared" si="310"/>
        <v>1.9188E-2</v>
      </c>
      <c r="AV239" s="146">
        <f t="shared" si="310"/>
        <v>2.5359000000000003E-2</v>
      </c>
      <c r="AW239" s="146">
        <f t="shared" si="310"/>
        <v>2.0596E-2</v>
      </c>
      <c r="AX239" s="146">
        <f t="shared" si="310"/>
        <v>1.6797999999999997E-2</v>
      </c>
      <c r="AY239" s="146">
        <f t="shared" si="310"/>
        <v>2.7E-2</v>
      </c>
      <c r="AZ239" s="146">
        <f t="shared" si="310"/>
        <v>1.6345999999999999E-2</v>
      </c>
      <c r="BA239" s="146">
        <f t="shared" si="310"/>
        <v>2.1893999999999997E-2</v>
      </c>
      <c r="BB239" s="146">
        <f t="shared" si="310"/>
        <v>1.9684E-2</v>
      </c>
      <c r="BC239" s="146">
        <f t="shared" si="310"/>
        <v>2.2561999999999999E-2</v>
      </c>
      <c r="BD239" s="146">
        <f t="shared" si="310"/>
        <v>2.7E-2</v>
      </c>
      <c r="BE239" s="146">
        <f t="shared" si="310"/>
        <v>2.2815999999999999E-2</v>
      </c>
      <c r="BF239" s="146">
        <f t="shared" si="310"/>
        <v>2.6952E-2</v>
      </c>
      <c r="BG239" s="146">
        <f t="shared" si="310"/>
        <v>2.7E-2</v>
      </c>
      <c r="BH239" s="146">
        <f t="shared" si="310"/>
        <v>2.1419000000000001E-2</v>
      </c>
      <c r="BI239" s="146">
        <f t="shared" si="310"/>
        <v>8.4329999999999995E-3</v>
      </c>
      <c r="BJ239" s="146">
        <f t="shared" si="310"/>
        <v>2.3164000000000001E-2</v>
      </c>
      <c r="BK239" s="146">
        <f t="shared" si="310"/>
        <v>2.4458999999999998E-2</v>
      </c>
      <c r="BL239" s="146">
        <f t="shared" si="310"/>
        <v>2.7E-2</v>
      </c>
      <c r="BM239" s="146">
        <f t="shared" si="310"/>
        <v>2.0833999999999998E-2</v>
      </c>
      <c r="BN239" s="146">
        <f t="shared" si="310"/>
        <v>2.7E-2</v>
      </c>
      <c r="BO239" s="146">
        <f t="shared" ref="BO239:DM239" si="311">BO41</f>
        <v>1.5203E-2</v>
      </c>
      <c r="BP239" s="146">
        <f t="shared" si="311"/>
        <v>2.1702000000000003E-2</v>
      </c>
      <c r="BQ239" s="146">
        <f t="shared" si="311"/>
        <v>2.1759000000000001E-2</v>
      </c>
      <c r="BR239" s="146">
        <f t="shared" si="311"/>
        <v>4.7000000000000002E-3</v>
      </c>
      <c r="BS239" s="146">
        <f t="shared" si="311"/>
        <v>2.2309999999999999E-3</v>
      </c>
      <c r="BT239" s="146">
        <f t="shared" si="311"/>
        <v>4.0750000000000005E-3</v>
      </c>
      <c r="BU239" s="146">
        <f t="shared" si="311"/>
        <v>1.3811E-2</v>
      </c>
      <c r="BV239" s="146">
        <f t="shared" si="311"/>
        <v>1.1775000000000001E-2</v>
      </c>
      <c r="BW239" s="146">
        <f t="shared" si="311"/>
        <v>1.55E-2</v>
      </c>
      <c r="BX239" s="146">
        <f t="shared" si="311"/>
        <v>1.6598999999999999E-2</v>
      </c>
      <c r="BY239" s="146">
        <f t="shared" si="311"/>
        <v>2.3781E-2</v>
      </c>
      <c r="BZ239" s="146">
        <f t="shared" si="311"/>
        <v>2.6312000000000002E-2</v>
      </c>
      <c r="CA239" s="146">
        <f t="shared" si="311"/>
        <v>2.3040999999999999E-2</v>
      </c>
      <c r="CB239" s="146">
        <f t="shared" si="311"/>
        <v>2.6251999999999998E-2</v>
      </c>
      <c r="CC239" s="146">
        <f t="shared" si="311"/>
        <v>2.2199E-2</v>
      </c>
      <c r="CD239" s="146">
        <f t="shared" si="311"/>
        <v>1.9519999999999999E-2</v>
      </c>
      <c r="CE239" s="146">
        <f t="shared" si="311"/>
        <v>2.7E-2</v>
      </c>
      <c r="CF239" s="146">
        <f t="shared" si="311"/>
        <v>2.2463E-2</v>
      </c>
      <c r="CG239" s="146">
        <f t="shared" si="311"/>
        <v>2.7E-2</v>
      </c>
      <c r="CH239" s="146">
        <f t="shared" si="311"/>
        <v>2.2187999999999999E-2</v>
      </c>
      <c r="CI239" s="146">
        <f t="shared" si="311"/>
        <v>2.418E-2</v>
      </c>
      <c r="CJ239" s="146">
        <f t="shared" si="311"/>
        <v>2.3469E-2</v>
      </c>
      <c r="CK239" s="146">
        <f t="shared" si="311"/>
        <v>6.6010000000000001E-3</v>
      </c>
      <c r="CL239" s="146">
        <f t="shared" si="311"/>
        <v>8.2289999999999985E-3</v>
      </c>
      <c r="CM239" s="146">
        <f t="shared" si="311"/>
        <v>2.274E-3</v>
      </c>
      <c r="CN239" s="146">
        <f t="shared" si="311"/>
        <v>2.7E-2</v>
      </c>
      <c r="CO239" s="146">
        <f t="shared" si="311"/>
        <v>2.2359999999999998E-2</v>
      </c>
      <c r="CP239" s="146">
        <f t="shared" si="311"/>
        <v>2.0548999999999998E-2</v>
      </c>
      <c r="CQ239" s="146">
        <f t="shared" si="311"/>
        <v>1.2426999999999999E-2</v>
      </c>
      <c r="CR239" s="146">
        <f t="shared" si="311"/>
        <v>1.6799999999999999E-3</v>
      </c>
      <c r="CS239" s="146">
        <f t="shared" si="311"/>
        <v>2.2658000000000001E-2</v>
      </c>
      <c r="CT239" s="146">
        <f t="shared" si="311"/>
        <v>8.5199999999999998E-3</v>
      </c>
      <c r="CU239" s="146">
        <f t="shared" si="311"/>
        <v>1.9615999999999998E-2</v>
      </c>
      <c r="CV239" s="146">
        <f t="shared" si="311"/>
        <v>1.0978999999999999E-2</v>
      </c>
      <c r="CW239" s="146">
        <f t="shared" si="311"/>
        <v>1.7086999999999998E-2</v>
      </c>
      <c r="CX239" s="146">
        <f t="shared" si="311"/>
        <v>2.1824000000000003E-2</v>
      </c>
      <c r="CY239" s="146">
        <f t="shared" si="311"/>
        <v>2.7E-2</v>
      </c>
      <c r="CZ239" s="146">
        <f t="shared" si="311"/>
        <v>2.6651000000000001E-2</v>
      </c>
      <c r="DA239" s="146">
        <f t="shared" si="311"/>
        <v>2.7E-2</v>
      </c>
      <c r="DB239" s="146">
        <f t="shared" si="311"/>
        <v>2.7E-2</v>
      </c>
      <c r="DC239" s="146">
        <f t="shared" si="311"/>
        <v>1.7417999999999999E-2</v>
      </c>
      <c r="DD239" s="146">
        <f t="shared" si="311"/>
        <v>3.4300000000000003E-3</v>
      </c>
      <c r="DE239" s="146">
        <f t="shared" si="311"/>
        <v>1.145E-2</v>
      </c>
      <c r="DF239" s="146">
        <f t="shared" si="311"/>
        <v>2.4213999999999999E-2</v>
      </c>
      <c r="DG239" s="146">
        <f t="shared" si="311"/>
        <v>2.0452999999999999E-2</v>
      </c>
      <c r="DH239" s="146">
        <f t="shared" si="311"/>
        <v>2.0516E-2</v>
      </c>
      <c r="DI239" s="146">
        <f t="shared" si="311"/>
        <v>1.8844999999999997E-2</v>
      </c>
      <c r="DJ239" s="146">
        <f t="shared" si="311"/>
        <v>2.0882999999999999E-2</v>
      </c>
      <c r="DK239" s="146">
        <f t="shared" si="311"/>
        <v>1.5657999999999998E-2</v>
      </c>
      <c r="DL239" s="146">
        <f t="shared" si="311"/>
        <v>2.1967E-2</v>
      </c>
      <c r="DM239" s="146">
        <f t="shared" si="311"/>
        <v>1.9899E-2</v>
      </c>
      <c r="DN239" s="146">
        <v>2.7E-2</v>
      </c>
      <c r="DO239" s="146">
        <f t="shared" ref="DO239:FX239" si="312">DO41</f>
        <v>2.7E-2</v>
      </c>
      <c r="DP239" s="146">
        <f t="shared" si="312"/>
        <v>2.7E-2</v>
      </c>
      <c r="DQ239" s="146">
        <f t="shared" si="312"/>
        <v>2.4545000000000001E-2</v>
      </c>
      <c r="DR239" s="146">
        <f t="shared" si="312"/>
        <v>2.4417000000000001E-2</v>
      </c>
      <c r="DS239" s="146">
        <f t="shared" si="312"/>
        <v>2.5923999999999999E-2</v>
      </c>
      <c r="DT239" s="146">
        <f t="shared" si="312"/>
        <v>2.1728999999999998E-2</v>
      </c>
      <c r="DU239" s="146">
        <f t="shared" si="312"/>
        <v>2.7E-2</v>
      </c>
      <c r="DV239" s="146">
        <f t="shared" si="312"/>
        <v>2.7E-2</v>
      </c>
      <c r="DW239" s="146">
        <f t="shared" si="312"/>
        <v>2.1996999999999999E-2</v>
      </c>
      <c r="DX239" s="146">
        <f t="shared" si="312"/>
        <v>1.8931E-2</v>
      </c>
      <c r="DY239" s="146">
        <f t="shared" si="312"/>
        <v>1.2928E-2</v>
      </c>
      <c r="DZ239" s="146">
        <f t="shared" si="312"/>
        <v>1.7662000000000001E-2</v>
      </c>
      <c r="EA239" s="146">
        <f t="shared" si="312"/>
        <v>1.2173E-2</v>
      </c>
      <c r="EB239" s="146">
        <f t="shared" si="312"/>
        <v>2.7E-2</v>
      </c>
      <c r="EC239" s="146">
        <f t="shared" si="312"/>
        <v>2.6620999999999999E-2</v>
      </c>
      <c r="ED239" s="146">
        <f t="shared" si="312"/>
        <v>4.4120000000000001E-3</v>
      </c>
      <c r="EE239" s="146">
        <f t="shared" si="312"/>
        <v>2.7E-2</v>
      </c>
      <c r="EF239" s="146">
        <f t="shared" si="312"/>
        <v>1.9594999999999998E-2</v>
      </c>
      <c r="EG239" s="146">
        <f t="shared" si="312"/>
        <v>2.6536000000000001E-2</v>
      </c>
      <c r="EH239" s="146">
        <f t="shared" si="312"/>
        <v>2.5053000000000002E-2</v>
      </c>
      <c r="EI239" s="146">
        <f t="shared" si="312"/>
        <v>2.7E-2</v>
      </c>
      <c r="EJ239" s="146">
        <f t="shared" si="312"/>
        <v>2.7E-2</v>
      </c>
      <c r="EK239" s="146">
        <f t="shared" si="312"/>
        <v>5.7670000000000004E-3</v>
      </c>
      <c r="EL239" s="146">
        <f t="shared" si="312"/>
        <v>2.1160000000000003E-3</v>
      </c>
      <c r="EM239" s="146">
        <f t="shared" si="312"/>
        <v>1.6308E-2</v>
      </c>
      <c r="EN239" s="146">
        <f t="shared" si="312"/>
        <v>2.7E-2</v>
      </c>
      <c r="EO239" s="146">
        <f t="shared" si="312"/>
        <v>2.7E-2</v>
      </c>
      <c r="EP239" s="146">
        <f t="shared" si="312"/>
        <v>2.0586E-2</v>
      </c>
      <c r="EQ239" s="146">
        <f t="shared" si="312"/>
        <v>9.9850000000000008E-3</v>
      </c>
      <c r="ER239" s="146">
        <f t="shared" si="312"/>
        <v>2.1283E-2</v>
      </c>
      <c r="ES239" s="146">
        <f t="shared" si="312"/>
        <v>2.3557999999999999E-2</v>
      </c>
      <c r="ET239" s="146">
        <f t="shared" si="312"/>
        <v>2.7E-2</v>
      </c>
      <c r="EU239" s="146">
        <f t="shared" si="312"/>
        <v>2.7E-2</v>
      </c>
      <c r="EV239" s="146">
        <f t="shared" si="312"/>
        <v>1.0964999999999999E-2</v>
      </c>
      <c r="EW239" s="146">
        <f t="shared" si="312"/>
        <v>6.0530000000000002E-3</v>
      </c>
      <c r="EX239" s="146">
        <f t="shared" si="312"/>
        <v>3.9100000000000003E-3</v>
      </c>
      <c r="EY239" s="146">
        <f t="shared" si="312"/>
        <v>2.7E-2</v>
      </c>
      <c r="EZ239" s="146">
        <f t="shared" si="312"/>
        <v>2.2942000000000001E-2</v>
      </c>
      <c r="FA239" s="146">
        <f t="shared" si="312"/>
        <v>1.0666E-2</v>
      </c>
      <c r="FB239" s="146">
        <f t="shared" si="312"/>
        <v>1.1505E-2</v>
      </c>
      <c r="FC239" s="146">
        <f t="shared" si="312"/>
        <v>2.2550000000000001E-2</v>
      </c>
      <c r="FD239" s="146">
        <f t="shared" si="312"/>
        <v>2.4437999999999998E-2</v>
      </c>
      <c r="FE239" s="146">
        <f t="shared" si="312"/>
        <v>1.4180999999999999E-2</v>
      </c>
      <c r="FF239" s="146">
        <f t="shared" si="312"/>
        <v>2.7E-2</v>
      </c>
      <c r="FG239" s="146">
        <f t="shared" si="312"/>
        <v>2.7E-2</v>
      </c>
      <c r="FH239" s="146">
        <f t="shared" si="312"/>
        <v>1.9771999999999998E-2</v>
      </c>
      <c r="FI239" s="146">
        <f t="shared" si="312"/>
        <v>6.1999999999999998E-3</v>
      </c>
      <c r="FJ239" s="146">
        <f t="shared" si="312"/>
        <v>1.9438E-2</v>
      </c>
      <c r="FK239" s="146">
        <f t="shared" si="312"/>
        <v>1.0845E-2</v>
      </c>
      <c r="FL239" s="146">
        <f t="shared" si="312"/>
        <v>2.7E-2</v>
      </c>
      <c r="FM239" s="146">
        <f t="shared" si="312"/>
        <v>1.8414E-2</v>
      </c>
      <c r="FN239" s="146">
        <f t="shared" si="312"/>
        <v>2.7E-2</v>
      </c>
      <c r="FO239" s="146">
        <f t="shared" si="312"/>
        <v>5.6239999999999997E-3</v>
      </c>
      <c r="FP239" s="146">
        <f t="shared" si="312"/>
        <v>1.2143000000000001E-2</v>
      </c>
      <c r="FQ239" s="146">
        <f t="shared" si="312"/>
        <v>1.6879999999999999E-2</v>
      </c>
      <c r="FR239" s="146">
        <f t="shared" si="312"/>
        <v>1.1564999999999999E-2</v>
      </c>
      <c r="FS239" s="146">
        <f t="shared" si="312"/>
        <v>5.1450000000000003E-3</v>
      </c>
      <c r="FT239" s="51">
        <f t="shared" si="312"/>
        <v>4.2929999999999999E-3</v>
      </c>
      <c r="FU239" s="146">
        <f t="shared" si="312"/>
        <v>1.8345E-2</v>
      </c>
      <c r="FV239" s="146">
        <f t="shared" si="312"/>
        <v>1.5032E-2</v>
      </c>
      <c r="FW239" s="146">
        <f t="shared" si="312"/>
        <v>2.1498E-2</v>
      </c>
      <c r="FX239" s="146">
        <f t="shared" si="312"/>
        <v>1.9675000000000002E-2</v>
      </c>
      <c r="FY239" s="143"/>
      <c r="FZ239" s="54"/>
      <c r="GA239" s="146"/>
      <c r="GB239" s="54"/>
      <c r="GC239" s="54"/>
      <c r="GD239" s="54"/>
      <c r="GE239" s="6"/>
      <c r="GF239" s="7"/>
      <c r="GG239" s="7"/>
      <c r="GH239" s="7"/>
      <c r="GI239" s="7"/>
      <c r="GJ239" s="7"/>
      <c r="GK239" s="7"/>
      <c r="GL239" s="7"/>
      <c r="GM239" s="7"/>
    </row>
    <row r="240" spans="1:195" x14ac:dyDescent="0.2">
      <c r="A240" s="72"/>
      <c r="B240" s="2" t="s">
        <v>606</v>
      </c>
      <c r="C240" s="146"/>
      <c r="D240" s="146"/>
      <c r="E240" s="146"/>
      <c r="F240" s="146"/>
      <c r="G240" s="146"/>
      <c r="H240" s="146"/>
      <c r="I240" s="146"/>
      <c r="J240" s="146"/>
      <c r="K240" s="146"/>
      <c r="L240" s="146"/>
      <c r="M240" s="146"/>
      <c r="N240" s="146"/>
      <c r="O240" s="146"/>
      <c r="P240" s="146"/>
      <c r="Q240" s="146"/>
      <c r="R240" s="146"/>
      <c r="S240" s="146"/>
      <c r="T240" s="146"/>
      <c r="U240" s="146"/>
      <c r="V240" s="146"/>
      <c r="W240" s="51"/>
      <c r="X240" s="146"/>
      <c r="Y240" s="146"/>
      <c r="Z240" s="146"/>
      <c r="AA240" s="146"/>
      <c r="AB240" s="146"/>
      <c r="AC240" s="146"/>
      <c r="AD240" s="146"/>
      <c r="AE240" s="146"/>
      <c r="AF240" s="146"/>
      <c r="AG240" s="146"/>
      <c r="AH240" s="146"/>
      <c r="AI240" s="146"/>
      <c r="AJ240" s="146"/>
      <c r="AK240" s="146"/>
      <c r="AL240" s="146"/>
      <c r="AM240" s="146"/>
      <c r="AN240" s="146"/>
      <c r="AO240" s="146"/>
      <c r="AP240" s="146"/>
      <c r="AQ240" s="146"/>
      <c r="AR240" s="146"/>
      <c r="AS240" s="146"/>
      <c r="AT240" s="146"/>
      <c r="AU240" s="146"/>
      <c r="AV240" s="146"/>
      <c r="AW240" s="146"/>
      <c r="AX240" s="146"/>
      <c r="AY240" s="146"/>
      <c r="AZ240" s="146"/>
      <c r="BA240" s="146"/>
      <c r="BB240" s="146"/>
      <c r="BC240" s="146"/>
      <c r="BD240" s="146"/>
      <c r="BE240" s="146"/>
      <c r="BF240" s="146"/>
      <c r="BG240" s="146"/>
      <c r="BH240" s="146"/>
      <c r="BI240" s="146"/>
      <c r="BJ240" s="146"/>
      <c r="BK240" s="146"/>
      <c r="BL240" s="146"/>
      <c r="BM240" s="146"/>
      <c r="BN240" s="146"/>
      <c r="BO240" s="146"/>
      <c r="BP240" s="146"/>
      <c r="BQ240" s="146"/>
      <c r="BR240" s="146"/>
      <c r="BS240" s="146"/>
      <c r="BT240" s="146"/>
      <c r="BU240" s="146"/>
      <c r="BV240" s="146"/>
      <c r="BW240" s="146"/>
      <c r="BX240" s="146"/>
      <c r="BY240" s="146"/>
      <c r="BZ240" s="146"/>
      <c r="CA240" s="146"/>
      <c r="CB240" s="146"/>
      <c r="CC240" s="146"/>
      <c r="CD240" s="146"/>
      <c r="CE240" s="146"/>
      <c r="CF240" s="146"/>
      <c r="CG240" s="146"/>
      <c r="CH240" s="146"/>
      <c r="CI240" s="146"/>
      <c r="CJ240" s="146"/>
      <c r="CK240" s="146"/>
      <c r="CL240" s="146"/>
      <c r="CM240" s="146"/>
      <c r="CN240" s="146"/>
      <c r="CO240" s="146"/>
      <c r="CP240" s="146"/>
      <c r="CQ240" s="146"/>
      <c r="CR240" s="146"/>
      <c r="CS240" s="146"/>
      <c r="CT240" s="146"/>
      <c r="CU240" s="146"/>
      <c r="CV240" s="146"/>
      <c r="CW240" s="146"/>
      <c r="CX240" s="146"/>
      <c r="CY240" s="146"/>
      <c r="CZ240" s="146"/>
      <c r="DA240" s="146"/>
      <c r="DB240" s="146"/>
      <c r="DC240" s="146"/>
      <c r="DD240" s="146"/>
      <c r="DE240" s="146"/>
      <c r="DF240" s="146"/>
      <c r="DG240" s="146"/>
      <c r="DH240" s="146"/>
      <c r="DI240" s="146"/>
      <c r="DJ240" s="146"/>
      <c r="DK240" s="146"/>
      <c r="DL240" s="146"/>
      <c r="DM240" s="146"/>
      <c r="DN240" s="146"/>
      <c r="DO240" s="146"/>
      <c r="DP240" s="146"/>
      <c r="DQ240" s="146"/>
      <c r="DR240" s="146"/>
      <c r="DS240" s="146"/>
      <c r="DT240" s="146"/>
      <c r="DU240" s="146"/>
      <c r="DV240" s="146"/>
      <c r="DW240" s="146"/>
      <c r="DX240" s="146"/>
      <c r="DY240" s="146"/>
      <c r="DZ240" s="146"/>
      <c r="EA240" s="146"/>
      <c r="EB240" s="146"/>
      <c r="EC240" s="146"/>
      <c r="ED240" s="146"/>
      <c r="EE240" s="146"/>
      <c r="EF240" s="146"/>
      <c r="EG240" s="146"/>
      <c r="EH240" s="146"/>
      <c r="EI240" s="146"/>
      <c r="EJ240" s="146"/>
      <c r="EK240" s="146"/>
      <c r="EL240" s="146"/>
      <c r="EM240" s="146"/>
      <c r="EN240" s="146"/>
      <c r="EO240" s="146"/>
      <c r="EP240" s="146"/>
      <c r="EQ240" s="146"/>
      <c r="ER240" s="146"/>
      <c r="ES240" s="146"/>
      <c r="ET240" s="146"/>
      <c r="EU240" s="146"/>
      <c r="EV240" s="146"/>
      <c r="EW240" s="146"/>
      <c r="EX240" s="146"/>
      <c r="EY240" s="146"/>
      <c r="EZ240" s="146"/>
      <c r="FA240" s="146"/>
      <c r="FB240" s="146"/>
      <c r="FC240" s="146"/>
      <c r="FD240" s="146"/>
      <c r="FE240" s="146"/>
      <c r="FF240" s="146"/>
      <c r="FG240" s="146"/>
      <c r="FH240" s="146"/>
      <c r="FI240" s="146"/>
      <c r="FJ240" s="146"/>
      <c r="FK240" s="146"/>
      <c r="FL240" s="146"/>
      <c r="FM240" s="146"/>
      <c r="FN240" s="146"/>
      <c r="FO240" s="146"/>
      <c r="FP240" s="146"/>
      <c r="FQ240" s="146"/>
      <c r="FR240" s="146"/>
      <c r="FS240" s="146"/>
      <c r="FT240" s="51"/>
      <c r="FU240" s="146"/>
      <c r="FV240" s="146"/>
      <c r="FW240" s="146"/>
      <c r="FX240" s="146"/>
      <c r="FY240" s="54"/>
      <c r="FZ240" s="54"/>
      <c r="GA240" s="146"/>
      <c r="GB240" s="54"/>
      <c r="GC240" s="54"/>
      <c r="GD240" s="54"/>
      <c r="GE240" s="72"/>
      <c r="GF240" s="2"/>
      <c r="GG240" s="7"/>
      <c r="GH240" s="7"/>
      <c r="GI240" s="7"/>
      <c r="GJ240" s="7"/>
      <c r="GK240" s="7"/>
      <c r="GL240" s="7"/>
      <c r="GM240" s="7"/>
    </row>
    <row r="241" spans="1:195" x14ac:dyDescent="0.2">
      <c r="A241" s="3" t="s">
        <v>607</v>
      </c>
      <c r="B241" s="2" t="s">
        <v>608</v>
      </c>
      <c r="C241" s="146">
        <f t="shared" ref="C241:BN241" si="313">TRUNC((C236-(C96*C36)-C39)/C40,6)</f>
        <v>0.10763399999999999</v>
      </c>
      <c r="D241" s="146">
        <f t="shared" si="313"/>
        <v>0.14013100000000001</v>
      </c>
      <c r="E241" s="146">
        <f t="shared" si="313"/>
        <v>9.6407999999999994E-2</v>
      </c>
      <c r="F241" s="146">
        <f t="shared" si="313"/>
        <v>0.127052</v>
      </c>
      <c r="G241" s="146">
        <f t="shared" si="313"/>
        <v>5.0021999999999997E-2</v>
      </c>
      <c r="H241" s="146">
        <f t="shared" si="313"/>
        <v>8.3737000000000006E-2</v>
      </c>
      <c r="I241" s="146">
        <f t="shared" si="313"/>
        <v>0.13433600000000001</v>
      </c>
      <c r="J241" s="146">
        <f t="shared" si="313"/>
        <v>0.148594</v>
      </c>
      <c r="K241" s="146">
        <f t="shared" si="313"/>
        <v>7.6359999999999997E-2</v>
      </c>
      <c r="L241" s="146">
        <f t="shared" si="313"/>
        <v>4.2131000000000002E-2</v>
      </c>
      <c r="M241" s="146">
        <f t="shared" si="313"/>
        <v>6.6278000000000004E-2</v>
      </c>
      <c r="N241" s="146">
        <f t="shared" si="313"/>
        <v>7.4687000000000003E-2</v>
      </c>
      <c r="O241" s="146">
        <f t="shared" si="313"/>
        <v>7.0997000000000005E-2</v>
      </c>
      <c r="P241" s="146">
        <f t="shared" si="313"/>
        <v>7.9884999999999998E-2</v>
      </c>
      <c r="Q241" s="146">
        <f t="shared" si="313"/>
        <v>0.13892299999999999</v>
      </c>
      <c r="R241" s="146">
        <f t="shared" si="313"/>
        <v>0.35508699999999999</v>
      </c>
      <c r="S241" s="146">
        <f t="shared" si="313"/>
        <v>5.0347999999999997E-2</v>
      </c>
      <c r="T241" s="146">
        <f t="shared" si="313"/>
        <v>7.5442999999999996E-2</v>
      </c>
      <c r="U241" s="146">
        <f t="shared" si="313"/>
        <v>5.0354000000000003E-2</v>
      </c>
      <c r="V241" s="146">
        <f t="shared" si="313"/>
        <v>0.116465</v>
      </c>
      <c r="W241" s="146">
        <f t="shared" si="313"/>
        <v>0.13183900000000001</v>
      </c>
      <c r="X241" s="146">
        <f t="shared" si="313"/>
        <v>6.1364000000000002E-2</v>
      </c>
      <c r="Y241" s="146">
        <f t="shared" si="313"/>
        <v>0.25160199999999999</v>
      </c>
      <c r="Z241" s="146">
        <f t="shared" si="313"/>
        <v>0.12673400000000001</v>
      </c>
      <c r="AA241" s="146">
        <f t="shared" si="313"/>
        <v>7.7303999999999998E-2</v>
      </c>
      <c r="AB241" s="146">
        <f t="shared" si="313"/>
        <v>3.7428999999999997E-2</v>
      </c>
      <c r="AC241" s="146">
        <f t="shared" si="313"/>
        <v>4.2774E-2</v>
      </c>
      <c r="AD241" s="146">
        <f t="shared" si="313"/>
        <v>4.6891000000000002E-2</v>
      </c>
      <c r="AE241" s="146">
        <f t="shared" si="313"/>
        <v>4.4306999999999999E-2</v>
      </c>
      <c r="AF241" s="146">
        <f t="shared" si="313"/>
        <v>3.2503999999999998E-2</v>
      </c>
      <c r="AG241" s="146">
        <f t="shared" si="313"/>
        <v>1.6726000000000001E-2</v>
      </c>
      <c r="AH241" s="146">
        <f t="shared" si="313"/>
        <v>0.27228999999999998</v>
      </c>
      <c r="AI241" s="146">
        <f t="shared" si="313"/>
        <v>0.47621400000000003</v>
      </c>
      <c r="AJ241" s="146">
        <f t="shared" si="313"/>
        <v>9.8773E-2</v>
      </c>
      <c r="AK241" s="146">
        <f t="shared" si="313"/>
        <v>4.5878000000000002E-2</v>
      </c>
      <c r="AL241" s="146">
        <f t="shared" si="313"/>
        <v>5.4861E-2</v>
      </c>
      <c r="AM241" s="146">
        <f t="shared" si="313"/>
        <v>9.1957999999999998E-2</v>
      </c>
      <c r="AN241" s="146">
        <f t="shared" si="313"/>
        <v>3.7428000000000003E-2</v>
      </c>
      <c r="AO241" s="146">
        <f t="shared" si="313"/>
        <v>0.14192299999999999</v>
      </c>
      <c r="AP241" s="146">
        <f t="shared" si="313"/>
        <v>4.8710000000000003E-2</v>
      </c>
      <c r="AQ241" s="146">
        <f t="shared" si="313"/>
        <v>2.3358E-2</v>
      </c>
      <c r="AR241" s="146">
        <f t="shared" si="313"/>
        <v>8.3501000000000006E-2</v>
      </c>
      <c r="AS241" s="146">
        <f t="shared" si="313"/>
        <v>2.1184999999999999E-2</v>
      </c>
      <c r="AT241" s="146">
        <f t="shared" si="313"/>
        <v>9.4281000000000004E-2</v>
      </c>
      <c r="AU241" s="146">
        <f t="shared" si="313"/>
        <v>8.2561999999999997E-2</v>
      </c>
      <c r="AV241" s="146">
        <f t="shared" si="313"/>
        <v>0.20379</v>
      </c>
      <c r="AW241" s="146">
        <f t="shared" si="313"/>
        <v>0.13545299999999999</v>
      </c>
      <c r="AX241" s="146">
        <f t="shared" si="313"/>
        <v>5.2933000000000001E-2</v>
      </c>
      <c r="AY241" s="146">
        <f t="shared" si="313"/>
        <v>0.11967700000000001</v>
      </c>
      <c r="AZ241" s="146">
        <f t="shared" si="313"/>
        <v>0.15288599999999999</v>
      </c>
      <c r="BA241" s="146">
        <f t="shared" si="313"/>
        <v>0.20457500000000001</v>
      </c>
      <c r="BB241" s="146">
        <f t="shared" si="313"/>
        <v>0.43565799999999999</v>
      </c>
      <c r="BC241" s="146">
        <f t="shared" si="313"/>
        <v>9.7128999999999993E-2</v>
      </c>
      <c r="BD241" s="146">
        <f t="shared" si="313"/>
        <v>0.105196</v>
      </c>
      <c r="BE241" s="146">
        <f t="shared" si="313"/>
        <v>0.10133499999999999</v>
      </c>
      <c r="BF241" s="146">
        <f t="shared" si="313"/>
        <v>0.12962699999999999</v>
      </c>
      <c r="BG241" s="146">
        <f t="shared" si="313"/>
        <v>0.28457100000000002</v>
      </c>
      <c r="BH241" s="146">
        <f t="shared" si="313"/>
        <v>0.13850499999999999</v>
      </c>
      <c r="BI241" s="146">
        <f t="shared" si="313"/>
        <v>9.4813999999999996E-2</v>
      </c>
      <c r="BJ241" s="146">
        <f t="shared" si="313"/>
        <v>0.105377</v>
      </c>
      <c r="BK241" s="146">
        <f t="shared" si="313"/>
        <v>0.22392000000000001</v>
      </c>
      <c r="BL241" s="146">
        <f t="shared" si="313"/>
        <v>0.51405500000000004</v>
      </c>
      <c r="BM241" s="146">
        <f t="shared" si="313"/>
        <v>0.146979</v>
      </c>
      <c r="BN241" s="146">
        <f t="shared" si="313"/>
        <v>0.12590699999999999</v>
      </c>
      <c r="BO241" s="146">
        <f t="shared" ref="BO241:DZ241" si="314">TRUNC((BO236-(BO96*BO36)-BO39)/BO40,6)</f>
        <v>8.4942000000000004E-2</v>
      </c>
      <c r="BP241" s="146">
        <f t="shared" si="314"/>
        <v>4.3866000000000002E-2</v>
      </c>
      <c r="BQ241" s="146">
        <f t="shared" si="314"/>
        <v>5.0660999999999998E-2</v>
      </c>
      <c r="BR241" s="146">
        <f t="shared" si="314"/>
        <v>5.9832000000000003E-2</v>
      </c>
      <c r="BS241" s="146">
        <f t="shared" si="314"/>
        <v>1.8738000000000001E-2</v>
      </c>
      <c r="BT241" s="146">
        <f t="shared" si="314"/>
        <v>1.4088E-2</v>
      </c>
      <c r="BU241" s="146">
        <f t="shared" si="314"/>
        <v>4.0155000000000003E-2</v>
      </c>
      <c r="BV241" s="146">
        <f t="shared" si="314"/>
        <v>1.9601E-2</v>
      </c>
      <c r="BW241" s="146">
        <f t="shared" si="314"/>
        <v>3.0373000000000001E-2</v>
      </c>
      <c r="BX241" s="146">
        <f t="shared" si="314"/>
        <v>2.9818999999999998E-2</v>
      </c>
      <c r="BY241" s="146">
        <f t="shared" si="314"/>
        <v>6.0634E-2</v>
      </c>
      <c r="BZ241" s="146">
        <f t="shared" si="314"/>
        <v>8.4407999999999997E-2</v>
      </c>
      <c r="CA241" s="146">
        <f t="shared" si="314"/>
        <v>4.1876999999999998E-2</v>
      </c>
      <c r="CB241" s="146">
        <f t="shared" si="314"/>
        <v>7.1220000000000006E-2</v>
      </c>
      <c r="CC241" s="146">
        <f t="shared" si="314"/>
        <v>0.10791100000000001</v>
      </c>
      <c r="CD241" s="146">
        <f t="shared" si="314"/>
        <v>6.0552000000000002E-2</v>
      </c>
      <c r="CE241" s="146">
        <f t="shared" si="314"/>
        <v>7.1577000000000002E-2</v>
      </c>
      <c r="CF241" s="146">
        <f t="shared" si="314"/>
        <v>5.1561000000000003E-2</v>
      </c>
      <c r="CG241" s="146">
        <f t="shared" si="314"/>
        <v>0.10742699999999999</v>
      </c>
      <c r="CH241" s="146">
        <f t="shared" si="314"/>
        <v>8.3860000000000004E-2</v>
      </c>
      <c r="CI241" s="146">
        <f t="shared" si="314"/>
        <v>5.8444000000000003E-2</v>
      </c>
      <c r="CJ241" s="146">
        <f t="shared" si="314"/>
        <v>4.4843000000000001E-2</v>
      </c>
      <c r="CK241" s="146">
        <f t="shared" si="314"/>
        <v>3.4637000000000001E-2</v>
      </c>
      <c r="CL241" s="146">
        <f t="shared" si="314"/>
        <v>5.4947999999999997E-2</v>
      </c>
      <c r="CM241" s="146">
        <f t="shared" si="314"/>
        <v>3.4285999999999997E-2</v>
      </c>
      <c r="CN241" s="146">
        <f t="shared" si="314"/>
        <v>7.4680999999999997E-2</v>
      </c>
      <c r="CO241" s="146">
        <f t="shared" si="314"/>
        <v>6.8104999999999999E-2</v>
      </c>
      <c r="CP241" s="146">
        <f t="shared" si="314"/>
        <v>2.4198000000000001E-2</v>
      </c>
      <c r="CQ241" s="146">
        <f t="shared" si="314"/>
        <v>8.5061999999999999E-2</v>
      </c>
      <c r="CR241" s="146">
        <f t="shared" si="314"/>
        <v>2.4889999999999999E-2</v>
      </c>
      <c r="CS241" s="146">
        <f t="shared" si="314"/>
        <v>7.7559000000000003E-2</v>
      </c>
      <c r="CT241" s="146">
        <f t="shared" si="314"/>
        <v>5.3564000000000001E-2</v>
      </c>
      <c r="CU241" s="146">
        <f t="shared" si="314"/>
        <v>0.247366</v>
      </c>
      <c r="CV241" s="146">
        <f t="shared" si="314"/>
        <v>4.6814000000000001E-2</v>
      </c>
      <c r="CW241" s="146">
        <f t="shared" si="314"/>
        <v>3.6209999999999999E-2</v>
      </c>
      <c r="CX241" s="146">
        <f t="shared" si="314"/>
        <v>6.2084E-2</v>
      </c>
      <c r="CY241" s="146">
        <f t="shared" si="314"/>
        <v>0.13747000000000001</v>
      </c>
      <c r="CZ241" s="146">
        <f t="shared" si="314"/>
        <v>8.4983000000000003E-2</v>
      </c>
      <c r="DA241" s="146">
        <f t="shared" si="314"/>
        <v>6.3870999999999997E-2</v>
      </c>
      <c r="DB241" s="146">
        <f t="shared" si="314"/>
        <v>0.145289</v>
      </c>
      <c r="DC241" s="146">
        <f t="shared" si="314"/>
        <v>3.5864E-2</v>
      </c>
      <c r="DD241" s="146">
        <f t="shared" si="314"/>
        <v>9.7769999999999992E-3</v>
      </c>
      <c r="DE241" s="146">
        <f t="shared" si="314"/>
        <v>3.5360999999999997E-2</v>
      </c>
      <c r="DF241" s="146">
        <f t="shared" si="314"/>
        <v>0.107142</v>
      </c>
      <c r="DG241" s="146">
        <f t="shared" si="314"/>
        <v>3.3301999999999998E-2</v>
      </c>
      <c r="DH241" s="146">
        <f t="shared" si="314"/>
        <v>4.3966999999999999E-2</v>
      </c>
      <c r="DI241" s="146">
        <f t="shared" si="314"/>
        <v>4.7924000000000001E-2</v>
      </c>
      <c r="DJ241" s="146">
        <f t="shared" si="314"/>
        <v>0.109859</v>
      </c>
      <c r="DK241" s="146">
        <f t="shared" si="314"/>
        <v>0.103148</v>
      </c>
      <c r="DL241" s="146">
        <f t="shared" si="314"/>
        <v>0.103563</v>
      </c>
      <c r="DM241" s="146">
        <f t="shared" si="314"/>
        <v>0.10975600000000001</v>
      </c>
      <c r="DN241" s="146">
        <f t="shared" si="314"/>
        <v>5.1366000000000002E-2</v>
      </c>
      <c r="DO241" s="146">
        <f t="shared" si="314"/>
        <v>0.112288</v>
      </c>
      <c r="DP241" s="146">
        <f t="shared" si="314"/>
        <v>0.19217799999999999</v>
      </c>
      <c r="DQ241" s="146">
        <f t="shared" si="314"/>
        <v>3.2446999999999997E-2</v>
      </c>
      <c r="DR241" s="146">
        <f t="shared" si="314"/>
        <v>0.183335</v>
      </c>
      <c r="DS241" s="146">
        <f t="shared" si="314"/>
        <v>0.20831</v>
      </c>
      <c r="DT241" s="146">
        <f t="shared" si="314"/>
        <v>0.209732</v>
      </c>
      <c r="DU241" s="146">
        <f t="shared" si="314"/>
        <v>0.16381399999999999</v>
      </c>
      <c r="DV241" s="146">
        <f t="shared" si="314"/>
        <v>0.36582999999999999</v>
      </c>
      <c r="DW241" s="146">
        <f t="shared" si="314"/>
        <v>0.20821500000000001</v>
      </c>
      <c r="DX241" s="146">
        <f t="shared" si="314"/>
        <v>4.7407999999999999E-2</v>
      </c>
      <c r="DY241" s="146">
        <f t="shared" si="314"/>
        <v>4.1394E-2</v>
      </c>
      <c r="DZ241" s="146">
        <f t="shared" si="314"/>
        <v>6.0069999999999998E-2</v>
      </c>
      <c r="EA241" s="146">
        <f t="shared" ref="EA241:FX241" si="315">TRUNC((EA236-(EA96*EA36)-EA39)/EA40,6)</f>
        <v>1.8880999999999998E-2</v>
      </c>
      <c r="EB241" s="146">
        <f t="shared" si="315"/>
        <v>6.8048999999999998E-2</v>
      </c>
      <c r="EC241" s="146">
        <f t="shared" si="315"/>
        <v>9.9436999999999998E-2</v>
      </c>
      <c r="ED241" s="146">
        <f t="shared" si="315"/>
        <v>6.3449999999999999E-3</v>
      </c>
      <c r="EE241" s="146">
        <f t="shared" si="315"/>
        <v>0.17085600000000001</v>
      </c>
      <c r="EF241" s="146">
        <f t="shared" si="315"/>
        <v>0.15640399999999999</v>
      </c>
      <c r="EG241" s="146">
        <f t="shared" si="315"/>
        <v>0.131603</v>
      </c>
      <c r="EH241" s="146">
        <f t="shared" si="315"/>
        <v>0.21387700000000001</v>
      </c>
      <c r="EI241" s="146">
        <f t="shared" si="315"/>
        <v>0.14437700000000001</v>
      </c>
      <c r="EJ241" s="146">
        <f t="shared" si="315"/>
        <v>0.11321299999999999</v>
      </c>
      <c r="EK241" s="146">
        <f t="shared" si="315"/>
        <v>1.1155E-2</v>
      </c>
      <c r="EL241" s="146">
        <f t="shared" si="315"/>
        <v>2.0944999999999998E-2</v>
      </c>
      <c r="EM241" s="146">
        <f t="shared" si="315"/>
        <v>4.8117E-2</v>
      </c>
      <c r="EN241" s="146">
        <f t="shared" si="315"/>
        <v>0.16752500000000001</v>
      </c>
      <c r="EO241" s="146">
        <f t="shared" si="315"/>
        <v>8.9555999999999997E-2</v>
      </c>
      <c r="EP241" s="146">
        <f t="shared" si="315"/>
        <v>3.7127E-2</v>
      </c>
      <c r="EQ241" s="146">
        <f t="shared" si="315"/>
        <v>2.6671E-2</v>
      </c>
      <c r="ER241" s="146">
        <f t="shared" si="315"/>
        <v>4.6983999999999998E-2</v>
      </c>
      <c r="ES241" s="146">
        <f t="shared" si="315"/>
        <v>9.9709000000000006E-2</v>
      </c>
      <c r="ET241" s="146">
        <f t="shared" si="315"/>
        <v>0.17732999999999999</v>
      </c>
      <c r="EU241" s="146">
        <f t="shared" si="315"/>
        <v>0.19353200000000001</v>
      </c>
      <c r="EV241" s="146">
        <f t="shared" si="315"/>
        <v>2.6412000000000001E-2</v>
      </c>
      <c r="EW241" s="146">
        <f t="shared" si="315"/>
        <v>1.3638000000000001E-2</v>
      </c>
      <c r="EX241" s="146">
        <f t="shared" si="315"/>
        <v>7.8302999999999998E-2</v>
      </c>
      <c r="EY241" s="146">
        <f t="shared" si="315"/>
        <v>0.12991</v>
      </c>
      <c r="EZ241" s="146">
        <f t="shared" si="315"/>
        <v>7.1202000000000001E-2</v>
      </c>
      <c r="FA241" s="146">
        <f t="shared" si="315"/>
        <v>1.5865000000000001E-2</v>
      </c>
      <c r="FB241" s="146">
        <f t="shared" si="315"/>
        <v>1.2513E-2</v>
      </c>
      <c r="FC241" s="146">
        <f t="shared" si="315"/>
        <v>7.4730000000000005E-2</v>
      </c>
      <c r="FD241" s="146">
        <f t="shared" si="315"/>
        <v>0.101397</v>
      </c>
      <c r="FE241" s="146">
        <f t="shared" si="315"/>
        <v>4.5858999999999997E-2</v>
      </c>
      <c r="FF241" s="146">
        <f t="shared" si="315"/>
        <v>0.17071800000000001</v>
      </c>
      <c r="FG241" s="146">
        <f t="shared" si="315"/>
        <v>0.162715</v>
      </c>
      <c r="FH241" s="146">
        <f t="shared" si="315"/>
        <v>3.8389E-2</v>
      </c>
      <c r="FI241" s="146">
        <f t="shared" si="315"/>
        <v>1.3996E-2</v>
      </c>
      <c r="FJ241" s="146">
        <f t="shared" si="315"/>
        <v>4.2084999999999997E-2</v>
      </c>
      <c r="FK241" s="146">
        <f t="shared" si="315"/>
        <v>1.7867999999999998E-2</v>
      </c>
      <c r="FL241" s="146">
        <f t="shared" si="315"/>
        <v>7.3032E-2</v>
      </c>
      <c r="FM241" s="146">
        <f t="shared" si="315"/>
        <v>7.2733999999999993E-2</v>
      </c>
      <c r="FN241" s="146">
        <f t="shared" si="315"/>
        <v>0.124875</v>
      </c>
      <c r="FO241" s="146">
        <f t="shared" si="315"/>
        <v>7.4859999999999996E-3</v>
      </c>
      <c r="FP241" s="146">
        <f t="shared" si="315"/>
        <v>2.7161999999999999E-2</v>
      </c>
      <c r="FQ241" s="146">
        <f t="shared" si="315"/>
        <v>4.0369000000000002E-2</v>
      </c>
      <c r="FR241" s="146">
        <f t="shared" si="315"/>
        <v>2.4225E-2</v>
      </c>
      <c r="FS241" s="146">
        <f t="shared" si="315"/>
        <v>1.2703000000000001E-2</v>
      </c>
      <c r="FT241" s="51">
        <f t="shared" si="315"/>
        <v>5.3579999999999999E-3</v>
      </c>
      <c r="FU241" s="146">
        <f t="shared" si="315"/>
        <v>6.9280999999999995E-2</v>
      </c>
      <c r="FV241" s="146">
        <f t="shared" si="315"/>
        <v>6.4418000000000003E-2</v>
      </c>
      <c r="FW241" s="146">
        <f t="shared" si="315"/>
        <v>0.15926499999999999</v>
      </c>
      <c r="FX241" s="146">
        <f t="shared" si="315"/>
        <v>6.1083999999999999E-2</v>
      </c>
      <c r="FY241" s="146"/>
      <c r="FZ241" s="146"/>
      <c r="GA241" s="146"/>
      <c r="GB241" s="54"/>
      <c r="GC241" s="54"/>
      <c r="GD241" s="54"/>
      <c r="GE241" s="6"/>
      <c r="GF241" s="7"/>
      <c r="GG241" s="7"/>
      <c r="GH241" s="7"/>
      <c r="GI241" s="7"/>
      <c r="GJ241" s="7"/>
      <c r="GK241" s="7"/>
      <c r="GL241" s="7"/>
      <c r="GM241" s="7"/>
    </row>
    <row r="242" spans="1:195" x14ac:dyDescent="0.2">
      <c r="A242" s="72"/>
      <c r="B242" s="2" t="s">
        <v>609</v>
      </c>
      <c r="C242" s="146"/>
      <c r="D242" s="146"/>
      <c r="E242" s="146"/>
      <c r="F242" s="146"/>
      <c r="G242" s="146"/>
      <c r="H242" s="146"/>
      <c r="I242" s="146"/>
      <c r="J242" s="146"/>
      <c r="K242" s="146"/>
      <c r="L242" s="146"/>
      <c r="M242" s="146"/>
      <c r="N242" s="146"/>
      <c r="O242" s="146"/>
      <c r="P242" s="146"/>
      <c r="Q242" s="146"/>
      <c r="R242" s="146"/>
      <c r="S242" s="146"/>
      <c r="T242" s="146"/>
      <c r="U242" s="146"/>
      <c r="V242" s="146"/>
      <c r="W242" s="146"/>
      <c r="X242" s="146"/>
      <c r="Y242" s="146"/>
      <c r="Z242" s="146"/>
      <c r="AA242" s="146"/>
      <c r="AB242" s="146"/>
      <c r="AC242" s="146"/>
      <c r="AD242" s="146"/>
      <c r="AE242" s="146"/>
      <c r="AF242" s="146"/>
      <c r="AG242" s="146"/>
      <c r="AH242" s="146"/>
      <c r="AI242" s="146"/>
      <c r="AJ242" s="146"/>
      <c r="AK242" s="146"/>
      <c r="AL242" s="146"/>
      <c r="AM242" s="146"/>
      <c r="AN242" s="146"/>
      <c r="AO242" s="146"/>
      <c r="AP242" s="146"/>
      <c r="AQ242" s="146"/>
      <c r="AR242" s="146"/>
      <c r="AS242" s="146"/>
      <c r="AT242" s="146"/>
      <c r="AU242" s="146"/>
      <c r="AV242" s="146"/>
      <c r="AW242" s="146"/>
      <c r="AX242" s="146"/>
      <c r="AY242" s="146"/>
      <c r="AZ242" s="146"/>
      <c r="BA242" s="146"/>
      <c r="BB242" s="146"/>
      <c r="BC242" s="146"/>
      <c r="BD242" s="146"/>
      <c r="BE242" s="146"/>
      <c r="BF242" s="146"/>
      <c r="BG242" s="146"/>
      <c r="BH242" s="146"/>
      <c r="BI242" s="146"/>
      <c r="BJ242" s="146"/>
      <c r="BK242" s="146"/>
      <c r="BL242" s="146"/>
      <c r="BM242" s="146"/>
      <c r="BN242" s="146"/>
      <c r="BO242" s="146"/>
      <c r="BP242" s="146"/>
      <c r="BQ242" s="146"/>
      <c r="BR242" s="146"/>
      <c r="BS242" s="146"/>
      <c r="BT242" s="146"/>
      <c r="BU242" s="146"/>
      <c r="BV242" s="146"/>
      <c r="BW242" s="146"/>
      <c r="BX242" s="146"/>
      <c r="BY242" s="146"/>
      <c r="BZ242" s="146"/>
      <c r="CA242" s="146"/>
      <c r="CB242" s="146"/>
      <c r="CC242" s="146"/>
      <c r="CD242" s="146"/>
      <c r="CE242" s="146"/>
      <c r="CF242" s="146"/>
      <c r="CG242" s="146"/>
      <c r="CH242" s="146"/>
      <c r="CI242" s="146"/>
      <c r="CJ242" s="146"/>
      <c r="CK242" s="146"/>
      <c r="CL242" s="146"/>
      <c r="CM242" s="146"/>
      <c r="CN242" s="146"/>
      <c r="CO242" s="146"/>
      <c r="CP242" s="146"/>
      <c r="CQ242" s="146"/>
      <c r="CR242" s="146"/>
      <c r="CS242" s="146"/>
      <c r="CT242" s="146"/>
      <c r="CU242" s="146"/>
      <c r="CV242" s="146"/>
      <c r="CW242" s="146"/>
      <c r="CX242" s="146"/>
      <c r="CY242" s="146"/>
      <c r="CZ242" s="146"/>
      <c r="DA242" s="146"/>
      <c r="DB242" s="146"/>
      <c r="DC242" s="146"/>
      <c r="DD242" s="146"/>
      <c r="DE242" s="146"/>
      <c r="DF242" s="146"/>
      <c r="DG242" s="146"/>
      <c r="DH242" s="146"/>
      <c r="DI242" s="146"/>
      <c r="DJ242" s="146"/>
      <c r="DK242" s="146"/>
      <c r="DL242" s="146"/>
      <c r="DM242" s="146"/>
      <c r="DN242" s="146"/>
      <c r="DO242" s="146"/>
      <c r="DP242" s="146"/>
      <c r="DQ242" s="146"/>
      <c r="DR242" s="146"/>
      <c r="DS242" s="146"/>
      <c r="DT242" s="146"/>
      <c r="DU242" s="146"/>
      <c r="DV242" s="146"/>
      <c r="DW242" s="146"/>
      <c r="DX242" s="146"/>
      <c r="DY242" s="146"/>
      <c r="DZ242" s="146"/>
      <c r="EA242" s="146"/>
      <c r="EB242" s="146"/>
      <c r="EC242" s="146"/>
      <c r="ED242" s="146"/>
      <c r="EE242" s="146"/>
      <c r="EF242" s="146"/>
      <c r="EG242" s="146"/>
      <c r="EH242" s="146"/>
      <c r="EI242" s="146"/>
      <c r="EJ242" s="146"/>
      <c r="EK242" s="146"/>
      <c r="EL242" s="146"/>
      <c r="EM242" s="146"/>
      <c r="EN242" s="146"/>
      <c r="EO242" s="146"/>
      <c r="EP242" s="146"/>
      <c r="EQ242" s="146"/>
      <c r="ER242" s="146"/>
      <c r="ES242" s="146"/>
      <c r="ET242" s="146"/>
      <c r="EU242" s="146"/>
      <c r="EV242" s="146"/>
      <c r="EW242" s="146"/>
      <c r="EX242" s="146"/>
      <c r="EY242" s="146"/>
      <c r="EZ242" s="146"/>
      <c r="FA242" s="146"/>
      <c r="FB242" s="146"/>
      <c r="FC242" s="146"/>
      <c r="FD242" s="146"/>
      <c r="FE242" s="146"/>
      <c r="FF242" s="146"/>
      <c r="FG242" s="146"/>
      <c r="FH242" s="146"/>
      <c r="FI242" s="146"/>
      <c r="FJ242" s="146"/>
      <c r="FK242" s="146"/>
      <c r="FL242" s="146"/>
      <c r="FM242" s="146"/>
      <c r="FN242" s="146"/>
      <c r="FO242" s="146"/>
      <c r="FP242" s="146"/>
      <c r="FQ242" s="146"/>
      <c r="FR242" s="146"/>
      <c r="FS242" s="146"/>
      <c r="FT242" s="146"/>
      <c r="FU242" s="146"/>
      <c r="FV242" s="146"/>
      <c r="FW242" s="146"/>
      <c r="FX242" s="146"/>
      <c r="FY242" s="146"/>
      <c r="FZ242" s="146"/>
      <c r="GA242" s="146"/>
      <c r="GB242" s="54"/>
      <c r="GC242" s="54"/>
      <c r="GD242" s="54"/>
      <c r="GE242" s="6"/>
      <c r="GF242" s="7"/>
      <c r="GG242" s="7"/>
      <c r="GH242" s="7"/>
      <c r="GI242" s="7"/>
      <c r="GJ242" s="7"/>
      <c r="GK242" s="7"/>
      <c r="GL242" s="7"/>
      <c r="GM242" s="7"/>
    </row>
    <row r="243" spans="1:195" x14ac:dyDescent="0.2">
      <c r="A243" s="72"/>
      <c r="B243" s="2" t="s">
        <v>610</v>
      </c>
      <c r="C243" s="146"/>
      <c r="D243" s="146"/>
      <c r="E243" s="146"/>
      <c r="F243" s="146"/>
      <c r="G243" s="146"/>
      <c r="H243" s="146"/>
      <c r="I243" s="146"/>
      <c r="J243" s="146"/>
      <c r="K243" s="146"/>
      <c r="L243" s="146"/>
      <c r="M243" s="146"/>
      <c r="N243" s="146"/>
      <c r="O243" s="146"/>
      <c r="P243" s="146"/>
      <c r="Q243" s="146"/>
      <c r="R243" s="146"/>
      <c r="S243" s="146"/>
      <c r="T243" s="146"/>
      <c r="U243" s="146"/>
      <c r="V243" s="146"/>
      <c r="W243" s="51"/>
      <c r="X243" s="146"/>
      <c r="Y243" s="146"/>
      <c r="Z243" s="146"/>
      <c r="AA243" s="146"/>
      <c r="AB243" s="146"/>
      <c r="AC243" s="146"/>
      <c r="AD243" s="146"/>
      <c r="AE243" s="146"/>
      <c r="AF243" s="146"/>
      <c r="AG243" s="146"/>
      <c r="AH243" s="146"/>
      <c r="AI243" s="146"/>
      <c r="AJ243" s="146"/>
      <c r="AK243" s="146"/>
      <c r="AL243" s="146"/>
      <c r="AM243" s="146"/>
      <c r="AN243" s="146"/>
      <c r="AO243" s="146"/>
      <c r="AP243" s="146"/>
      <c r="AQ243" s="146"/>
      <c r="AR243" s="146"/>
      <c r="AS243" s="146"/>
      <c r="AT243" s="146"/>
      <c r="AU243" s="146"/>
      <c r="AV243" s="146"/>
      <c r="AW243" s="146"/>
      <c r="AX243" s="146"/>
      <c r="AY243" s="146"/>
      <c r="AZ243" s="146"/>
      <c r="BA243" s="146"/>
      <c r="BB243" s="146"/>
      <c r="BC243" s="146"/>
      <c r="BD243" s="146"/>
      <c r="BE243" s="146"/>
      <c r="BF243" s="146"/>
      <c r="BG243" s="146"/>
      <c r="BH243" s="146"/>
      <c r="BI243" s="146"/>
      <c r="BJ243" s="146"/>
      <c r="BK243" s="146"/>
      <c r="BL243" s="146"/>
      <c r="BM243" s="146"/>
      <c r="BN243" s="146"/>
      <c r="BO243" s="146"/>
      <c r="BP243" s="146"/>
      <c r="BQ243" s="146"/>
      <c r="BR243" s="146"/>
      <c r="BS243" s="146"/>
      <c r="BT243" s="146"/>
      <c r="BU243" s="146"/>
      <c r="BV243" s="146"/>
      <c r="BW243" s="146"/>
      <c r="BX243" s="146"/>
      <c r="BY243" s="146"/>
      <c r="BZ243" s="146"/>
      <c r="CA243" s="146"/>
      <c r="CB243" s="146"/>
      <c r="CC243" s="146"/>
      <c r="CD243" s="146"/>
      <c r="CE243" s="146"/>
      <c r="CF243" s="146"/>
      <c r="CG243" s="146"/>
      <c r="CH243" s="146"/>
      <c r="CI243" s="146"/>
      <c r="CJ243" s="146"/>
      <c r="CK243" s="146"/>
      <c r="CL243" s="146"/>
      <c r="CM243" s="146"/>
      <c r="CN243" s="146"/>
      <c r="CO243" s="146"/>
      <c r="CP243" s="146"/>
      <c r="CQ243" s="146"/>
      <c r="CR243" s="146"/>
      <c r="CS243" s="146"/>
      <c r="CT243" s="146"/>
      <c r="CU243" s="146"/>
      <c r="CV243" s="146"/>
      <c r="CW243" s="146"/>
      <c r="CX243" s="146"/>
      <c r="CY243" s="146"/>
      <c r="CZ243" s="146"/>
      <c r="DA243" s="146"/>
      <c r="DB243" s="146"/>
      <c r="DC243" s="146"/>
      <c r="DD243" s="146"/>
      <c r="DE243" s="146"/>
      <c r="DF243" s="146"/>
      <c r="DG243" s="146"/>
      <c r="DH243" s="146"/>
      <c r="DI243" s="146"/>
      <c r="DJ243" s="146"/>
      <c r="DK243" s="146"/>
      <c r="DL243" s="146"/>
      <c r="DM243" s="146"/>
      <c r="DN243" s="146"/>
      <c r="DO243" s="146"/>
      <c r="DP243" s="146"/>
      <c r="DQ243" s="146"/>
      <c r="DR243" s="146"/>
      <c r="DS243" s="146"/>
      <c r="DT243" s="146"/>
      <c r="DU243" s="146"/>
      <c r="DV243" s="146"/>
      <c r="DW243" s="146"/>
      <c r="DX243" s="146"/>
      <c r="DY243" s="146"/>
      <c r="DZ243" s="146"/>
      <c r="EA243" s="146"/>
      <c r="EB243" s="146"/>
      <c r="EC243" s="146"/>
      <c r="ED243" s="146"/>
      <c r="EE243" s="146"/>
      <c r="EF243" s="146"/>
      <c r="EG243" s="146"/>
      <c r="EH243" s="146"/>
      <c r="EI243" s="146"/>
      <c r="EJ243" s="146"/>
      <c r="EK243" s="146"/>
      <c r="EL243" s="146"/>
      <c r="EM243" s="146"/>
      <c r="EN243" s="146"/>
      <c r="EO243" s="146"/>
      <c r="EP243" s="146"/>
      <c r="EQ243" s="146"/>
      <c r="ER243" s="146"/>
      <c r="ES243" s="146"/>
      <c r="ET243" s="146"/>
      <c r="EU243" s="146"/>
      <c r="EV243" s="146"/>
      <c r="EW243" s="146"/>
      <c r="EX243" s="146"/>
      <c r="EY243" s="146"/>
      <c r="EZ243" s="146"/>
      <c r="FA243" s="146"/>
      <c r="FB243" s="146"/>
      <c r="FC243" s="146"/>
      <c r="FD243" s="146"/>
      <c r="FE243" s="146"/>
      <c r="FF243" s="146"/>
      <c r="FG243" s="146"/>
      <c r="FH243" s="146"/>
      <c r="FI243" s="146"/>
      <c r="FJ243" s="146"/>
      <c r="FK243" s="146"/>
      <c r="FL243" s="146"/>
      <c r="FM243" s="146"/>
      <c r="FN243" s="146"/>
      <c r="FO243" s="146"/>
      <c r="FP243" s="146"/>
      <c r="FQ243" s="146"/>
      <c r="FR243" s="146"/>
      <c r="FS243" s="146"/>
      <c r="FT243" s="51"/>
      <c r="FU243" s="146"/>
      <c r="FV243" s="146"/>
      <c r="FW243" s="146"/>
      <c r="FX243" s="146"/>
      <c r="FY243" s="146"/>
      <c r="FZ243" s="146"/>
      <c r="GA243" s="153"/>
      <c r="GB243" s="146"/>
      <c r="GC243" s="146"/>
      <c r="GD243" s="146"/>
      <c r="GE243" s="154"/>
      <c r="GF243" s="155"/>
      <c r="GG243" s="7"/>
      <c r="GH243" s="7"/>
      <c r="GI243" s="7"/>
      <c r="GJ243" s="7"/>
      <c r="GK243" s="7"/>
      <c r="GL243" s="7"/>
      <c r="GM243" s="7"/>
    </row>
    <row r="244" spans="1:195" x14ac:dyDescent="0.2">
      <c r="A244" s="3" t="s">
        <v>611</v>
      </c>
      <c r="B244" s="2" t="s">
        <v>612</v>
      </c>
      <c r="C244" s="146">
        <f t="shared" ref="C244:BN244" si="316">ROUND(((C42)*(1+C186+C187))/C40,6)</f>
        <v>1.5049859999999999</v>
      </c>
      <c r="D244" s="146">
        <f t="shared" si="316"/>
        <v>0.40197500000000003</v>
      </c>
      <c r="E244" s="146">
        <f t="shared" si="316"/>
        <v>1.3591979999999999</v>
      </c>
      <c r="F244" s="146">
        <f t="shared" si="316"/>
        <v>0.87170199999999998</v>
      </c>
      <c r="G244" s="146">
        <f t="shared" si="316"/>
        <v>5.5169389999999998</v>
      </c>
      <c r="H244" s="146">
        <f t="shared" si="316"/>
        <v>10.077427</v>
      </c>
      <c r="I244" s="146">
        <f t="shared" si="316"/>
        <v>1.448572</v>
      </c>
      <c r="J244" s="146">
        <f t="shared" si="316"/>
        <v>7.8210290000000002</v>
      </c>
      <c r="K244" s="146">
        <f t="shared" si="316"/>
        <v>23.129085</v>
      </c>
      <c r="L244" s="146">
        <f t="shared" si="316"/>
        <v>1.8391040000000001</v>
      </c>
      <c r="M244" s="146">
        <f t="shared" si="316"/>
        <v>4.9796639999999996</v>
      </c>
      <c r="N244" s="146">
        <f t="shared" si="316"/>
        <v>2.0826000000000001E-2</v>
      </c>
      <c r="O244" s="146">
        <f t="shared" si="316"/>
        <v>0.59849200000000002</v>
      </c>
      <c r="P244" s="146">
        <f t="shared" si="316"/>
        <v>29.232306999999999</v>
      </c>
      <c r="Q244" s="146">
        <f t="shared" si="316"/>
        <v>0.39299499999999998</v>
      </c>
      <c r="R244" s="146">
        <f t="shared" si="316"/>
        <v>15.710542</v>
      </c>
      <c r="S244" s="146">
        <f t="shared" si="316"/>
        <v>3.7414429999999999</v>
      </c>
      <c r="T244" s="146">
        <f t="shared" si="316"/>
        <v>36.143560999999998</v>
      </c>
      <c r="U244" s="146">
        <f t="shared" si="316"/>
        <v>59.323675000000001</v>
      </c>
      <c r="V244" s="146">
        <f t="shared" si="316"/>
        <v>35.278809000000003</v>
      </c>
      <c r="W244" s="51">
        <f t="shared" si="316"/>
        <v>150.619732</v>
      </c>
      <c r="X244" s="146">
        <f t="shared" si="316"/>
        <v>72.890330000000006</v>
      </c>
      <c r="Y244" s="146">
        <f t="shared" si="316"/>
        <v>16.635065000000001</v>
      </c>
      <c r="Z244" s="146">
        <f t="shared" si="316"/>
        <v>43.914343000000002</v>
      </c>
      <c r="AA244" s="146">
        <f t="shared" si="316"/>
        <v>0.31104700000000002</v>
      </c>
      <c r="AB244" s="146">
        <f t="shared" si="316"/>
        <v>0.15229599999999999</v>
      </c>
      <c r="AC244" s="146">
        <f t="shared" si="316"/>
        <v>5.2870340000000002</v>
      </c>
      <c r="AD244" s="146">
        <f t="shared" si="316"/>
        <v>4.4663349999999999</v>
      </c>
      <c r="AE244" s="146">
        <f t="shared" si="316"/>
        <v>25.919153000000001</v>
      </c>
      <c r="AF244" s="146">
        <f t="shared" si="316"/>
        <v>13.347742</v>
      </c>
      <c r="AG244" s="146">
        <f t="shared" si="316"/>
        <v>2.349656</v>
      </c>
      <c r="AH244" s="146">
        <f t="shared" si="316"/>
        <v>31.347835</v>
      </c>
      <c r="AI244" s="146">
        <f t="shared" si="316"/>
        <v>125.642532</v>
      </c>
      <c r="AJ244" s="146">
        <f t="shared" si="316"/>
        <v>35.646126000000002</v>
      </c>
      <c r="AK244" s="146">
        <f t="shared" si="316"/>
        <v>15.72054</v>
      </c>
      <c r="AL244" s="146">
        <f t="shared" si="316"/>
        <v>16.984562</v>
      </c>
      <c r="AM244" s="146">
        <f t="shared" si="316"/>
        <v>21.867280999999998</v>
      </c>
      <c r="AN244" s="146">
        <f t="shared" si="316"/>
        <v>10.365615</v>
      </c>
      <c r="AO244" s="146">
        <f t="shared" si="316"/>
        <v>3.7226859999999999</v>
      </c>
      <c r="AP244" s="146">
        <f t="shared" si="316"/>
        <v>6.4547999999999994E-2</v>
      </c>
      <c r="AQ244" s="146">
        <f t="shared" si="316"/>
        <v>7.3609869999999997</v>
      </c>
      <c r="AR244" s="146">
        <f t="shared" si="316"/>
        <v>0.16001699999999999</v>
      </c>
      <c r="AS244" s="146">
        <f t="shared" si="316"/>
        <v>0.35317700000000002</v>
      </c>
      <c r="AT244" s="146">
        <f t="shared" si="316"/>
        <v>4.9519460000000004</v>
      </c>
      <c r="AU244" s="146">
        <f t="shared" si="316"/>
        <v>24.815982000000002</v>
      </c>
      <c r="AV244" s="146">
        <f t="shared" si="316"/>
        <v>57.462135000000004</v>
      </c>
      <c r="AW244" s="146">
        <f t="shared" si="316"/>
        <v>47.115707999999998</v>
      </c>
      <c r="AX244" s="146">
        <f t="shared" si="316"/>
        <v>60.903132999999997</v>
      </c>
      <c r="AY244" s="146">
        <f t="shared" si="316"/>
        <v>26.059301999999999</v>
      </c>
      <c r="AZ244" s="146">
        <f t="shared" si="316"/>
        <v>1.6357E-2</v>
      </c>
      <c r="BA244" s="146">
        <f t="shared" si="316"/>
        <v>2.790937</v>
      </c>
      <c r="BB244" s="146">
        <f t="shared" si="316"/>
        <v>6.8391469999999996</v>
      </c>
      <c r="BC244" s="146">
        <f t="shared" si="316"/>
        <v>2.3238999999999999E-2</v>
      </c>
      <c r="BD244" s="146">
        <f t="shared" si="316"/>
        <v>2.683535</v>
      </c>
      <c r="BE244" s="146">
        <f t="shared" si="316"/>
        <v>8.4827019999999997</v>
      </c>
      <c r="BF244" s="146">
        <f t="shared" si="316"/>
        <v>0.66773899999999997</v>
      </c>
      <c r="BG244" s="146">
        <f t="shared" si="316"/>
        <v>32.430391</v>
      </c>
      <c r="BH244" s="146">
        <f t="shared" si="316"/>
        <v>23.637737999999999</v>
      </c>
      <c r="BI244" s="146">
        <f t="shared" si="316"/>
        <v>28.829325999999998</v>
      </c>
      <c r="BJ244" s="146">
        <f t="shared" si="316"/>
        <v>2.0930260000000001</v>
      </c>
      <c r="BK244" s="146">
        <f t="shared" si="316"/>
        <v>1.2270129999999999</v>
      </c>
      <c r="BL244" s="146">
        <f t="shared" si="316"/>
        <v>189.38525000000001</v>
      </c>
      <c r="BM244" s="146">
        <f t="shared" si="316"/>
        <v>44.804913999999997</v>
      </c>
      <c r="BN244" s="146">
        <f t="shared" si="316"/>
        <v>4.3309699999999998</v>
      </c>
      <c r="BO244" s="146">
        <f t="shared" ref="BO244:DZ244" si="317">ROUND(((BO42)*(1+BO186+BO187))/BO40,6)</f>
        <v>7.5446330000000001</v>
      </c>
      <c r="BP244" s="146">
        <f t="shared" si="317"/>
        <v>16.859432000000002</v>
      </c>
      <c r="BQ244" s="146">
        <f t="shared" si="317"/>
        <v>0.96047199999999999</v>
      </c>
      <c r="BR244" s="146">
        <f t="shared" si="317"/>
        <v>1.5346390000000001</v>
      </c>
      <c r="BS244" s="146">
        <f t="shared" si="317"/>
        <v>1.8653690000000001</v>
      </c>
      <c r="BT244" s="146">
        <f t="shared" si="317"/>
        <v>3.186712</v>
      </c>
      <c r="BU244" s="146">
        <f t="shared" si="317"/>
        <v>9.1508090000000006</v>
      </c>
      <c r="BV244" s="146">
        <f t="shared" si="317"/>
        <v>1.884951</v>
      </c>
      <c r="BW244" s="146">
        <f t="shared" si="317"/>
        <v>1.8754869999999999</v>
      </c>
      <c r="BX244" s="146">
        <f t="shared" si="317"/>
        <v>19.369702</v>
      </c>
      <c r="BY244" s="146">
        <f t="shared" si="317"/>
        <v>12.099017</v>
      </c>
      <c r="BZ244" s="146">
        <f t="shared" si="317"/>
        <v>31.485771</v>
      </c>
      <c r="CA244" s="146">
        <f t="shared" si="317"/>
        <v>17.887118999999998</v>
      </c>
      <c r="CB244" s="146">
        <f t="shared" si="317"/>
        <v>0.10754</v>
      </c>
      <c r="CC244" s="146">
        <f t="shared" si="317"/>
        <v>46.769326999999997</v>
      </c>
      <c r="CD244" s="146">
        <f t="shared" si="317"/>
        <v>64.149225999999999</v>
      </c>
      <c r="CE244" s="146">
        <f t="shared" si="317"/>
        <v>31.115874000000002</v>
      </c>
      <c r="CF244" s="146">
        <f t="shared" si="317"/>
        <v>34.613939999999999</v>
      </c>
      <c r="CG244" s="146">
        <f t="shared" si="317"/>
        <v>41.149016000000003</v>
      </c>
      <c r="CH244" s="146">
        <f t="shared" si="317"/>
        <v>47.976694000000002</v>
      </c>
      <c r="CI244" s="146">
        <f t="shared" si="317"/>
        <v>9.5227120000000003</v>
      </c>
      <c r="CJ244" s="146">
        <f t="shared" si="317"/>
        <v>5.2737360000000004</v>
      </c>
      <c r="CK244" s="146">
        <f t="shared" si="317"/>
        <v>0.75983900000000004</v>
      </c>
      <c r="CL244" s="146">
        <f t="shared" si="317"/>
        <v>4.6926009999999998</v>
      </c>
      <c r="CM244" s="146">
        <f t="shared" si="317"/>
        <v>4.2974750000000004</v>
      </c>
      <c r="CN244" s="146">
        <f t="shared" si="317"/>
        <v>0.31429400000000002</v>
      </c>
      <c r="CO244" s="146">
        <f t="shared" si="317"/>
        <v>0.56072500000000003</v>
      </c>
      <c r="CP244" s="146">
        <f t="shared" si="317"/>
        <v>2.6626400000000001</v>
      </c>
      <c r="CQ244" s="146">
        <f t="shared" si="317"/>
        <v>8.9939820000000008</v>
      </c>
      <c r="CR244" s="146">
        <f t="shared" si="317"/>
        <v>9.7165470000000003</v>
      </c>
      <c r="CS244" s="146">
        <f t="shared" si="317"/>
        <v>21.774484999999999</v>
      </c>
      <c r="CT244" s="146">
        <f t="shared" si="317"/>
        <v>30.474575999999999</v>
      </c>
      <c r="CU244" s="146">
        <f t="shared" si="317"/>
        <v>68.422916999999998</v>
      </c>
      <c r="CV244" s="146">
        <f t="shared" si="317"/>
        <v>56.960380999999998</v>
      </c>
      <c r="CW244" s="146">
        <f t="shared" si="317"/>
        <v>16.12876</v>
      </c>
      <c r="CX244" s="146">
        <f t="shared" si="317"/>
        <v>14.125651</v>
      </c>
      <c r="CY244" s="146">
        <f t="shared" si="317"/>
        <v>155.81295700000001</v>
      </c>
      <c r="CZ244" s="146">
        <f t="shared" si="317"/>
        <v>4.9627970000000001</v>
      </c>
      <c r="DA244" s="146">
        <f t="shared" si="317"/>
        <v>25.556837000000002</v>
      </c>
      <c r="DB244" s="146">
        <f t="shared" si="317"/>
        <v>42.238520000000001</v>
      </c>
      <c r="DC244" s="146">
        <f t="shared" si="317"/>
        <v>15.75076</v>
      </c>
      <c r="DD244" s="146">
        <f t="shared" si="317"/>
        <v>4.2388620000000001</v>
      </c>
      <c r="DE244" s="146">
        <f t="shared" si="317"/>
        <v>8.57498</v>
      </c>
      <c r="DF244" s="146">
        <f t="shared" si="317"/>
        <v>0.61570499999999995</v>
      </c>
      <c r="DG244" s="146">
        <f t="shared" si="317"/>
        <v>25.329332999999998</v>
      </c>
      <c r="DH244" s="146">
        <f t="shared" si="317"/>
        <v>2.7156709999999999</v>
      </c>
      <c r="DI244" s="146">
        <f t="shared" si="317"/>
        <v>2.209657</v>
      </c>
      <c r="DJ244" s="146">
        <f t="shared" si="317"/>
        <v>17.500675000000001</v>
      </c>
      <c r="DK244" s="146">
        <f t="shared" si="317"/>
        <v>23.55189</v>
      </c>
      <c r="DL244" s="146">
        <f t="shared" si="317"/>
        <v>2.1225170000000002</v>
      </c>
      <c r="DM244" s="146">
        <f t="shared" si="317"/>
        <v>28.907927000000001</v>
      </c>
      <c r="DN244" s="146">
        <f t="shared" si="317"/>
        <v>4.1171239999999996</v>
      </c>
      <c r="DO244" s="146">
        <f t="shared" si="317"/>
        <v>4.247509</v>
      </c>
      <c r="DP244" s="146">
        <f t="shared" si="317"/>
        <v>66.430554999999998</v>
      </c>
      <c r="DQ244" s="146">
        <f t="shared" si="317"/>
        <v>6.365405</v>
      </c>
      <c r="DR244" s="146">
        <f t="shared" si="317"/>
        <v>14.601906</v>
      </c>
      <c r="DS244" s="146">
        <f t="shared" si="317"/>
        <v>28.129155999999998</v>
      </c>
      <c r="DT244" s="146">
        <f t="shared" si="317"/>
        <v>99.140923999999998</v>
      </c>
      <c r="DU244" s="146">
        <f t="shared" si="317"/>
        <v>41.258130000000001</v>
      </c>
      <c r="DV244" s="146">
        <f t="shared" si="317"/>
        <v>134.174262</v>
      </c>
      <c r="DW244" s="146">
        <f t="shared" si="317"/>
        <v>55.531747000000003</v>
      </c>
      <c r="DX244" s="146">
        <f t="shared" si="317"/>
        <v>17.439943</v>
      </c>
      <c r="DY244" s="146">
        <f t="shared" si="317"/>
        <v>10.793239</v>
      </c>
      <c r="DZ244" s="146">
        <f t="shared" si="317"/>
        <v>7.2864329999999997</v>
      </c>
      <c r="EA244" s="146">
        <f t="shared" ref="EA244:FX244" si="318">ROUND(((EA42)*(1+EA186+EA187))/EA40,6)</f>
        <v>3.243134</v>
      </c>
      <c r="EB244" s="146">
        <f t="shared" si="318"/>
        <v>13.292431000000001</v>
      </c>
      <c r="EC244" s="146">
        <f t="shared" si="318"/>
        <v>30.717106999999999</v>
      </c>
      <c r="ED244" s="146">
        <f t="shared" si="318"/>
        <v>0.35183799999999998</v>
      </c>
      <c r="EE244" s="146">
        <f t="shared" si="318"/>
        <v>67.330028999999996</v>
      </c>
      <c r="EF244" s="146">
        <f t="shared" si="318"/>
        <v>12.421566</v>
      </c>
      <c r="EG244" s="146">
        <f t="shared" si="318"/>
        <v>42.653227999999999</v>
      </c>
      <c r="EH244" s="146">
        <f t="shared" si="318"/>
        <v>74.436863000000002</v>
      </c>
      <c r="EI244" s="146">
        <f t="shared" si="318"/>
        <v>0.99070400000000003</v>
      </c>
      <c r="EJ244" s="146">
        <f t="shared" si="318"/>
        <v>1.4778100000000001</v>
      </c>
      <c r="EK244" s="146">
        <f t="shared" si="318"/>
        <v>1.841985</v>
      </c>
      <c r="EL244" s="146">
        <f t="shared" si="318"/>
        <v>4.7712380000000003</v>
      </c>
      <c r="EM244" s="146">
        <f t="shared" si="318"/>
        <v>11.714554</v>
      </c>
      <c r="EN244" s="146">
        <f t="shared" si="318"/>
        <v>17.607676000000001</v>
      </c>
      <c r="EO244" s="146">
        <f t="shared" si="318"/>
        <v>22.759692000000001</v>
      </c>
      <c r="EP244" s="146">
        <f t="shared" si="318"/>
        <v>9.0375150000000009</v>
      </c>
      <c r="EQ244" s="51">
        <f t="shared" si="318"/>
        <v>9.9850000000000008E-3</v>
      </c>
      <c r="ER244" s="146">
        <f t="shared" si="318"/>
        <v>11.957229999999999</v>
      </c>
      <c r="ES244" s="146">
        <f t="shared" si="318"/>
        <v>52.073466000000003</v>
      </c>
      <c r="ET244" s="146">
        <f t="shared" si="318"/>
        <v>58.770696999999998</v>
      </c>
      <c r="EU244" s="146">
        <f t="shared" si="318"/>
        <v>30.656759000000001</v>
      </c>
      <c r="EV244" s="146">
        <f t="shared" si="318"/>
        <v>22.168178999999999</v>
      </c>
      <c r="EW244" s="146">
        <f t="shared" si="318"/>
        <v>1.3451280000000001</v>
      </c>
      <c r="EX244" s="146">
        <f t="shared" si="318"/>
        <v>23.615676000000001</v>
      </c>
      <c r="EY244" s="146">
        <f t="shared" si="318"/>
        <v>30.531707000000001</v>
      </c>
      <c r="EZ244" s="146">
        <f t="shared" si="318"/>
        <v>37.120113000000003</v>
      </c>
      <c r="FA244" s="146">
        <f t="shared" si="318"/>
        <v>0.54610099999999995</v>
      </c>
      <c r="FB244" s="146">
        <f t="shared" si="318"/>
        <v>3.5905710000000002</v>
      </c>
      <c r="FC244" s="146">
        <f t="shared" si="318"/>
        <v>3.998856</v>
      </c>
      <c r="FD244" s="146">
        <f t="shared" si="318"/>
        <v>26.924074000000001</v>
      </c>
      <c r="FE244" s="146">
        <f t="shared" si="318"/>
        <v>28.153020000000001</v>
      </c>
      <c r="FF244" s="146">
        <f t="shared" si="318"/>
        <v>57.441671999999997</v>
      </c>
      <c r="FG244" s="146">
        <f t="shared" si="318"/>
        <v>87.184645000000003</v>
      </c>
      <c r="FH244" s="146">
        <f t="shared" si="318"/>
        <v>25.305188000000001</v>
      </c>
      <c r="FI244" s="146">
        <f t="shared" si="318"/>
        <v>0.90473999999999999</v>
      </c>
      <c r="FJ244" s="146">
        <f t="shared" si="318"/>
        <v>2.7907999999999999</v>
      </c>
      <c r="FK244" s="146">
        <f t="shared" si="318"/>
        <v>0.98349399999999998</v>
      </c>
      <c r="FL244" s="146">
        <f t="shared" si="318"/>
        <v>1.5268390000000001</v>
      </c>
      <c r="FM244" s="146">
        <f t="shared" si="318"/>
        <v>2.4287930000000002</v>
      </c>
      <c r="FN244" s="146">
        <f t="shared" si="318"/>
        <v>0.68751899999999999</v>
      </c>
      <c r="FO244" s="146">
        <f t="shared" si="318"/>
        <v>0.80379699999999998</v>
      </c>
      <c r="FP244" s="146">
        <f t="shared" si="318"/>
        <v>1.4276629999999999</v>
      </c>
      <c r="FQ244" s="146">
        <f t="shared" si="318"/>
        <v>5.1683630000000003</v>
      </c>
      <c r="FR244" s="146">
        <f t="shared" si="318"/>
        <v>10.258414</v>
      </c>
      <c r="FS244" s="146">
        <f t="shared" si="318"/>
        <v>4.9870580000000002</v>
      </c>
      <c r="FT244" s="51">
        <f t="shared" si="318"/>
        <v>4.0430070000000002</v>
      </c>
      <c r="FU244" s="146">
        <f t="shared" si="318"/>
        <v>9.6872699999999998</v>
      </c>
      <c r="FV244" s="146">
        <f t="shared" si="318"/>
        <v>10.65606</v>
      </c>
      <c r="FW244" s="146">
        <f t="shared" si="318"/>
        <v>56.859650000000002</v>
      </c>
      <c r="FX244" s="146">
        <f t="shared" si="318"/>
        <v>54.121369000000001</v>
      </c>
      <c r="FY244" s="146"/>
      <c r="FZ244" s="146"/>
      <c r="GA244" s="146"/>
      <c r="GB244" s="146"/>
      <c r="GC244" s="146"/>
      <c r="GD244" s="146"/>
      <c r="GE244" s="154"/>
      <c r="GF244" s="155"/>
      <c r="GG244" s="7"/>
      <c r="GH244" s="7"/>
      <c r="GI244" s="7"/>
      <c r="GJ244" s="7"/>
      <c r="GK244" s="7"/>
      <c r="GL244" s="7"/>
      <c r="GM244" s="7"/>
    </row>
    <row r="245" spans="1:195" x14ac:dyDescent="0.2">
      <c r="A245" s="72"/>
      <c r="B245" s="2" t="s">
        <v>613</v>
      </c>
      <c r="C245" s="146"/>
      <c r="D245" s="146"/>
      <c r="E245" s="146"/>
      <c r="F245" s="146"/>
      <c r="G245" s="146"/>
      <c r="H245" s="146"/>
      <c r="I245" s="146"/>
      <c r="J245" s="146"/>
      <c r="K245" s="146"/>
      <c r="L245" s="146"/>
      <c r="M245" s="146"/>
      <c r="N245" s="146"/>
      <c r="O245" s="146"/>
      <c r="P245" s="146"/>
      <c r="Q245" s="146"/>
      <c r="R245" s="146"/>
      <c r="S245" s="146"/>
      <c r="T245" s="146"/>
      <c r="U245" s="146"/>
      <c r="V245" s="146"/>
      <c r="W245" s="51"/>
      <c r="X245" s="146"/>
      <c r="Y245" s="146"/>
      <c r="Z245" s="146"/>
      <c r="AA245" s="146"/>
      <c r="AB245" s="146"/>
      <c r="AC245" s="146"/>
      <c r="AD245" s="146"/>
      <c r="AE245" s="146"/>
      <c r="AF245" s="146"/>
      <c r="AG245" s="146"/>
      <c r="AH245" s="146"/>
      <c r="AI245" s="146"/>
      <c r="AJ245" s="146"/>
      <c r="AK245" s="146"/>
      <c r="AL245" s="146"/>
      <c r="AM245" s="146"/>
      <c r="AN245" s="146"/>
      <c r="AO245" s="146"/>
      <c r="AP245" s="146"/>
      <c r="AQ245" s="146"/>
      <c r="AR245" s="146"/>
      <c r="AS245" s="146"/>
      <c r="AT245" s="146"/>
      <c r="AU245" s="146"/>
      <c r="AV245" s="146"/>
      <c r="AW245" s="146"/>
      <c r="AX245" s="146"/>
      <c r="AY245" s="146"/>
      <c r="AZ245" s="146"/>
      <c r="BA245" s="146"/>
      <c r="BB245" s="146"/>
      <c r="BC245" s="146"/>
      <c r="BD245" s="146"/>
      <c r="BE245" s="146"/>
      <c r="BF245" s="146"/>
      <c r="BG245" s="146"/>
      <c r="BH245" s="146"/>
      <c r="BI245" s="146"/>
      <c r="BJ245" s="146"/>
      <c r="BK245" s="146"/>
      <c r="BL245" s="146"/>
      <c r="BM245" s="146"/>
      <c r="BN245" s="146"/>
      <c r="BO245" s="146"/>
      <c r="BP245" s="146"/>
      <c r="BQ245" s="146"/>
      <c r="BR245" s="146"/>
      <c r="BS245" s="146"/>
      <c r="BT245" s="146"/>
      <c r="BU245" s="146"/>
      <c r="BV245" s="146"/>
      <c r="BW245" s="146"/>
      <c r="BX245" s="146"/>
      <c r="BY245" s="146"/>
      <c r="BZ245" s="146"/>
      <c r="CA245" s="146"/>
      <c r="CB245" s="146"/>
      <c r="CC245" s="146"/>
      <c r="CD245" s="146"/>
      <c r="CE245" s="146"/>
      <c r="CF245" s="146"/>
      <c r="CG245" s="146"/>
      <c r="CH245" s="146"/>
      <c r="CI245" s="146"/>
      <c r="CJ245" s="146"/>
      <c r="CK245" s="146"/>
      <c r="CL245" s="146"/>
      <c r="CM245" s="146"/>
      <c r="CN245" s="146"/>
      <c r="CO245" s="146"/>
      <c r="CP245" s="146"/>
      <c r="CQ245" s="146"/>
      <c r="CR245" s="146"/>
      <c r="CS245" s="146"/>
      <c r="CT245" s="146"/>
      <c r="CU245" s="146"/>
      <c r="CV245" s="146"/>
      <c r="CW245" s="146"/>
      <c r="CX245" s="146"/>
      <c r="CY245" s="146"/>
      <c r="CZ245" s="146"/>
      <c r="DA245" s="146"/>
      <c r="DB245" s="146"/>
      <c r="DC245" s="146"/>
      <c r="DD245" s="146"/>
      <c r="DE245" s="146"/>
      <c r="DF245" s="146"/>
      <c r="DG245" s="146"/>
      <c r="DH245" s="146"/>
      <c r="DI245" s="146"/>
      <c r="DJ245" s="146"/>
      <c r="DK245" s="146"/>
      <c r="DL245" s="146"/>
      <c r="DM245" s="146"/>
      <c r="DN245" s="146"/>
      <c r="DO245" s="146"/>
      <c r="DP245" s="146"/>
      <c r="DQ245" s="146"/>
      <c r="DR245" s="146"/>
      <c r="DS245" s="146"/>
      <c r="DT245" s="146"/>
      <c r="DU245" s="146"/>
      <c r="DV245" s="146"/>
      <c r="DW245" s="146"/>
      <c r="DX245" s="146"/>
      <c r="DY245" s="146"/>
      <c r="DZ245" s="146"/>
      <c r="EA245" s="146"/>
      <c r="EB245" s="146"/>
      <c r="EC245" s="146"/>
      <c r="ED245" s="146"/>
      <c r="EE245" s="146"/>
      <c r="EF245" s="146"/>
      <c r="EG245" s="146"/>
      <c r="EH245" s="146"/>
      <c r="EI245" s="146"/>
      <c r="EJ245" s="146"/>
      <c r="EK245" s="146"/>
      <c r="EL245" s="146"/>
      <c r="EM245" s="146"/>
      <c r="EN245" s="146"/>
      <c r="EO245" s="146"/>
      <c r="EP245" s="146"/>
      <c r="EQ245" s="146"/>
      <c r="ER245" s="146"/>
      <c r="ES245" s="146"/>
      <c r="ET245" s="146"/>
      <c r="EU245" s="146"/>
      <c r="EV245" s="146"/>
      <c r="EW245" s="146"/>
      <c r="EX245" s="146"/>
      <c r="EY245" s="146"/>
      <c r="EZ245" s="146"/>
      <c r="FA245" s="146"/>
      <c r="FB245" s="146"/>
      <c r="FC245" s="146"/>
      <c r="FD245" s="146"/>
      <c r="FE245" s="146"/>
      <c r="FF245" s="146"/>
      <c r="FG245" s="146"/>
      <c r="FH245" s="146"/>
      <c r="FI245" s="146"/>
      <c r="FJ245" s="146"/>
      <c r="FK245" s="146"/>
      <c r="FL245" s="146"/>
      <c r="FM245" s="146"/>
      <c r="FN245" s="146"/>
      <c r="FO245" s="146"/>
      <c r="FP245" s="146"/>
      <c r="FQ245" s="146"/>
      <c r="FR245" s="146"/>
      <c r="FS245" s="146"/>
      <c r="FT245" s="51"/>
      <c r="FU245" s="146"/>
      <c r="FV245" s="146"/>
      <c r="FW245" s="146"/>
      <c r="FX245" s="146"/>
      <c r="FY245" s="146"/>
      <c r="FZ245" s="146"/>
      <c r="GA245" s="54"/>
      <c r="GB245" s="146"/>
      <c r="GC245" s="146"/>
      <c r="GD245" s="146"/>
      <c r="GE245" s="154"/>
      <c r="GF245" s="155"/>
      <c r="GG245" s="7"/>
      <c r="GH245" s="7"/>
      <c r="GI245" s="7"/>
      <c r="GJ245" s="7"/>
      <c r="GK245" s="7"/>
      <c r="GL245" s="7"/>
      <c r="GM245" s="7"/>
    </row>
    <row r="246" spans="1:195" x14ac:dyDescent="0.2">
      <c r="A246" s="72"/>
      <c r="B246" s="2" t="s">
        <v>614</v>
      </c>
      <c r="C246" s="146"/>
      <c r="D246" s="146"/>
      <c r="E246" s="146"/>
      <c r="F246" s="146"/>
      <c r="G246" s="146"/>
      <c r="H246" s="146"/>
      <c r="I246" s="146"/>
      <c r="J246" s="146"/>
      <c r="K246" s="146"/>
      <c r="L246" s="146"/>
      <c r="M246" s="146"/>
      <c r="N246" s="146"/>
      <c r="O246" s="146"/>
      <c r="P246" s="146"/>
      <c r="Q246" s="146"/>
      <c r="R246" s="146"/>
      <c r="S246" s="146"/>
      <c r="T246" s="146"/>
      <c r="U246" s="146"/>
      <c r="V246" s="146"/>
      <c r="W246" s="51"/>
      <c r="X246" s="146"/>
      <c r="Y246" s="146"/>
      <c r="Z246" s="146"/>
      <c r="AA246" s="146"/>
      <c r="AB246" s="146"/>
      <c r="AC246" s="146"/>
      <c r="AD246" s="146"/>
      <c r="AE246" s="146"/>
      <c r="AF246" s="146"/>
      <c r="AG246" s="146"/>
      <c r="AH246" s="146"/>
      <c r="AI246" s="146"/>
      <c r="AJ246" s="146"/>
      <c r="AK246" s="146"/>
      <c r="AL246" s="146"/>
      <c r="AM246" s="146"/>
      <c r="AN246" s="146"/>
      <c r="AO246" s="146"/>
      <c r="AP246" s="146"/>
      <c r="AQ246" s="146"/>
      <c r="AR246" s="146"/>
      <c r="AS246" s="146"/>
      <c r="AT246" s="146"/>
      <c r="AU246" s="146"/>
      <c r="AV246" s="146"/>
      <c r="AW246" s="146"/>
      <c r="AX246" s="146"/>
      <c r="AY246" s="146"/>
      <c r="AZ246" s="146"/>
      <c r="BA246" s="146"/>
      <c r="BB246" s="146"/>
      <c r="BC246" s="146"/>
      <c r="BD246" s="146"/>
      <c r="BE246" s="146"/>
      <c r="BF246" s="146"/>
      <c r="BG246" s="146"/>
      <c r="BH246" s="146"/>
      <c r="BI246" s="146"/>
      <c r="BJ246" s="146"/>
      <c r="BK246" s="146"/>
      <c r="BL246" s="146"/>
      <c r="BM246" s="146"/>
      <c r="BN246" s="146"/>
      <c r="BO246" s="146"/>
      <c r="BP246" s="146"/>
      <c r="BQ246" s="146"/>
      <c r="BR246" s="146"/>
      <c r="BS246" s="146"/>
      <c r="BT246" s="146"/>
      <c r="BU246" s="146"/>
      <c r="BV246" s="146"/>
      <c r="BW246" s="146"/>
      <c r="BX246" s="146"/>
      <c r="BY246" s="146"/>
      <c r="BZ246" s="146"/>
      <c r="CA246" s="146"/>
      <c r="CB246" s="146"/>
      <c r="CC246" s="146"/>
      <c r="CD246" s="146"/>
      <c r="CE246" s="146"/>
      <c r="CF246" s="146"/>
      <c r="CG246" s="146"/>
      <c r="CH246" s="146"/>
      <c r="CI246" s="146"/>
      <c r="CJ246" s="146"/>
      <c r="CK246" s="146"/>
      <c r="CL246" s="146"/>
      <c r="CM246" s="146"/>
      <c r="CN246" s="146"/>
      <c r="CO246" s="146"/>
      <c r="CP246" s="146"/>
      <c r="CQ246" s="146"/>
      <c r="CR246" s="146"/>
      <c r="CS246" s="146"/>
      <c r="CT246" s="146"/>
      <c r="CU246" s="146"/>
      <c r="CV246" s="146"/>
      <c r="CW246" s="146"/>
      <c r="CX246" s="146"/>
      <c r="CY246" s="146"/>
      <c r="CZ246" s="146"/>
      <c r="DA246" s="146"/>
      <c r="DB246" s="146"/>
      <c r="DC246" s="146"/>
      <c r="DD246" s="146"/>
      <c r="DE246" s="146"/>
      <c r="DF246" s="146"/>
      <c r="DG246" s="146"/>
      <c r="DH246" s="146"/>
      <c r="DI246" s="146"/>
      <c r="DJ246" s="146"/>
      <c r="DK246" s="146"/>
      <c r="DL246" s="146"/>
      <c r="DM246" s="146"/>
      <c r="DN246" s="146"/>
      <c r="DO246" s="146"/>
      <c r="DP246" s="146"/>
      <c r="DQ246" s="146"/>
      <c r="DR246" s="146"/>
      <c r="DS246" s="146"/>
      <c r="DT246" s="146"/>
      <c r="DU246" s="146"/>
      <c r="DV246" s="146"/>
      <c r="DW246" s="146"/>
      <c r="DX246" s="146"/>
      <c r="DY246" s="146"/>
      <c r="DZ246" s="146"/>
      <c r="EA246" s="146"/>
      <c r="EB246" s="146"/>
      <c r="EC246" s="146"/>
      <c r="ED246" s="146"/>
      <c r="EE246" s="146"/>
      <c r="EF246" s="146"/>
      <c r="EG246" s="146"/>
      <c r="EH246" s="146"/>
      <c r="EI246" s="146"/>
      <c r="EJ246" s="146"/>
      <c r="EK246" s="146"/>
      <c r="EL246" s="146"/>
      <c r="EM246" s="146"/>
      <c r="EN246" s="146"/>
      <c r="EO246" s="146"/>
      <c r="EP246" s="146"/>
      <c r="EQ246" s="146"/>
      <c r="ER246" s="146"/>
      <c r="ES246" s="146"/>
      <c r="ET246" s="146"/>
      <c r="EU246" s="146"/>
      <c r="EV246" s="146"/>
      <c r="EW246" s="146"/>
      <c r="EX246" s="146"/>
      <c r="EY246" s="146"/>
      <c r="EZ246" s="146"/>
      <c r="FA246" s="146"/>
      <c r="FB246" s="146"/>
      <c r="FC246" s="146"/>
      <c r="FD246" s="146"/>
      <c r="FE246" s="146"/>
      <c r="FF246" s="146"/>
      <c r="FG246" s="146"/>
      <c r="FH246" s="146"/>
      <c r="FI246" s="146"/>
      <c r="FJ246" s="146"/>
      <c r="FK246" s="146"/>
      <c r="FL246" s="146"/>
      <c r="FM246" s="146"/>
      <c r="FN246" s="146"/>
      <c r="FO246" s="146"/>
      <c r="FP246" s="146"/>
      <c r="FQ246" s="146"/>
      <c r="FR246" s="146"/>
      <c r="FS246" s="146"/>
      <c r="FT246" s="51"/>
      <c r="FU246" s="146"/>
      <c r="FV246" s="146"/>
      <c r="FW246" s="146"/>
      <c r="FX246" s="146"/>
      <c r="FY246" s="146"/>
      <c r="FZ246" s="146"/>
      <c r="GA246" s="54"/>
      <c r="GB246" s="146"/>
      <c r="GC246" s="146"/>
      <c r="GD246" s="146"/>
      <c r="GE246" s="154"/>
      <c r="GF246" s="155"/>
      <c r="GG246" s="7"/>
      <c r="GH246" s="7"/>
      <c r="GI246" s="7"/>
      <c r="GJ246" s="7"/>
      <c r="GK246" s="7"/>
      <c r="GL246" s="7"/>
      <c r="GM246" s="7"/>
    </row>
    <row r="247" spans="1:195" x14ac:dyDescent="0.2">
      <c r="A247" s="3" t="s">
        <v>615</v>
      </c>
      <c r="B247" s="2" t="s">
        <v>616</v>
      </c>
      <c r="C247" s="146">
        <f t="shared" ref="C247:BN247" si="319">MIN(C239,C241,C244)</f>
        <v>2.6079999999999999E-2</v>
      </c>
      <c r="D247" s="146">
        <f t="shared" si="319"/>
        <v>2.7E-2</v>
      </c>
      <c r="E247" s="146">
        <f t="shared" si="319"/>
        <v>2.4687999999999998E-2</v>
      </c>
      <c r="F247" s="146">
        <f t="shared" si="319"/>
        <v>2.6262000000000001E-2</v>
      </c>
      <c r="G247" s="146">
        <f t="shared" si="319"/>
        <v>2.2284999999999999E-2</v>
      </c>
      <c r="H247" s="146">
        <f t="shared" si="319"/>
        <v>2.7E-2</v>
      </c>
      <c r="I247" s="146">
        <f t="shared" si="319"/>
        <v>2.7E-2</v>
      </c>
      <c r="J247" s="146">
        <f t="shared" si="319"/>
        <v>2.7E-2</v>
      </c>
      <c r="K247" s="146">
        <f t="shared" si="319"/>
        <v>2.7E-2</v>
      </c>
      <c r="L247" s="146">
        <f t="shared" si="319"/>
        <v>2.1895000000000001E-2</v>
      </c>
      <c r="M247" s="146">
        <f t="shared" si="319"/>
        <v>2.0947E-2</v>
      </c>
      <c r="N247" s="146">
        <f t="shared" si="319"/>
        <v>2.0358999999999999E-2</v>
      </c>
      <c r="O247" s="146">
        <f t="shared" si="319"/>
        <v>2.5353000000000001E-2</v>
      </c>
      <c r="P247" s="146">
        <f t="shared" si="319"/>
        <v>2.7E-2</v>
      </c>
      <c r="Q247" s="146">
        <f t="shared" si="319"/>
        <v>2.6010000000000002E-2</v>
      </c>
      <c r="R247" s="146">
        <f t="shared" si="319"/>
        <v>2.3909E-2</v>
      </c>
      <c r="S247" s="146">
        <f t="shared" si="319"/>
        <v>2.1013999999999998E-2</v>
      </c>
      <c r="T247" s="146">
        <f t="shared" si="319"/>
        <v>1.9300999999999999E-2</v>
      </c>
      <c r="U247" s="146">
        <f t="shared" si="319"/>
        <v>1.8800999999999998E-2</v>
      </c>
      <c r="V247" s="146">
        <f t="shared" si="319"/>
        <v>2.7E-2</v>
      </c>
      <c r="W247" s="51">
        <f t="shared" si="319"/>
        <v>2.7E-2</v>
      </c>
      <c r="X247" s="146">
        <f t="shared" si="319"/>
        <v>1.0756E-2</v>
      </c>
      <c r="Y247" s="146">
        <f t="shared" si="319"/>
        <v>1.9498000000000001E-2</v>
      </c>
      <c r="Z247" s="146">
        <f t="shared" si="319"/>
        <v>1.8914999999999998E-2</v>
      </c>
      <c r="AA247" s="146">
        <f t="shared" si="319"/>
        <v>2.4995E-2</v>
      </c>
      <c r="AB247" s="146">
        <f t="shared" si="319"/>
        <v>2.5023E-2</v>
      </c>
      <c r="AC247" s="146">
        <f t="shared" si="319"/>
        <v>1.5982E-2</v>
      </c>
      <c r="AD247" s="146">
        <f t="shared" si="319"/>
        <v>1.4692999999999999E-2</v>
      </c>
      <c r="AE247" s="146">
        <f t="shared" si="319"/>
        <v>7.8139999999999998E-3</v>
      </c>
      <c r="AF247" s="146">
        <f t="shared" si="319"/>
        <v>6.6740000000000002E-3</v>
      </c>
      <c r="AG247" s="146">
        <f t="shared" si="319"/>
        <v>1.2480999999999999E-2</v>
      </c>
      <c r="AH247" s="146">
        <f t="shared" si="319"/>
        <v>1.7123000000000003E-2</v>
      </c>
      <c r="AI247" s="146">
        <f t="shared" si="319"/>
        <v>2.7E-2</v>
      </c>
      <c r="AJ247" s="146">
        <f t="shared" si="319"/>
        <v>1.8787999999999999E-2</v>
      </c>
      <c r="AK247" s="146">
        <f t="shared" si="319"/>
        <v>1.6280000000000003E-2</v>
      </c>
      <c r="AL247" s="146">
        <f t="shared" si="319"/>
        <v>2.7E-2</v>
      </c>
      <c r="AM247" s="146">
        <f t="shared" si="319"/>
        <v>1.6449000000000002E-2</v>
      </c>
      <c r="AN247" s="146">
        <f t="shared" si="319"/>
        <v>2.2903E-2</v>
      </c>
      <c r="AO247" s="146">
        <f t="shared" si="319"/>
        <v>2.2655999999999999E-2</v>
      </c>
      <c r="AP247" s="146">
        <f t="shared" si="319"/>
        <v>2.5541000000000001E-2</v>
      </c>
      <c r="AQ247" s="146">
        <f t="shared" si="319"/>
        <v>1.5559E-2</v>
      </c>
      <c r="AR247" s="146">
        <f t="shared" si="319"/>
        <v>2.5440000000000001E-2</v>
      </c>
      <c r="AS247" s="146">
        <f t="shared" si="319"/>
        <v>1.1618E-2</v>
      </c>
      <c r="AT247" s="146">
        <f t="shared" si="319"/>
        <v>2.6713999999999998E-2</v>
      </c>
      <c r="AU247" s="146">
        <f t="shared" si="319"/>
        <v>1.9188E-2</v>
      </c>
      <c r="AV247" s="146">
        <f t="shared" si="319"/>
        <v>2.5359000000000003E-2</v>
      </c>
      <c r="AW247" s="146">
        <f t="shared" si="319"/>
        <v>2.0596E-2</v>
      </c>
      <c r="AX247" s="146">
        <f t="shared" si="319"/>
        <v>1.6797999999999997E-2</v>
      </c>
      <c r="AY247" s="146">
        <f t="shared" si="319"/>
        <v>2.7E-2</v>
      </c>
      <c r="AZ247" s="146">
        <f t="shared" si="319"/>
        <v>1.6345999999999999E-2</v>
      </c>
      <c r="BA247" s="146">
        <f t="shared" si="319"/>
        <v>2.1893999999999997E-2</v>
      </c>
      <c r="BB247" s="146">
        <f t="shared" si="319"/>
        <v>1.9684E-2</v>
      </c>
      <c r="BC247" s="146">
        <f t="shared" si="319"/>
        <v>2.2561999999999999E-2</v>
      </c>
      <c r="BD247" s="146">
        <f t="shared" si="319"/>
        <v>2.7E-2</v>
      </c>
      <c r="BE247" s="146">
        <f t="shared" si="319"/>
        <v>2.2815999999999999E-2</v>
      </c>
      <c r="BF247" s="146">
        <f t="shared" si="319"/>
        <v>2.6952E-2</v>
      </c>
      <c r="BG247" s="146">
        <f t="shared" si="319"/>
        <v>2.7E-2</v>
      </c>
      <c r="BH247" s="146">
        <f t="shared" si="319"/>
        <v>2.1419000000000001E-2</v>
      </c>
      <c r="BI247" s="146">
        <f t="shared" si="319"/>
        <v>8.4329999999999995E-3</v>
      </c>
      <c r="BJ247" s="146">
        <f t="shared" si="319"/>
        <v>2.3164000000000001E-2</v>
      </c>
      <c r="BK247" s="146">
        <f t="shared" si="319"/>
        <v>2.4458999999999998E-2</v>
      </c>
      <c r="BL247" s="146">
        <f t="shared" si="319"/>
        <v>2.7E-2</v>
      </c>
      <c r="BM247" s="146">
        <f t="shared" si="319"/>
        <v>2.0833999999999998E-2</v>
      </c>
      <c r="BN247" s="146">
        <f t="shared" si="319"/>
        <v>2.7E-2</v>
      </c>
      <c r="BO247" s="146">
        <f t="shared" ref="BO247:DZ247" si="320">MIN(BO239,BO241,BO244)</f>
        <v>1.5203E-2</v>
      </c>
      <c r="BP247" s="146">
        <f t="shared" si="320"/>
        <v>2.1702000000000003E-2</v>
      </c>
      <c r="BQ247" s="146">
        <f t="shared" si="320"/>
        <v>2.1759000000000001E-2</v>
      </c>
      <c r="BR247" s="146">
        <f t="shared" si="320"/>
        <v>4.7000000000000002E-3</v>
      </c>
      <c r="BS247" s="146">
        <f t="shared" si="320"/>
        <v>2.2309999999999999E-3</v>
      </c>
      <c r="BT247" s="146">
        <f t="shared" si="320"/>
        <v>4.0750000000000005E-3</v>
      </c>
      <c r="BU247" s="146">
        <f t="shared" si="320"/>
        <v>1.3811E-2</v>
      </c>
      <c r="BV247" s="146">
        <f t="shared" si="320"/>
        <v>1.1775000000000001E-2</v>
      </c>
      <c r="BW247" s="146">
        <f t="shared" si="320"/>
        <v>1.55E-2</v>
      </c>
      <c r="BX247" s="146">
        <f t="shared" si="320"/>
        <v>1.6598999999999999E-2</v>
      </c>
      <c r="BY247" s="146">
        <f t="shared" si="320"/>
        <v>2.3781E-2</v>
      </c>
      <c r="BZ247" s="146">
        <f t="shared" si="320"/>
        <v>2.6312000000000002E-2</v>
      </c>
      <c r="CA247" s="146">
        <f t="shared" si="320"/>
        <v>2.3040999999999999E-2</v>
      </c>
      <c r="CB247" s="146">
        <f t="shared" si="320"/>
        <v>2.6251999999999998E-2</v>
      </c>
      <c r="CC247" s="146">
        <f t="shared" si="320"/>
        <v>2.2199E-2</v>
      </c>
      <c r="CD247" s="146">
        <f t="shared" si="320"/>
        <v>1.9519999999999999E-2</v>
      </c>
      <c r="CE247" s="146">
        <f t="shared" si="320"/>
        <v>2.7E-2</v>
      </c>
      <c r="CF247" s="146">
        <f t="shared" si="320"/>
        <v>2.2463E-2</v>
      </c>
      <c r="CG247" s="146">
        <f t="shared" si="320"/>
        <v>2.7E-2</v>
      </c>
      <c r="CH247" s="146">
        <f t="shared" si="320"/>
        <v>2.2187999999999999E-2</v>
      </c>
      <c r="CI247" s="146">
        <f t="shared" si="320"/>
        <v>2.418E-2</v>
      </c>
      <c r="CJ247" s="146">
        <f t="shared" si="320"/>
        <v>2.3469E-2</v>
      </c>
      <c r="CK247" s="146">
        <f t="shared" si="320"/>
        <v>6.6010000000000001E-3</v>
      </c>
      <c r="CL247" s="146">
        <f t="shared" si="320"/>
        <v>8.2289999999999985E-3</v>
      </c>
      <c r="CM247" s="146">
        <f t="shared" si="320"/>
        <v>2.274E-3</v>
      </c>
      <c r="CN247" s="146">
        <f t="shared" si="320"/>
        <v>2.7E-2</v>
      </c>
      <c r="CO247" s="146">
        <f t="shared" si="320"/>
        <v>2.2359999999999998E-2</v>
      </c>
      <c r="CP247" s="146">
        <f t="shared" si="320"/>
        <v>2.0548999999999998E-2</v>
      </c>
      <c r="CQ247" s="146">
        <f t="shared" si="320"/>
        <v>1.2426999999999999E-2</v>
      </c>
      <c r="CR247" s="146">
        <f t="shared" si="320"/>
        <v>1.6799999999999999E-3</v>
      </c>
      <c r="CS247" s="146">
        <f t="shared" si="320"/>
        <v>2.2658000000000001E-2</v>
      </c>
      <c r="CT247" s="146">
        <f t="shared" si="320"/>
        <v>8.5199999999999998E-3</v>
      </c>
      <c r="CU247" s="146">
        <f t="shared" si="320"/>
        <v>1.9615999999999998E-2</v>
      </c>
      <c r="CV247" s="146">
        <f t="shared" si="320"/>
        <v>1.0978999999999999E-2</v>
      </c>
      <c r="CW247" s="146">
        <f t="shared" si="320"/>
        <v>1.7086999999999998E-2</v>
      </c>
      <c r="CX247" s="146">
        <f t="shared" si="320"/>
        <v>2.1824000000000003E-2</v>
      </c>
      <c r="CY247" s="146">
        <f t="shared" si="320"/>
        <v>2.7E-2</v>
      </c>
      <c r="CZ247" s="146">
        <f t="shared" si="320"/>
        <v>2.6651000000000001E-2</v>
      </c>
      <c r="DA247" s="146">
        <f t="shared" si="320"/>
        <v>2.7E-2</v>
      </c>
      <c r="DB247" s="146">
        <f t="shared" si="320"/>
        <v>2.7E-2</v>
      </c>
      <c r="DC247" s="146">
        <f t="shared" si="320"/>
        <v>1.7417999999999999E-2</v>
      </c>
      <c r="DD247" s="146">
        <f t="shared" si="320"/>
        <v>3.4300000000000003E-3</v>
      </c>
      <c r="DE247" s="146">
        <f t="shared" si="320"/>
        <v>1.145E-2</v>
      </c>
      <c r="DF247" s="146">
        <f t="shared" si="320"/>
        <v>2.4213999999999999E-2</v>
      </c>
      <c r="DG247" s="146">
        <f t="shared" si="320"/>
        <v>2.0452999999999999E-2</v>
      </c>
      <c r="DH247" s="146">
        <f t="shared" si="320"/>
        <v>2.0516E-2</v>
      </c>
      <c r="DI247" s="146">
        <f t="shared" si="320"/>
        <v>1.8844999999999997E-2</v>
      </c>
      <c r="DJ247" s="146">
        <f t="shared" si="320"/>
        <v>2.0882999999999999E-2</v>
      </c>
      <c r="DK247" s="146">
        <f t="shared" si="320"/>
        <v>1.5657999999999998E-2</v>
      </c>
      <c r="DL247" s="146">
        <f t="shared" si="320"/>
        <v>2.1967E-2</v>
      </c>
      <c r="DM247" s="146">
        <f t="shared" si="320"/>
        <v>1.9899E-2</v>
      </c>
      <c r="DN247" s="146">
        <f t="shared" si="320"/>
        <v>2.7E-2</v>
      </c>
      <c r="DO247" s="146">
        <f t="shared" si="320"/>
        <v>2.7E-2</v>
      </c>
      <c r="DP247" s="146">
        <f t="shared" si="320"/>
        <v>2.7E-2</v>
      </c>
      <c r="DQ247" s="146">
        <f t="shared" si="320"/>
        <v>2.4545000000000001E-2</v>
      </c>
      <c r="DR247" s="146">
        <f t="shared" si="320"/>
        <v>2.4417000000000001E-2</v>
      </c>
      <c r="DS247" s="146">
        <f t="shared" si="320"/>
        <v>2.5923999999999999E-2</v>
      </c>
      <c r="DT247" s="146">
        <f t="shared" si="320"/>
        <v>2.1728999999999998E-2</v>
      </c>
      <c r="DU247" s="146">
        <f t="shared" si="320"/>
        <v>2.7E-2</v>
      </c>
      <c r="DV247" s="146">
        <f t="shared" si="320"/>
        <v>2.7E-2</v>
      </c>
      <c r="DW247" s="146">
        <f t="shared" si="320"/>
        <v>2.1996999999999999E-2</v>
      </c>
      <c r="DX247" s="146">
        <f t="shared" si="320"/>
        <v>1.8931E-2</v>
      </c>
      <c r="DY247" s="146">
        <f t="shared" si="320"/>
        <v>1.2928E-2</v>
      </c>
      <c r="DZ247" s="146">
        <f t="shared" si="320"/>
        <v>1.7662000000000001E-2</v>
      </c>
      <c r="EA247" s="146">
        <f t="shared" ref="EA247:FX247" si="321">MIN(EA239,EA241,EA244)</f>
        <v>1.2173E-2</v>
      </c>
      <c r="EB247" s="146">
        <f t="shared" si="321"/>
        <v>2.7E-2</v>
      </c>
      <c r="EC247" s="146">
        <f t="shared" si="321"/>
        <v>2.6620999999999999E-2</v>
      </c>
      <c r="ED247" s="146">
        <f t="shared" si="321"/>
        <v>4.4120000000000001E-3</v>
      </c>
      <c r="EE247" s="146">
        <f t="shared" si="321"/>
        <v>2.7E-2</v>
      </c>
      <c r="EF247" s="146">
        <f t="shared" si="321"/>
        <v>1.9594999999999998E-2</v>
      </c>
      <c r="EG247" s="146">
        <f t="shared" si="321"/>
        <v>2.6536000000000001E-2</v>
      </c>
      <c r="EH247" s="146">
        <f t="shared" si="321"/>
        <v>2.5053000000000002E-2</v>
      </c>
      <c r="EI247" s="146">
        <f t="shared" si="321"/>
        <v>2.7E-2</v>
      </c>
      <c r="EJ247" s="146">
        <f t="shared" si="321"/>
        <v>2.7E-2</v>
      </c>
      <c r="EK247" s="146">
        <f t="shared" si="321"/>
        <v>5.7670000000000004E-3</v>
      </c>
      <c r="EL247" s="146">
        <f t="shared" si="321"/>
        <v>2.1160000000000003E-3</v>
      </c>
      <c r="EM247" s="146">
        <f t="shared" si="321"/>
        <v>1.6308E-2</v>
      </c>
      <c r="EN247" s="146">
        <f t="shared" si="321"/>
        <v>2.7E-2</v>
      </c>
      <c r="EO247" s="146">
        <f t="shared" si="321"/>
        <v>2.7E-2</v>
      </c>
      <c r="EP247" s="146">
        <f t="shared" si="321"/>
        <v>2.0586E-2</v>
      </c>
      <c r="EQ247" s="146">
        <f t="shared" si="321"/>
        <v>9.9850000000000008E-3</v>
      </c>
      <c r="ER247" s="146">
        <f t="shared" si="321"/>
        <v>2.1283E-2</v>
      </c>
      <c r="ES247" s="146">
        <f t="shared" si="321"/>
        <v>2.3557999999999999E-2</v>
      </c>
      <c r="ET247" s="146">
        <f t="shared" si="321"/>
        <v>2.7E-2</v>
      </c>
      <c r="EU247" s="146">
        <f t="shared" si="321"/>
        <v>2.7E-2</v>
      </c>
      <c r="EV247" s="146">
        <f t="shared" si="321"/>
        <v>1.0964999999999999E-2</v>
      </c>
      <c r="EW247" s="146">
        <f t="shared" si="321"/>
        <v>6.0530000000000002E-3</v>
      </c>
      <c r="EX247" s="146">
        <f t="shared" si="321"/>
        <v>3.9100000000000003E-3</v>
      </c>
      <c r="EY247" s="146">
        <f t="shared" si="321"/>
        <v>2.7E-2</v>
      </c>
      <c r="EZ247" s="146">
        <f t="shared" si="321"/>
        <v>2.2942000000000001E-2</v>
      </c>
      <c r="FA247" s="146">
        <f t="shared" si="321"/>
        <v>1.0666E-2</v>
      </c>
      <c r="FB247" s="146">
        <f t="shared" si="321"/>
        <v>1.1505E-2</v>
      </c>
      <c r="FC247" s="146">
        <f t="shared" si="321"/>
        <v>2.2550000000000001E-2</v>
      </c>
      <c r="FD247" s="146">
        <f t="shared" si="321"/>
        <v>2.4437999999999998E-2</v>
      </c>
      <c r="FE247" s="146">
        <f t="shared" si="321"/>
        <v>1.4180999999999999E-2</v>
      </c>
      <c r="FF247" s="146">
        <f t="shared" si="321"/>
        <v>2.7E-2</v>
      </c>
      <c r="FG247" s="146">
        <f t="shared" si="321"/>
        <v>2.7E-2</v>
      </c>
      <c r="FH247" s="146">
        <f t="shared" si="321"/>
        <v>1.9771999999999998E-2</v>
      </c>
      <c r="FI247" s="146">
        <f t="shared" si="321"/>
        <v>6.1999999999999998E-3</v>
      </c>
      <c r="FJ247" s="146">
        <f t="shared" si="321"/>
        <v>1.9438E-2</v>
      </c>
      <c r="FK247" s="146">
        <f t="shared" si="321"/>
        <v>1.0845E-2</v>
      </c>
      <c r="FL247" s="146">
        <f t="shared" si="321"/>
        <v>2.7E-2</v>
      </c>
      <c r="FM247" s="146">
        <f t="shared" si="321"/>
        <v>1.8414E-2</v>
      </c>
      <c r="FN247" s="146">
        <f t="shared" si="321"/>
        <v>2.7E-2</v>
      </c>
      <c r="FO247" s="146">
        <f t="shared" si="321"/>
        <v>5.6239999999999997E-3</v>
      </c>
      <c r="FP247" s="146">
        <f t="shared" si="321"/>
        <v>1.2143000000000001E-2</v>
      </c>
      <c r="FQ247" s="146">
        <f t="shared" si="321"/>
        <v>1.6879999999999999E-2</v>
      </c>
      <c r="FR247" s="146">
        <f t="shared" si="321"/>
        <v>1.1564999999999999E-2</v>
      </c>
      <c r="FS247" s="146">
        <f t="shared" si="321"/>
        <v>5.1450000000000003E-3</v>
      </c>
      <c r="FT247" s="51">
        <f t="shared" si="321"/>
        <v>4.2929999999999999E-3</v>
      </c>
      <c r="FU247" s="146">
        <f t="shared" si="321"/>
        <v>1.8345E-2</v>
      </c>
      <c r="FV247" s="146">
        <f t="shared" si="321"/>
        <v>1.5032E-2</v>
      </c>
      <c r="FW247" s="146">
        <f t="shared" si="321"/>
        <v>2.1498E-2</v>
      </c>
      <c r="FX247" s="146">
        <f t="shared" si="321"/>
        <v>1.9675000000000002E-2</v>
      </c>
      <c r="FY247" s="146"/>
      <c r="FZ247" s="146"/>
      <c r="GA247" s="54"/>
      <c r="GB247" s="146"/>
      <c r="GC247" s="146"/>
      <c r="GD247" s="146"/>
      <c r="GE247" s="154"/>
      <c r="GF247" s="155"/>
      <c r="GG247" s="7"/>
      <c r="GH247" s="7"/>
      <c r="GI247" s="7"/>
      <c r="GJ247" s="7"/>
      <c r="GK247" s="7"/>
      <c r="GL247" s="7"/>
      <c r="GM247" s="7"/>
    </row>
    <row r="248" spans="1:195" x14ac:dyDescent="0.2">
      <c r="A248" s="72"/>
      <c r="B248" s="2" t="s">
        <v>617</v>
      </c>
      <c r="C248" s="146"/>
      <c r="D248" s="146"/>
      <c r="E248" s="146"/>
      <c r="F248" s="146"/>
      <c r="G248" s="146"/>
      <c r="H248" s="146"/>
      <c r="I248" s="146"/>
      <c r="J248" s="146"/>
      <c r="K248" s="146"/>
      <c r="L248" s="146"/>
      <c r="M248" s="146"/>
      <c r="N248" s="146"/>
      <c r="O248" s="146"/>
      <c r="P248" s="146"/>
      <c r="Q248" s="146"/>
      <c r="R248" s="146"/>
      <c r="S248" s="146"/>
      <c r="T248" s="146"/>
      <c r="U248" s="146"/>
      <c r="V248" s="146"/>
      <c r="W248" s="51"/>
      <c r="X248" s="146"/>
      <c r="Y248" s="146"/>
      <c r="Z248" s="146"/>
      <c r="AA248" s="146"/>
      <c r="AB248" s="146"/>
      <c r="AC248" s="146"/>
      <c r="AD248" s="146"/>
      <c r="AE248" s="146"/>
      <c r="AF248" s="146"/>
      <c r="AG248" s="146"/>
      <c r="AH248" s="146"/>
      <c r="AI248" s="146"/>
      <c r="AJ248" s="146"/>
      <c r="AK248" s="146"/>
      <c r="AL248" s="146"/>
      <c r="AM248" s="146"/>
      <c r="AN248" s="146"/>
      <c r="AO248" s="146"/>
      <c r="AP248" s="146"/>
      <c r="AQ248" s="146"/>
      <c r="AR248" s="146"/>
      <c r="AS248" s="146"/>
      <c r="AT248" s="146"/>
      <c r="AU248" s="146"/>
      <c r="AV248" s="146"/>
      <c r="AW248" s="146"/>
      <c r="AX248" s="146"/>
      <c r="AY248" s="146"/>
      <c r="AZ248" s="146"/>
      <c r="BA248" s="146"/>
      <c r="BB248" s="146"/>
      <c r="BC248" s="146"/>
      <c r="BD248" s="146"/>
      <c r="BE248" s="146"/>
      <c r="BF248" s="146"/>
      <c r="BG248" s="146"/>
      <c r="BH248" s="146"/>
      <c r="BI248" s="146"/>
      <c r="BJ248" s="146"/>
      <c r="BK248" s="146"/>
      <c r="BL248" s="146"/>
      <c r="BM248" s="146"/>
      <c r="BN248" s="146"/>
      <c r="BO248" s="146"/>
      <c r="BP248" s="146"/>
      <c r="BQ248" s="146"/>
      <c r="BR248" s="146"/>
      <c r="BS248" s="146"/>
      <c r="BT248" s="146"/>
      <c r="BU248" s="146"/>
      <c r="BV248" s="146"/>
      <c r="BW248" s="146"/>
      <c r="BX248" s="146"/>
      <c r="BY248" s="146"/>
      <c r="BZ248" s="146"/>
      <c r="CA248" s="146"/>
      <c r="CB248" s="146"/>
      <c r="CC248" s="146"/>
      <c r="CD248" s="146"/>
      <c r="CE248" s="146"/>
      <c r="CF248" s="146"/>
      <c r="CG248" s="146"/>
      <c r="CH248" s="146"/>
      <c r="CI248" s="146"/>
      <c r="CJ248" s="146"/>
      <c r="CK248" s="146"/>
      <c r="CL248" s="146"/>
      <c r="CM248" s="146"/>
      <c r="CN248" s="146"/>
      <c r="CO248" s="146"/>
      <c r="CP248" s="146"/>
      <c r="CQ248" s="146"/>
      <c r="CR248" s="146"/>
      <c r="CS248" s="146"/>
      <c r="CT248" s="146"/>
      <c r="CU248" s="146"/>
      <c r="CV248" s="146"/>
      <c r="CW248" s="146"/>
      <c r="CX248" s="146"/>
      <c r="CY248" s="146"/>
      <c r="CZ248" s="146"/>
      <c r="DA248" s="146"/>
      <c r="DB248" s="146"/>
      <c r="DC248" s="146"/>
      <c r="DD248" s="146"/>
      <c r="DE248" s="146"/>
      <c r="DF248" s="146"/>
      <c r="DG248" s="146"/>
      <c r="DH248" s="146"/>
      <c r="DI248" s="146"/>
      <c r="DJ248" s="146"/>
      <c r="DK248" s="146"/>
      <c r="DL248" s="146"/>
      <c r="DM248" s="146"/>
      <c r="DN248" s="146"/>
      <c r="DO248" s="146"/>
      <c r="DP248" s="146"/>
      <c r="DQ248" s="146"/>
      <c r="DR248" s="146"/>
      <c r="DS248" s="146"/>
      <c r="DT248" s="146"/>
      <c r="DU248" s="146"/>
      <c r="DV248" s="146"/>
      <c r="DW248" s="146"/>
      <c r="DX248" s="146"/>
      <c r="DY248" s="146"/>
      <c r="DZ248" s="146"/>
      <c r="EA248" s="146"/>
      <c r="EB248" s="146"/>
      <c r="EC248" s="146"/>
      <c r="ED248" s="146"/>
      <c r="EE248" s="146"/>
      <c r="EF248" s="146"/>
      <c r="EG248" s="146"/>
      <c r="EH248" s="146"/>
      <c r="EI248" s="146"/>
      <c r="EJ248" s="146"/>
      <c r="EK248" s="146"/>
      <c r="EL248" s="146"/>
      <c r="EM248" s="146"/>
      <c r="EN248" s="146"/>
      <c r="EO248" s="146"/>
      <c r="EP248" s="146"/>
      <c r="EQ248" s="146"/>
      <c r="ER248" s="146"/>
      <c r="ES248" s="146"/>
      <c r="ET248" s="146"/>
      <c r="EU248" s="146"/>
      <c r="EV248" s="146"/>
      <c r="EW248" s="146"/>
      <c r="EX248" s="146"/>
      <c r="EY248" s="146"/>
      <c r="EZ248" s="146"/>
      <c r="FA248" s="146"/>
      <c r="FB248" s="146"/>
      <c r="FC248" s="146"/>
      <c r="FD248" s="146"/>
      <c r="FE248" s="146"/>
      <c r="FF248" s="146"/>
      <c r="FG248" s="146"/>
      <c r="FH248" s="146"/>
      <c r="FI248" s="146"/>
      <c r="FJ248" s="146"/>
      <c r="FK248" s="146"/>
      <c r="FL248" s="146"/>
      <c r="FM248" s="146"/>
      <c r="FN248" s="146"/>
      <c r="FO248" s="146"/>
      <c r="FP248" s="146"/>
      <c r="FQ248" s="146"/>
      <c r="FR248" s="146"/>
      <c r="FS248" s="146"/>
      <c r="FT248" s="51"/>
      <c r="FU248" s="146"/>
      <c r="FV248" s="146"/>
      <c r="FW248" s="146"/>
      <c r="FX248" s="146"/>
      <c r="FY248" s="146"/>
      <c r="FZ248" s="146"/>
      <c r="GA248" s="54"/>
      <c r="GB248" s="146"/>
      <c r="GC248" s="146"/>
      <c r="GD248" s="146"/>
      <c r="GE248" s="154"/>
      <c r="GF248" s="155"/>
      <c r="GG248" s="7"/>
      <c r="GH248" s="7"/>
      <c r="GI248" s="7"/>
      <c r="GJ248" s="7"/>
      <c r="GK248" s="7"/>
      <c r="GL248" s="7"/>
      <c r="GM248" s="7"/>
    </row>
    <row r="249" spans="1:195" x14ac:dyDescent="0.2">
      <c r="A249" s="3" t="s">
        <v>618</v>
      </c>
      <c r="B249" s="2" t="s">
        <v>619</v>
      </c>
      <c r="C249" s="156">
        <v>0</v>
      </c>
      <c r="D249" s="156">
        <v>0</v>
      </c>
      <c r="E249" s="156">
        <v>0</v>
      </c>
      <c r="F249" s="156">
        <v>0</v>
      </c>
      <c r="G249" s="156">
        <v>0</v>
      </c>
      <c r="H249" s="156">
        <v>0</v>
      </c>
      <c r="I249" s="156">
        <v>0</v>
      </c>
      <c r="J249" s="156">
        <v>0</v>
      </c>
      <c r="K249" s="156">
        <v>0</v>
      </c>
      <c r="L249" s="156">
        <v>0</v>
      </c>
      <c r="M249" s="156">
        <v>0</v>
      </c>
      <c r="N249" s="156">
        <v>0</v>
      </c>
      <c r="O249" s="156">
        <v>0</v>
      </c>
      <c r="P249" s="156">
        <v>0</v>
      </c>
      <c r="Q249" s="156">
        <v>0</v>
      </c>
      <c r="R249" s="156">
        <v>0</v>
      </c>
      <c r="S249" s="156">
        <v>0</v>
      </c>
      <c r="T249" s="156">
        <v>0</v>
      </c>
      <c r="U249" s="156">
        <v>0</v>
      </c>
      <c r="V249" s="156">
        <v>0</v>
      </c>
      <c r="W249" s="156">
        <v>0</v>
      </c>
      <c r="X249" s="156">
        <v>0</v>
      </c>
      <c r="Y249" s="156">
        <v>0</v>
      </c>
      <c r="Z249" s="156">
        <v>0</v>
      </c>
      <c r="AA249" s="156">
        <v>0</v>
      </c>
      <c r="AB249" s="156">
        <v>0</v>
      </c>
      <c r="AC249" s="156">
        <v>0</v>
      </c>
      <c r="AD249" s="156">
        <v>0</v>
      </c>
      <c r="AE249" s="156">
        <v>0</v>
      </c>
      <c r="AF249" s="156">
        <v>0</v>
      </c>
      <c r="AG249" s="156">
        <v>0</v>
      </c>
      <c r="AH249" s="156">
        <v>0</v>
      </c>
      <c r="AI249" s="156">
        <v>0</v>
      </c>
      <c r="AJ249" s="156">
        <v>0</v>
      </c>
      <c r="AK249" s="156">
        <v>0</v>
      </c>
      <c r="AL249" s="156">
        <v>0</v>
      </c>
      <c r="AM249" s="156">
        <v>0</v>
      </c>
      <c r="AN249" s="156">
        <v>0</v>
      </c>
      <c r="AO249" s="156">
        <v>0</v>
      </c>
      <c r="AP249" s="156">
        <v>0</v>
      </c>
      <c r="AQ249" s="156">
        <v>0</v>
      </c>
      <c r="AR249" s="156">
        <v>0</v>
      </c>
      <c r="AS249" s="156">
        <v>0</v>
      </c>
      <c r="AT249" s="156">
        <v>0</v>
      </c>
      <c r="AU249" s="156">
        <v>0</v>
      </c>
      <c r="AV249" s="156">
        <v>0</v>
      </c>
      <c r="AW249" s="156">
        <v>0</v>
      </c>
      <c r="AX249" s="156">
        <v>0</v>
      </c>
      <c r="AY249" s="156">
        <v>0</v>
      </c>
      <c r="AZ249" s="156">
        <v>0</v>
      </c>
      <c r="BA249" s="156">
        <v>0</v>
      </c>
      <c r="BB249" s="156">
        <v>0</v>
      </c>
      <c r="BC249" s="156">
        <v>0</v>
      </c>
      <c r="BD249" s="156">
        <v>0</v>
      </c>
      <c r="BE249" s="156">
        <v>0</v>
      </c>
      <c r="BF249" s="156">
        <v>0</v>
      </c>
      <c r="BG249" s="156">
        <v>0</v>
      </c>
      <c r="BH249" s="156">
        <v>0</v>
      </c>
      <c r="BI249" s="156">
        <v>0</v>
      </c>
      <c r="BJ249" s="156">
        <v>0</v>
      </c>
      <c r="BK249" s="156">
        <v>0</v>
      </c>
      <c r="BL249" s="156">
        <v>0</v>
      </c>
      <c r="BM249" s="156">
        <v>0</v>
      </c>
      <c r="BN249" s="156">
        <v>0</v>
      </c>
      <c r="BO249" s="156">
        <v>0</v>
      </c>
      <c r="BP249" s="156">
        <v>0</v>
      </c>
      <c r="BQ249" s="156">
        <v>0</v>
      </c>
      <c r="BR249" s="156">
        <v>0</v>
      </c>
      <c r="BS249" s="156">
        <v>0</v>
      </c>
      <c r="BT249" s="156">
        <v>0</v>
      </c>
      <c r="BU249" s="156">
        <v>0</v>
      </c>
      <c r="BV249" s="156">
        <v>0</v>
      </c>
      <c r="BW249" s="156">
        <v>0</v>
      </c>
      <c r="BX249" s="156">
        <v>0</v>
      </c>
      <c r="BY249" s="156">
        <v>0</v>
      </c>
      <c r="BZ249" s="156">
        <v>0</v>
      </c>
      <c r="CA249" s="156">
        <v>0</v>
      </c>
      <c r="CB249" s="156">
        <v>0</v>
      </c>
      <c r="CC249" s="156">
        <v>0</v>
      </c>
      <c r="CD249" s="156">
        <v>0</v>
      </c>
      <c r="CE249" s="156">
        <v>0</v>
      </c>
      <c r="CF249" s="156">
        <v>0</v>
      </c>
      <c r="CG249" s="156">
        <v>0</v>
      </c>
      <c r="CH249" s="156">
        <v>0</v>
      </c>
      <c r="CI249" s="156">
        <v>0</v>
      </c>
      <c r="CJ249" s="156">
        <v>0</v>
      </c>
      <c r="CK249" s="156">
        <v>0</v>
      </c>
      <c r="CL249" s="156">
        <v>0</v>
      </c>
      <c r="CM249" s="156">
        <v>0</v>
      </c>
      <c r="CN249" s="156">
        <v>0</v>
      </c>
      <c r="CO249" s="156">
        <v>0</v>
      </c>
      <c r="CP249" s="156">
        <v>0</v>
      </c>
      <c r="CQ249" s="156">
        <v>0</v>
      </c>
      <c r="CR249" s="156">
        <v>0</v>
      </c>
      <c r="CS249" s="156">
        <v>0</v>
      </c>
      <c r="CT249" s="156">
        <v>0</v>
      </c>
      <c r="CU249" s="156">
        <v>0</v>
      </c>
      <c r="CV249" s="156">
        <v>0</v>
      </c>
      <c r="CW249" s="156">
        <v>0</v>
      </c>
      <c r="CX249" s="156">
        <v>0</v>
      </c>
      <c r="CY249" s="156">
        <v>0</v>
      </c>
      <c r="CZ249" s="156">
        <v>0</v>
      </c>
      <c r="DA249" s="156">
        <v>0</v>
      </c>
      <c r="DB249" s="156">
        <v>0</v>
      </c>
      <c r="DC249" s="156">
        <v>0</v>
      </c>
      <c r="DD249" s="156">
        <v>0</v>
      </c>
      <c r="DE249" s="156">
        <v>0</v>
      </c>
      <c r="DF249" s="156">
        <v>0</v>
      </c>
      <c r="DG249" s="156">
        <v>0</v>
      </c>
      <c r="DH249" s="156">
        <v>0</v>
      </c>
      <c r="DI249" s="156">
        <v>0</v>
      </c>
      <c r="DJ249" s="156">
        <v>0</v>
      </c>
      <c r="DK249" s="156">
        <v>0</v>
      </c>
      <c r="DL249" s="156">
        <v>0</v>
      </c>
      <c r="DM249" s="156">
        <v>0</v>
      </c>
      <c r="DN249" s="156">
        <v>0</v>
      </c>
      <c r="DO249" s="156">
        <v>0</v>
      </c>
      <c r="DP249" s="156">
        <v>0</v>
      </c>
      <c r="DQ249" s="156">
        <v>0</v>
      </c>
      <c r="DR249" s="156">
        <v>0</v>
      </c>
      <c r="DS249" s="156">
        <v>0</v>
      </c>
      <c r="DT249" s="156">
        <v>0</v>
      </c>
      <c r="DU249" s="156">
        <v>0</v>
      </c>
      <c r="DV249" s="156">
        <v>0</v>
      </c>
      <c r="DW249" s="156">
        <v>0</v>
      </c>
      <c r="DX249" s="156">
        <v>0</v>
      </c>
      <c r="DY249" s="156">
        <v>0</v>
      </c>
      <c r="DZ249" s="156">
        <v>0</v>
      </c>
      <c r="EA249" s="156">
        <v>0</v>
      </c>
      <c r="EB249" s="156">
        <v>0</v>
      </c>
      <c r="EC249" s="156">
        <v>0</v>
      </c>
      <c r="ED249" s="156">
        <v>0</v>
      </c>
      <c r="EE249" s="156">
        <v>0</v>
      </c>
      <c r="EF249" s="156">
        <v>0</v>
      </c>
      <c r="EG249" s="156">
        <v>0</v>
      </c>
      <c r="EH249" s="156">
        <v>0</v>
      </c>
      <c r="EI249" s="156">
        <v>0</v>
      </c>
      <c r="EJ249" s="156">
        <v>0</v>
      </c>
      <c r="EK249" s="156">
        <v>0</v>
      </c>
      <c r="EL249" s="156">
        <v>0</v>
      </c>
      <c r="EM249" s="156">
        <v>0</v>
      </c>
      <c r="EN249" s="156">
        <v>0</v>
      </c>
      <c r="EO249" s="156">
        <v>0</v>
      </c>
      <c r="EP249" s="156">
        <v>0</v>
      </c>
      <c r="EQ249" s="156">
        <v>0</v>
      </c>
      <c r="ER249" s="156">
        <v>0</v>
      </c>
      <c r="ES249" s="156">
        <v>0</v>
      </c>
      <c r="ET249" s="156">
        <v>0</v>
      </c>
      <c r="EU249" s="156">
        <v>0</v>
      </c>
      <c r="EV249" s="156">
        <v>0</v>
      </c>
      <c r="EW249" s="156">
        <v>0</v>
      </c>
      <c r="EX249" s="156">
        <v>0</v>
      </c>
      <c r="EY249" s="156">
        <v>0</v>
      </c>
      <c r="EZ249" s="156">
        <v>0</v>
      </c>
      <c r="FA249" s="156">
        <v>0</v>
      </c>
      <c r="FB249" s="156">
        <v>0</v>
      </c>
      <c r="FC249" s="156">
        <v>0</v>
      </c>
      <c r="FD249" s="156">
        <v>0</v>
      </c>
      <c r="FE249" s="156">
        <v>0</v>
      </c>
      <c r="FF249" s="156">
        <v>0</v>
      </c>
      <c r="FG249" s="156">
        <v>0</v>
      </c>
      <c r="FH249" s="156">
        <v>0</v>
      </c>
      <c r="FI249" s="156">
        <v>0</v>
      </c>
      <c r="FJ249" s="156">
        <v>0</v>
      </c>
      <c r="FK249" s="156">
        <v>0</v>
      </c>
      <c r="FL249" s="156">
        <v>0</v>
      </c>
      <c r="FM249" s="156">
        <v>0</v>
      </c>
      <c r="FN249" s="156">
        <v>0</v>
      </c>
      <c r="FO249" s="156">
        <v>0</v>
      </c>
      <c r="FP249" s="156">
        <v>0</v>
      </c>
      <c r="FQ249" s="156">
        <v>0</v>
      </c>
      <c r="FR249" s="156">
        <v>0</v>
      </c>
      <c r="FS249" s="156">
        <v>0</v>
      </c>
      <c r="FT249" s="156">
        <v>0</v>
      </c>
      <c r="FU249" s="156">
        <v>0</v>
      </c>
      <c r="FV249" s="156">
        <v>0</v>
      </c>
      <c r="FW249" s="156">
        <v>0</v>
      </c>
      <c r="FX249" s="156">
        <v>0</v>
      </c>
      <c r="FY249" s="146"/>
      <c r="FZ249" s="146"/>
      <c r="GA249" s="146"/>
      <c r="GB249" s="146"/>
      <c r="GC249" s="146"/>
      <c r="GD249" s="146"/>
      <c r="GE249" s="154"/>
      <c r="GF249" s="155"/>
      <c r="GG249" s="7"/>
      <c r="GH249" s="7"/>
      <c r="GI249" s="7"/>
      <c r="GJ249" s="7"/>
      <c r="GK249" s="7"/>
      <c r="GL249" s="7"/>
      <c r="GM249" s="7"/>
    </row>
    <row r="250" spans="1:195" x14ac:dyDescent="0.2">
      <c r="A250" s="3" t="s">
        <v>620</v>
      </c>
      <c r="B250" s="2" t="s">
        <v>621</v>
      </c>
      <c r="C250" s="146">
        <f t="shared" ref="C250:BN250" si="322">IF(C249&gt;0,C249,C247)</f>
        <v>2.6079999999999999E-2</v>
      </c>
      <c r="D250" s="146">
        <f t="shared" si="322"/>
        <v>2.7E-2</v>
      </c>
      <c r="E250" s="146">
        <f t="shared" si="322"/>
        <v>2.4687999999999998E-2</v>
      </c>
      <c r="F250" s="146">
        <f t="shared" si="322"/>
        <v>2.6262000000000001E-2</v>
      </c>
      <c r="G250" s="146">
        <f t="shared" si="322"/>
        <v>2.2284999999999999E-2</v>
      </c>
      <c r="H250" s="146">
        <f t="shared" si="322"/>
        <v>2.7E-2</v>
      </c>
      <c r="I250" s="146">
        <f t="shared" si="322"/>
        <v>2.7E-2</v>
      </c>
      <c r="J250" s="146">
        <f t="shared" si="322"/>
        <v>2.7E-2</v>
      </c>
      <c r="K250" s="146">
        <f t="shared" si="322"/>
        <v>2.7E-2</v>
      </c>
      <c r="L250" s="146">
        <f t="shared" si="322"/>
        <v>2.1895000000000001E-2</v>
      </c>
      <c r="M250" s="146">
        <f t="shared" si="322"/>
        <v>2.0947E-2</v>
      </c>
      <c r="N250" s="146">
        <f t="shared" si="322"/>
        <v>2.0358999999999999E-2</v>
      </c>
      <c r="O250" s="146">
        <f t="shared" si="322"/>
        <v>2.5353000000000001E-2</v>
      </c>
      <c r="P250" s="146">
        <f t="shared" si="322"/>
        <v>2.7E-2</v>
      </c>
      <c r="Q250" s="146">
        <f t="shared" si="322"/>
        <v>2.6010000000000002E-2</v>
      </c>
      <c r="R250" s="146">
        <f t="shared" si="322"/>
        <v>2.3909E-2</v>
      </c>
      <c r="S250" s="146">
        <f t="shared" si="322"/>
        <v>2.1013999999999998E-2</v>
      </c>
      <c r="T250" s="146">
        <f t="shared" si="322"/>
        <v>1.9300999999999999E-2</v>
      </c>
      <c r="U250" s="146">
        <f t="shared" si="322"/>
        <v>1.8800999999999998E-2</v>
      </c>
      <c r="V250" s="146">
        <f t="shared" si="322"/>
        <v>2.7E-2</v>
      </c>
      <c r="W250" s="51">
        <f t="shared" si="322"/>
        <v>2.7E-2</v>
      </c>
      <c r="X250" s="146">
        <f t="shared" si="322"/>
        <v>1.0756E-2</v>
      </c>
      <c r="Y250" s="146">
        <f t="shared" si="322"/>
        <v>1.9498000000000001E-2</v>
      </c>
      <c r="Z250" s="146">
        <f t="shared" si="322"/>
        <v>1.8914999999999998E-2</v>
      </c>
      <c r="AA250" s="146">
        <f t="shared" si="322"/>
        <v>2.4995E-2</v>
      </c>
      <c r="AB250" s="146">
        <f t="shared" si="322"/>
        <v>2.5023E-2</v>
      </c>
      <c r="AC250" s="146">
        <f t="shared" si="322"/>
        <v>1.5982E-2</v>
      </c>
      <c r="AD250" s="146">
        <f t="shared" si="322"/>
        <v>1.4692999999999999E-2</v>
      </c>
      <c r="AE250" s="146">
        <f t="shared" si="322"/>
        <v>7.8139999999999998E-3</v>
      </c>
      <c r="AF250" s="146">
        <f t="shared" si="322"/>
        <v>6.6740000000000002E-3</v>
      </c>
      <c r="AG250" s="146">
        <f t="shared" si="322"/>
        <v>1.2480999999999999E-2</v>
      </c>
      <c r="AH250" s="146">
        <f t="shared" si="322"/>
        <v>1.7123000000000003E-2</v>
      </c>
      <c r="AI250" s="146">
        <f t="shared" si="322"/>
        <v>2.7E-2</v>
      </c>
      <c r="AJ250" s="146">
        <f t="shared" si="322"/>
        <v>1.8787999999999999E-2</v>
      </c>
      <c r="AK250" s="146">
        <f t="shared" si="322"/>
        <v>1.6280000000000003E-2</v>
      </c>
      <c r="AL250" s="146">
        <f t="shared" si="322"/>
        <v>2.7E-2</v>
      </c>
      <c r="AM250" s="146">
        <f t="shared" si="322"/>
        <v>1.6449000000000002E-2</v>
      </c>
      <c r="AN250" s="146">
        <f t="shared" si="322"/>
        <v>2.2903E-2</v>
      </c>
      <c r="AO250" s="146">
        <f t="shared" si="322"/>
        <v>2.2655999999999999E-2</v>
      </c>
      <c r="AP250" s="146">
        <f t="shared" si="322"/>
        <v>2.5541000000000001E-2</v>
      </c>
      <c r="AQ250" s="146">
        <f t="shared" si="322"/>
        <v>1.5559E-2</v>
      </c>
      <c r="AR250" s="146">
        <f t="shared" si="322"/>
        <v>2.5440000000000001E-2</v>
      </c>
      <c r="AS250" s="146">
        <f t="shared" si="322"/>
        <v>1.1618E-2</v>
      </c>
      <c r="AT250" s="146">
        <f t="shared" si="322"/>
        <v>2.6713999999999998E-2</v>
      </c>
      <c r="AU250" s="146">
        <f t="shared" si="322"/>
        <v>1.9188E-2</v>
      </c>
      <c r="AV250" s="146">
        <f t="shared" si="322"/>
        <v>2.5359000000000003E-2</v>
      </c>
      <c r="AW250" s="146">
        <f t="shared" si="322"/>
        <v>2.0596E-2</v>
      </c>
      <c r="AX250" s="146">
        <f t="shared" si="322"/>
        <v>1.6797999999999997E-2</v>
      </c>
      <c r="AY250" s="146">
        <f t="shared" si="322"/>
        <v>2.7E-2</v>
      </c>
      <c r="AZ250" s="146">
        <f t="shared" si="322"/>
        <v>1.6345999999999999E-2</v>
      </c>
      <c r="BA250" s="146">
        <f t="shared" si="322"/>
        <v>2.1893999999999997E-2</v>
      </c>
      <c r="BB250" s="146">
        <f t="shared" si="322"/>
        <v>1.9684E-2</v>
      </c>
      <c r="BC250" s="146">
        <f t="shared" si="322"/>
        <v>2.2561999999999999E-2</v>
      </c>
      <c r="BD250" s="146">
        <f t="shared" si="322"/>
        <v>2.7E-2</v>
      </c>
      <c r="BE250" s="146">
        <f t="shared" si="322"/>
        <v>2.2815999999999999E-2</v>
      </c>
      <c r="BF250" s="146">
        <f t="shared" si="322"/>
        <v>2.6952E-2</v>
      </c>
      <c r="BG250" s="146">
        <f t="shared" si="322"/>
        <v>2.7E-2</v>
      </c>
      <c r="BH250" s="146">
        <f t="shared" si="322"/>
        <v>2.1419000000000001E-2</v>
      </c>
      <c r="BI250" s="146">
        <f t="shared" si="322"/>
        <v>8.4329999999999995E-3</v>
      </c>
      <c r="BJ250" s="146">
        <f t="shared" si="322"/>
        <v>2.3164000000000001E-2</v>
      </c>
      <c r="BK250" s="146">
        <f t="shared" si="322"/>
        <v>2.4458999999999998E-2</v>
      </c>
      <c r="BL250" s="146">
        <f t="shared" si="322"/>
        <v>2.7E-2</v>
      </c>
      <c r="BM250" s="146">
        <f t="shared" si="322"/>
        <v>2.0833999999999998E-2</v>
      </c>
      <c r="BN250" s="146">
        <f t="shared" si="322"/>
        <v>2.7E-2</v>
      </c>
      <c r="BO250" s="146">
        <f t="shared" ref="BO250:DZ250" si="323">IF(BO249&gt;0,BO249,BO247)</f>
        <v>1.5203E-2</v>
      </c>
      <c r="BP250" s="146">
        <f t="shared" si="323"/>
        <v>2.1702000000000003E-2</v>
      </c>
      <c r="BQ250" s="146">
        <f t="shared" si="323"/>
        <v>2.1759000000000001E-2</v>
      </c>
      <c r="BR250" s="146">
        <f t="shared" si="323"/>
        <v>4.7000000000000002E-3</v>
      </c>
      <c r="BS250" s="146">
        <f t="shared" si="323"/>
        <v>2.2309999999999999E-3</v>
      </c>
      <c r="BT250" s="146">
        <f t="shared" si="323"/>
        <v>4.0750000000000005E-3</v>
      </c>
      <c r="BU250" s="146">
        <f t="shared" si="323"/>
        <v>1.3811E-2</v>
      </c>
      <c r="BV250" s="146">
        <f t="shared" si="323"/>
        <v>1.1775000000000001E-2</v>
      </c>
      <c r="BW250" s="146">
        <f t="shared" si="323"/>
        <v>1.55E-2</v>
      </c>
      <c r="BX250" s="146">
        <f t="shared" si="323"/>
        <v>1.6598999999999999E-2</v>
      </c>
      <c r="BY250" s="146">
        <f t="shared" si="323"/>
        <v>2.3781E-2</v>
      </c>
      <c r="BZ250" s="146">
        <f t="shared" si="323"/>
        <v>2.6312000000000002E-2</v>
      </c>
      <c r="CA250" s="146">
        <f t="shared" si="323"/>
        <v>2.3040999999999999E-2</v>
      </c>
      <c r="CB250" s="146">
        <f t="shared" si="323"/>
        <v>2.6251999999999998E-2</v>
      </c>
      <c r="CC250" s="146">
        <f t="shared" si="323"/>
        <v>2.2199E-2</v>
      </c>
      <c r="CD250" s="146">
        <f t="shared" si="323"/>
        <v>1.9519999999999999E-2</v>
      </c>
      <c r="CE250" s="146">
        <f t="shared" si="323"/>
        <v>2.7E-2</v>
      </c>
      <c r="CF250" s="146">
        <f t="shared" si="323"/>
        <v>2.2463E-2</v>
      </c>
      <c r="CG250" s="146">
        <f t="shared" si="323"/>
        <v>2.7E-2</v>
      </c>
      <c r="CH250" s="146">
        <f t="shared" si="323"/>
        <v>2.2187999999999999E-2</v>
      </c>
      <c r="CI250" s="146">
        <f t="shared" si="323"/>
        <v>2.418E-2</v>
      </c>
      <c r="CJ250" s="146">
        <f t="shared" si="323"/>
        <v>2.3469E-2</v>
      </c>
      <c r="CK250" s="146">
        <f t="shared" si="323"/>
        <v>6.6010000000000001E-3</v>
      </c>
      <c r="CL250" s="146">
        <f t="shared" si="323"/>
        <v>8.2289999999999985E-3</v>
      </c>
      <c r="CM250" s="146">
        <f t="shared" si="323"/>
        <v>2.274E-3</v>
      </c>
      <c r="CN250" s="146">
        <f t="shared" si="323"/>
        <v>2.7E-2</v>
      </c>
      <c r="CO250" s="146">
        <f t="shared" si="323"/>
        <v>2.2359999999999998E-2</v>
      </c>
      <c r="CP250" s="146">
        <f t="shared" si="323"/>
        <v>2.0548999999999998E-2</v>
      </c>
      <c r="CQ250" s="146">
        <f t="shared" si="323"/>
        <v>1.2426999999999999E-2</v>
      </c>
      <c r="CR250" s="146">
        <f t="shared" si="323"/>
        <v>1.6799999999999999E-3</v>
      </c>
      <c r="CS250" s="146">
        <f t="shared" si="323"/>
        <v>2.2658000000000001E-2</v>
      </c>
      <c r="CT250" s="146">
        <f t="shared" si="323"/>
        <v>8.5199999999999998E-3</v>
      </c>
      <c r="CU250" s="146">
        <f t="shared" si="323"/>
        <v>1.9615999999999998E-2</v>
      </c>
      <c r="CV250" s="146">
        <f t="shared" si="323"/>
        <v>1.0978999999999999E-2</v>
      </c>
      <c r="CW250" s="146">
        <f t="shared" si="323"/>
        <v>1.7086999999999998E-2</v>
      </c>
      <c r="CX250" s="146">
        <f t="shared" si="323"/>
        <v>2.1824000000000003E-2</v>
      </c>
      <c r="CY250" s="146">
        <f t="shared" si="323"/>
        <v>2.7E-2</v>
      </c>
      <c r="CZ250" s="146">
        <f t="shared" si="323"/>
        <v>2.6651000000000001E-2</v>
      </c>
      <c r="DA250" s="146">
        <f t="shared" si="323"/>
        <v>2.7E-2</v>
      </c>
      <c r="DB250" s="146">
        <f t="shared" si="323"/>
        <v>2.7E-2</v>
      </c>
      <c r="DC250" s="146">
        <f t="shared" si="323"/>
        <v>1.7417999999999999E-2</v>
      </c>
      <c r="DD250" s="146">
        <f t="shared" si="323"/>
        <v>3.4300000000000003E-3</v>
      </c>
      <c r="DE250" s="146">
        <f t="shared" si="323"/>
        <v>1.145E-2</v>
      </c>
      <c r="DF250" s="146">
        <f t="shared" si="323"/>
        <v>2.4213999999999999E-2</v>
      </c>
      <c r="DG250" s="146">
        <f t="shared" si="323"/>
        <v>2.0452999999999999E-2</v>
      </c>
      <c r="DH250" s="146">
        <f t="shared" si="323"/>
        <v>2.0516E-2</v>
      </c>
      <c r="DI250" s="146">
        <f t="shared" si="323"/>
        <v>1.8844999999999997E-2</v>
      </c>
      <c r="DJ250" s="146">
        <f t="shared" si="323"/>
        <v>2.0882999999999999E-2</v>
      </c>
      <c r="DK250" s="146">
        <f t="shared" si="323"/>
        <v>1.5657999999999998E-2</v>
      </c>
      <c r="DL250" s="146">
        <f t="shared" si="323"/>
        <v>2.1967E-2</v>
      </c>
      <c r="DM250" s="146">
        <f t="shared" si="323"/>
        <v>1.9899E-2</v>
      </c>
      <c r="DN250" s="146">
        <f t="shared" si="323"/>
        <v>2.7E-2</v>
      </c>
      <c r="DO250" s="146">
        <f t="shared" si="323"/>
        <v>2.7E-2</v>
      </c>
      <c r="DP250" s="146">
        <f t="shared" si="323"/>
        <v>2.7E-2</v>
      </c>
      <c r="DQ250" s="146">
        <f t="shared" si="323"/>
        <v>2.4545000000000001E-2</v>
      </c>
      <c r="DR250" s="146">
        <f t="shared" si="323"/>
        <v>2.4417000000000001E-2</v>
      </c>
      <c r="DS250" s="146">
        <f t="shared" si="323"/>
        <v>2.5923999999999999E-2</v>
      </c>
      <c r="DT250" s="146">
        <f t="shared" si="323"/>
        <v>2.1728999999999998E-2</v>
      </c>
      <c r="DU250" s="146">
        <f t="shared" si="323"/>
        <v>2.7E-2</v>
      </c>
      <c r="DV250" s="146">
        <f t="shared" si="323"/>
        <v>2.7E-2</v>
      </c>
      <c r="DW250" s="146">
        <f t="shared" si="323"/>
        <v>2.1996999999999999E-2</v>
      </c>
      <c r="DX250" s="146">
        <f t="shared" si="323"/>
        <v>1.8931E-2</v>
      </c>
      <c r="DY250" s="146">
        <f t="shared" si="323"/>
        <v>1.2928E-2</v>
      </c>
      <c r="DZ250" s="146">
        <f t="shared" si="323"/>
        <v>1.7662000000000001E-2</v>
      </c>
      <c r="EA250" s="146">
        <f t="shared" ref="EA250:FX250" si="324">IF(EA249&gt;0,EA249,EA247)</f>
        <v>1.2173E-2</v>
      </c>
      <c r="EB250" s="146">
        <f t="shared" si="324"/>
        <v>2.7E-2</v>
      </c>
      <c r="EC250" s="146">
        <f t="shared" si="324"/>
        <v>2.6620999999999999E-2</v>
      </c>
      <c r="ED250" s="146">
        <f t="shared" si="324"/>
        <v>4.4120000000000001E-3</v>
      </c>
      <c r="EE250" s="146">
        <f t="shared" si="324"/>
        <v>2.7E-2</v>
      </c>
      <c r="EF250" s="146">
        <f t="shared" si="324"/>
        <v>1.9594999999999998E-2</v>
      </c>
      <c r="EG250" s="146">
        <f t="shared" si="324"/>
        <v>2.6536000000000001E-2</v>
      </c>
      <c r="EH250" s="146">
        <f t="shared" si="324"/>
        <v>2.5053000000000002E-2</v>
      </c>
      <c r="EI250" s="146">
        <f t="shared" si="324"/>
        <v>2.7E-2</v>
      </c>
      <c r="EJ250" s="146">
        <f t="shared" si="324"/>
        <v>2.7E-2</v>
      </c>
      <c r="EK250" s="146">
        <f t="shared" si="324"/>
        <v>5.7670000000000004E-3</v>
      </c>
      <c r="EL250" s="146">
        <f t="shared" si="324"/>
        <v>2.1160000000000003E-3</v>
      </c>
      <c r="EM250" s="146">
        <f t="shared" si="324"/>
        <v>1.6308E-2</v>
      </c>
      <c r="EN250" s="146">
        <f t="shared" si="324"/>
        <v>2.7E-2</v>
      </c>
      <c r="EO250" s="146">
        <f t="shared" si="324"/>
        <v>2.7E-2</v>
      </c>
      <c r="EP250" s="146">
        <f t="shared" si="324"/>
        <v>2.0586E-2</v>
      </c>
      <c r="EQ250" s="146">
        <f t="shared" si="324"/>
        <v>9.9850000000000008E-3</v>
      </c>
      <c r="ER250" s="146">
        <f t="shared" si="324"/>
        <v>2.1283E-2</v>
      </c>
      <c r="ES250" s="146">
        <f t="shared" si="324"/>
        <v>2.3557999999999999E-2</v>
      </c>
      <c r="ET250" s="146">
        <f t="shared" si="324"/>
        <v>2.7E-2</v>
      </c>
      <c r="EU250" s="146">
        <f t="shared" si="324"/>
        <v>2.7E-2</v>
      </c>
      <c r="EV250" s="146">
        <f t="shared" si="324"/>
        <v>1.0964999999999999E-2</v>
      </c>
      <c r="EW250" s="146">
        <f t="shared" si="324"/>
        <v>6.0530000000000002E-3</v>
      </c>
      <c r="EX250" s="146">
        <f t="shared" si="324"/>
        <v>3.9100000000000003E-3</v>
      </c>
      <c r="EY250" s="146">
        <f t="shared" si="324"/>
        <v>2.7E-2</v>
      </c>
      <c r="EZ250" s="146">
        <f t="shared" si="324"/>
        <v>2.2942000000000001E-2</v>
      </c>
      <c r="FA250" s="146">
        <f t="shared" si="324"/>
        <v>1.0666E-2</v>
      </c>
      <c r="FB250" s="146">
        <f t="shared" si="324"/>
        <v>1.1505E-2</v>
      </c>
      <c r="FC250" s="146">
        <f t="shared" si="324"/>
        <v>2.2550000000000001E-2</v>
      </c>
      <c r="FD250" s="146">
        <f t="shared" si="324"/>
        <v>2.4437999999999998E-2</v>
      </c>
      <c r="FE250" s="146">
        <f t="shared" si="324"/>
        <v>1.4180999999999999E-2</v>
      </c>
      <c r="FF250" s="146">
        <f t="shared" si="324"/>
        <v>2.7E-2</v>
      </c>
      <c r="FG250" s="146">
        <f t="shared" si="324"/>
        <v>2.7E-2</v>
      </c>
      <c r="FH250" s="146">
        <f t="shared" si="324"/>
        <v>1.9771999999999998E-2</v>
      </c>
      <c r="FI250" s="146">
        <f t="shared" si="324"/>
        <v>6.1999999999999998E-3</v>
      </c>
      <c r="FJ250" s="146">
        <f t="shared" si="324"/>
        <v>1.9438E-2</v>
      </c>
      <c r="FK250" s="146">
        <f t="shared" si="324"/>
        <v>1.0845E-2</v>
      </c>
      <c r="FL250" s="146">
        <f t="shared" si="324"/>
        <v>2.7E-2</v>
      </c>
      <c r="FM250" s="146">
        <f t="shared" si="324"/>
        <v>1.8414E-2</v>
      </c>
      <c r="FN250" s="146">
        <f t="shared" si="324"/>
        <v>2.7E-2</v>
      </c>
      <c r="FO250" s="146">
        <f t="shared" si="324"/>
        <v>5.6239999999999997E-3</v>
      </c>
      <c r="FP250" s="146">
        <f t="shared" si="324"/>
        <v>1.2143000000000001E-2</v>
      </c>
      <c r="FQ250" s="146">
        <f t="shared" si="324"/>
        <v>1.6879999999999999E-2</v>
      </c>
      <c r="FR250" s="146">
        <f t="shared" si="324"/>
        <v>1.1564999999999999E-2</v>
      </c>
      <c r="FS250" s="146">
        <f t="shared" si="324"/>
        <v>5.1450000000000003E-3</v>
      </c>
      <c r="FT250" s="51">
        <f t="shared" si="324"/>
        <v>4.2929999999999999E-3</v>
      </c>
      <c r="FU250" s="146">
        <f t="shared" si="324"/>
        <v>1.8345E-2</v>
      </c>
      <c r="FV250" s="146">
        <f t="shared" si="324"/>
        <v>1.5032E-2</v>
      </c>
      <c r="FW250" s="146">
        <f t="shared" si="324"/>
        <v>2.1498E-2</v>
      </c>
      <c r="FX250" s="146">
        <f t="shared" si="324"/>
        <v>1.9675000000000002E-2</v>
      </c>
      <c r="FY250" s="146"/>
      <c r="FZ250" s="157">
        <f>AVERAGE(C250:FX250)</f>
        <v>1.9704848314606772E-2</v>
      </c>
      <c r="GA250" s="146"/>
      <c r="GB250" s="146"/>
      <c r="GC250" s="146"/>
      <c r="GD250" s="146"/>
      <c r="GE250" s="154"/>
      <c r="GF250" s="155"/>
      <c r="GG250" s="7"/>
      <c r="GH250" s="7"/>
      <c r="GI250" s="7"/>
      <c r="GJ250" s="7"/>
      <c r="GK250" s="7"/>
      <c r="GL250" s="7"/>
      <c r="GM250" s="7"/>
    </row>
    <row r="251" spans="1:195" x14ac:dyDescent="0.2">
      <c r="A251" s="72"/>
      <c r="B251" s="2" t="s">
        <v>622</v>
      </c>
      <c r="C251" s="146"/>
      <c r="D251" s="146"/>
      <c r="E251" s="146"/>
      <c r="F251" s="146"/>
      <c r="G251" s="146"/>
      <c r="H251" s="146"/>
      <c r="I251" s="146"/>
      <c r="J251" s="146"/>
      <c r="K251" s="146"/>
      <c r="L251" s="146"/>
      <c r="M251" s="146"/>
      <c r="N251" s="146"/>
      <c r="O251" s="146"/>
      <c r="P251" s="146"/>
      <c r="Q251" s="146"/>
      <c r="R251" s="146"/>
      <c r="S251" s="146"/>
      <c r="T251" s="146"/>
      <c r="U251" s="146"/>
      <c r="V251" s="146"/>
      <c r="W251" s="146"/>
      <c r="X251" s="146"/>
      <c r="Y251" s="146"/>
      <c r="Z251" s="146"/>
      <c r="AA251" s="146"/>
      <c r="AB251" s="146"/>
      <c r="AC251" s="146"/>
      <c r="AD251" s="146"/>
      <c r="AE251" s="146"/>
      <c r="AF251" s="146"/>
      <c r="AG251" s="146"/>
      <c r="AH251" s="146"/>
      <c r="AI251" s="146"/>
      <c r="AJ251" s="146"/>
      <c r="AK251" s="146"/>
      <c r="AL251" s="146"/>
      <c r="AM251" s="146"/>
      <c r="AN251" s="146"/>
      <c r="AO251" s="146"/>
      <c r="AP251" s="146"/>
      <c r="AQ251" s="146"/>
      <c r="AR251" s="146"/>
      <c r="AS251" s="146"/>
      <c r="AT251" s="146"/>
      <c r="AU251" s="146"/>
      <c r="AV251" s="146"/>
      <c r="AW251" s="146"/>
      <c r="AX251" s="146"/>
      <c r="AY251" s="146"/>
      <c r="AZ251" s="146"/>
      <c r="BA251" s="146"/>
      <c r="BB251" s="146"/>
      <c r="BC251" s="146"/>
      <c r="BD251" s="146"/>
      <c r="BE251" s="146"/>
      <c r="BF251" s="146"/>
      <c r="BG251" s="146"/>
      <c r="BH251" s="146"/>
      <c r="BI251" s="146"/>
      <c r="BJ251" s="146"/>
      <c r="BK251" s="146"/>
      <c r="BL251" s="146"/>
      <c r="BM251" s="146"/>
      <c r="BN251" s="146"/>
      <c r="BO251" s="146"/>
      <c r="BP251" s="146"/>
      <c r="BQ251" s="146"/>
      <c r="BR251" s="146"/>
      <c r="BS251" s="146"/>
      <c r="BT251" s="146"/>
      <c r="BU251" s="146"/>
      <c r="BV251" s="146"/>
      <c r="BW251" s="146"/>
      <c r="BX251" s="146"/>
      <c r="BY251" s="146"/>
      <c r="BZ251" s="146"/>
      <c r="CA251" s="146"/>
      <c r="CB251" s="146"/>
      <c r="CC251" s="146"/>
      <c r="CD251" s="146"/>
      <c r="CE251" s="146"/>
      <c r="CF251" s="146"/>
      <c r="CG251" s="146"/>
      <c r="CH251" s="146"/>
      <c r="CI251" s="146"/>
      <c r="CJ251" s="146"/>
      <c r="CK251" s="146"/>
      <c r="CL251" s="146"/>
      <c r="CM251" s="146"/>
      <c r="CN251" s="146"/>
      <c r="CO251" s="146"/>
      <c r="CP251" s="146"/>
      <c r="CQ251" s="146"/>
      <c r="CR251" s="146"/>
      <c r="CS251" s="146"/>
      <c r="CT251" s="146"/>
      <c r="CU251" s="146"/>
      <c r="CV251" s="146"/>
      <c r="CW251" s="146"/>
      <c r="CX251" s="146"/>
      <c r="CY251" s="146"/>
      <c r="CZ251" s="146"/>
      <c r="DA251" s="146"/>
      <c r="DB251" s="146"/>
      <c r="DC251" s="146"/>
      <c r="DD251" s="146"/>
      <c r="DE251" s="146"/>
      <c r="DF251" s="146"/>
      <c r="DG251" s="146"/>
      <c r="DH251" s="146"/>
      <c r="DI251" s="146"/>
      <c r="DJ251" s="146"/>
      <c r="DK251" s="146"/>
      <c r="DL251" s="146"/>
      <c r="DM251" s="146"/>
      <c r="DN251" s="146"/>
      <c r="DO251" s="146"/>
      <c r="DP251" s="146"/>
      <c r="DQ251" s="146"/>
      <c r="DR251" s="146"/>
      <c r="DS251" s="146"/>
      <c r="DT251" s="146"/>
      <c r="DU251" s="146"/>
      <c r="DV251" s="146"/>
      <c r="DW251" s="146"/>
      <c r="DX251" s="146"/>
      <c r="DY251" s="146"/>
      <c r="DZ251" s="146"/>
      <c r="EA251" s="146"/>
      <c r="EB251" s="146"/>
      <c r="EC251" s="146"/>
      <c r="ED251" s="146"/>
      <c r="EE251" s="146"/>
      <c r="EF251" s="146"/>
      <c r="EG251" s="146"/>
      <c r="EH251" s="146"/>
      <c r="EI251" s="146"/>
      <c r="EJ251" s="146"/>
      <c r="EK251" s="146"/>
      <c r="EL251" s="146"/>
      <c r="EM251" s="146"/>
      <c r="EN251" s="146"/>
      <c r="EO251" s="146"/>
      <c r="EP251" s="146"/>
      <c r="EQ251" s="146"/>
      <c r="ER251" s="146"/>
      <c r="ES251" s="146"/>
      <c r="ET251" s="146"/>
      <c r="EU251" s="146"/>
      <c r="EV251" s="146"/>
      <c r="EW251" s="146"/>
      <c r="EX251" s="146"/>
      <c r="EY251" s="146"/>
      <c r="EZ251" s="146"/>
      <c r="FA251" s="146"/>
      <c r="FB251" s="146"/>
      <c r="FC251" s="146"/>
      <c r="FD251" s="146"/>
      <c r="FE251" s="146"/>
      <c r="FF251" s="146"/>
      <c r="FG251" s="146"/>
      <c r="FH251" s="146"/>
      <c r="FI251" s="146"/>
      <c r="FJ251" s="146"/>
      <c r="FK251" s="146"/>
      <c r="FL251" s="146"/>
      <c r="FM251" s="146"/>
      <c r="FN251" s="146"/>
      <c r="FO251" s="146"/>
      <c r="FP251" s="146"/>
      <c r="FQ251" s="146"/>
      <c r="FR251" s="146"/>
      <c r="FS251" s="146"/>
      <c r="FT251" s="146"/>
      <c r="FU251" s="146"/>
      <c r="FV251" s="146"/>
      <c r="FW251" s="146"/>
      <c r="FX251" s="146"/>
      <c r="FY251" s="156"/>
      <c r="FZ251" s="153"/>
      <c r="GA251" s="146"/>
      <c r="GB251" s="146"/>
      <c r="GC251" s="146"/>
      <c r="GD251" s="146"/>
      <c r="GE251" s="154"/>
      <c r="GF251" s="155"/>
      <c r="GG251" s="7"/>
      <c r="GH251" s="7"/>
      <c r="GI251" s="7"/>
      <c r="GJ251" s="7"/>
      <c r="GK251" s="7"/>
      <c r="GL251" s="7"/>
      <c r="GM251" s="7"/>
    </row>
    <row r="252" spans="1:195" x14ac:dyDescent="0.2">
      <c r="A252" s="3" t="s">
        <v>413</v>
      </c>
      <c r="B252" s="2" t="s">
        <v>413</v>
      </c>
      <c r="C252" s="146"/>
      <c r="D252" s="146"/>
      <c r="E252" s="146"/>
      <c r="F252" s="146"/>
      <c r="G252" s="146"/>
      <c r="H252" s="146"/>
      <c r="I252" s="146"/>
      <c r="J252" s="146"/>
      <c r="K252" s="146"/>
      <c r="L252" s="146"/>
      <c r="M252" s="146"/>
      <c r="N252" s="146"/>
      <c r="O252" s="146"/>
      <c r="P252" s="146"/>
      <c r="Q252" s="146"/>
      <c r="R252" s="146"/>
      <c r="S252" s="146"/>
      <c r="T252" s="146"/>
      <c r="U252" s="146"/>
      <c r="V252" s="146"/>
      <c r="W252" s="146"/>
      <c r="X252" s="146"/>
      <c r="Y252" s="146"/>
      <c r="Z252" s="146"/>
      <c r="AA252" s="146"/>
      <c r="AB252" s="146"/>
      <c r="AC252" s="146"/>
      <c r="AD252" s="146"/>
      <c r="AE252" s="146"/>
      <c r="AF252" s="146"/>
      <c r="AG252" s="146"/>
      <c r="AH252" s="146"/>
      <c r="AI252" s="146"/>
      <c r="AJ252" s="146"/>
      <c r="AK252" s="146"/>
      <c r="AL252" s="146"/>
      <c r="AM252" s="146"/>
      <c r="AN252" s="146"/>
      <c r="AO252" s="146"/>
      <c r="AP252" s="146"/>
      <c r="AQ252" s="146"/>
      <c r="AR252" s="146"/>
      <c r="AS252" s="146"/>
      <c r="AT252" s="146"/>
      <c r="AU252" s="146"/>
      <c r="AV252" s="146"/>
      <c r="AW252" s="146"/>
      <c r="AX252" s="146"/>
      <c r="AY252" s="146"/>
      <c r="AZ252" s="146"/>
      <c r="BA252" s="146"/>
      <c r="BB252" s="146"/>
      <c r="BC252" s="146"/>
      <c r="BD252" s="146"/>
      <c r="BE252" s="146"/>
      <c r="BF252" s="146"/>
      <c r="BG252" s="146"/>
      <c r="BH252" s="146"/>
      <c r="BI252" s="146"/>
      <c r="BJ252" s="146"/>
      <c r="BK252" s="146"/>
      <c r="BL252" s="146"/>
      <c r="BM252" s="146"/>
      <c r="BN252" s="146"/>
      <c r="BO252" s="146"/>
      <c r="BP252" s="146"/>
      <c r="BQ252" s="146"/>
      <c r="BR252" s="146"/>
      <c r="BS252" s="146"/>
      <c r="BT252" s="146"/>
      <c r="BU252" s="146"/>
      <c r="BV252" s="146"/>
      <c r="BW252" s="146"/>
      <c r="BX252" s="146"/>
      <c r="BY252" s="146"/>
      <c r="BZ252" s="146"/>
      <c r="CA252" s="146"/>
      <c r="CB252" s="146"/>
      <c r="CC252" s="146"/>
      <c r="CD252" s="146"/>
      <c r="CE252" s="146"/>
      <c r="CF252" s="146"/>
      <c r="CG252" s="146"/>
      <c r="CH252" s="146"/>
      <c r="CI252" s="146"/>
      <c r="CJ252" s="146"/>
      <c r="CK252" s="146"/>
      <c r="CL252" s="146"/>
      <c r="CM252" s="146"/>
      <c r="CN252" s="146"/>
      <c r="CO252" s="146"/>
      <c r="CP252" s="146"/>
      <c r="CQ252" s="146"/>
      <c r="CR252" s="146"/>
      <c r="CS252" s="146"/>
      <c r="CT252" s="146"/>
      <c r="CU252" s="146"/>
      <c r="CV252" s="146"/>
      <c r="CW252" s="146"/>
      <c r="CX252" s="146"/>
      <c r="CY252" s="146"/>
      <c r="CZ252" s="146"/>
      <c r="DA252" s="146"/>
      <c r="DB252" s="146"/>
      <c r="DC252" s="146"/>
      <c r="DD252" s="146"/>
      <c r="DE252" s="146"/>
      <c r="DF252" s="146"/>
      <c r="DG252" s="146"/>
      <c r="DH252" s="146"/>
      <c r="DI252" s="146"/>
      <c r="DJ252" s="146"/>
      <c r="DK252" s="146"/>
      <c r="DL252" s="146"/>
      <c r="DM252" s="146"/>
      <c r="DN252" s="146"/>
      <c r="DO252" s="146"/>
      <c r="DP252" s="146"/>
      <c r="DQ252" s="146"/>
      <c r="DR252" s="146"/>
      <c r="DS252" s="146"/>
      <c r="DT252" s="146"/>
      <c r="DU252" s="146"/>
      <c r="DV252" s="146"/>
      <c r="DW252" s="146"/>
      <c r="DX252" s="146"/>
      <c r="DY252" s="146"/>
      <c r="DZ252" s="146"/>
      <c r="EA252" s="146"/>
      <c r="EB252" s="146"/>
      <c r="EC252" s="146"/>
      <c r="ED252" s="146"/>
      <c r="EE252" s="146"/>
      <c r="EF252" s="146"/>
      <c r="EG252" s="146"/>
      <c r="EH252" s="146"/>
      <c r="EI252" s="146"/>
      <c r="EJ252" s="146"/>
      <c r="EK252" s="146"/>
      <c r="EL252" s="146"/>
      <c r="EM252" s="146"/>
      <c r="EN252" s="146"/>
      <c r="EO252" s="146"/>
      <c r="EP252" s="146"/>
      <c r="EQ252" s="146"/>
      <c r="ER252" s="146"/>
      <c r="ES252" s="146"/>
      <c r="ET252" s="146"/>
      <c r="EU252" s="146"/>
      <c r="EV252" s="146"/>
      <c r="EW252" s="146"/>
      <c r="EX252" s="146"/>
      <c r="EY252" s="146"/>
      <c r="EZ252" s="146"/>
      <c r="FA252" s="146"/>
      <c r="FB252" s="146"/>
      <c r="FC252" s="146"/>
      <c r="FD252" s="146"/>
      <c r="FE252" s="146"/>
      <c r="FF252" s="146"/>
      <c r="FG252" s="146"/>
      <c r="FH252" s="146"/>
      <c r="FI252" s="146"/>
      <c r="FJ252" s="146"/>
      <c r="FK252" s="146"/>
      <c r="FL252" s="146"/>
      <c r="FM252" s="146"/>
      <c r="FN252" s="146"/>
      <c r="FO252" s="146"/>
      <c r="FP252" s="146"/>
      <c r="FQ252" s="146"/>
      <c r="FR252" s="146"/>
      <c r="FS252" s="146"/>
      <c r="FT252" s="51"/>
      <c r="FU252" s="146"/>
      <c r="FV252" s="146"/>
      <c r="FW252" s="146"/>
      <c r="FX252" s="146"/>
      <c r="FY252" s="146"/>
      <c r="FZ252" s="146"/>
      <c r="GA252" s="146"/>
      <c r="GB252" s="146"/>
      <c r="GC252" s="146"/>
      <c r="GD252" s="146"/>
      <c r="GE252" s="154"/>
      <c r="GF252" s="155"/>
      <c r="GG252" s="7"/>
      <c r="GH252" s="7"/>
      <c r="GI252" s="7"/>
      <c r="GJ252" s="7"/>
      <c r="GK252" s="7"/>
      <c r="GL252" s="7"/>
      <c r="GM252" s="7"/>
    </row>
    <row r="253" spans="1:195" ht="15.75" x14ac:dyDescent="0.25">
      <c r="A253" s="3" t="s">
        <v>413</v>
      </c>
      <c r="B253" s="52" t="s">
        <v>623</v>
      </c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3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54"/>
      <c r="BQ253" s="54"/>
      <c r="BR253" s="54"/>
      <c r="BS253" s="54"/>
      <c r="BT253" s="54"/>
      <c r="BU253" s="54"/>
      <c r="BV253" s="54"/>
      <c r="BW253" s="54"/>
      <c r="BX253" s="54"/>
      <c r="BY253" s="54"/>
      <c r="BZ253" s="54"/>
      <c r="CA253" s="54"/>
      <c r="CB253" s="54"/>
      <c r="CC253" s="54"/>
      <c r="CD253" s="54"/>
      <c r="CE253" s="54"/>
      <c r="CF253" s="54"/>
      <c r="CG253" s="54"/>
      <c r="CH253" s="54"/>
      <c r="CI253" s="54"/>
      <c r="CJ253" s="54"/>
      <c r="CK253" s="54"/>
      <c r="CL253" s="54"/>
      <c r="CM253" s="54"/>
      <c r="CN253" s="54"/>
      <c r="CO253" s="54"/>
      <c r="CP253" s="54"/>
      <c r="CQ253" s="54"/>
      <c r="CR253" s="54"/>
      <c r="CS253" s="54"/>
      <c r="CT253" s="54"/>
      <c r="CU253" s="54"/>
      <c r="CV253" s="54"/>
      <c r="CW253" s="54"/>
      <c r="CX253" s="54"/>
      <c r="CY253" s="54"/>
      <c r="CZ253" s="54"/>
      <c r="DA253" s="54"/>
      <c r="DB253" s="54"/>
      <c r="DC253" s="54"/>
      <c r="DD253" s="54"/>
      <c r="DE253" s="54"/>
      <c r="DF253" s="54"/>
      <c r="DG253" s="54"/>
      <c r="DH253" s="54"/>
      <c r="DI253" s="54"/>
      <c r="DJ253" s="54"/>
      <c r="DK253" s="54"/>
      <c r="DL253" s="54"/>
      <c r="DM253" s="54"/>
      <c r="DN253" s="54"/>
      <c r="DO253" s="54"/>
      <c r="DP253" s="54"/>
      <c r="DQ253" s="54"/>
      <c r="DR253" s="54"/>
      <c r="DS253" s="54"/>
      <c r="DT253" s="54"/>
      <c r="DU253" s="54"/>
      <c r="DV253" s="54"/>
      <c r="DW253" s="54"/>
      <c r="DX253" s="54"/>
      <c r="DY253" s="54"/>
      <c r="DZ253" s="54"/>
      <c r="EA253" s="54"/>
      <c r="EB253" s="54"/>
      <c r="EC253" s="54"/>
      <c r="ED253" s="54"/>
      <c r="EE253" s="54"/>
      <c r="EF253" s="54"/>
      <c r="EG253" s="54"/>
      <c r="EH253" s="54"/>
      <c r="EI253" s="54"/>
      <c r="EJ253" s="54"/>
      <c r="EK253" s="54"/>
      <c r="EL253" s="54"/>
      <c r="EM253" s="54"/>
      <c r="EN253" s="54"/>
      <c r="EO253" s="54"/>
      <c r="EP253" s="54"/>
      <c r="EQ253" s="54"/>
      <c r="ER253" s="54"/>
      <c r="ES253" s="54"/>
      <c r="ET253" s="54"/>
      <c r="EU253" s="54"/>
      <c r="EV253" s="54"/>
      <c r="EW253" s="54"/>
      <c r="EX253" s="54"/>
      <c r="EY253" s="54"/>
      <c r="EZ253" s="54"/>
      <c r="FA253" s="54"/>
      <c r="FB253" s="54"/>
      <c r="FC253" s="54"/>
      <c r="FD253" s="54"/>
      <c r="FE253" s="54"/>
      <c r="FF253" s="54"/>
      <c r="FG253" s="54"/>
      <c r="FH253" s="54"/>
      <c r="FI253" s="54"/>
      <c r="FJ253" s="54"/>
      <c r="FK253" s="54"/>
      <c r="FL253" s="54"/>
      <c r="FM253" s="54"/>
      <c r="FN253" s="54"/>
      <c r="FO253" s="54"/>
      <c r="FP253" s="54"/>
      <c r="FQ253" s="54"/>
      <c r="FR253" s="54"/>
      <c r="FS253" s="54"/>
      <c r="FT253" s="53"/>
      <c r="FU253" s="54"/>
      <c r="FV253" s="54"/>
      <c r="FW253" s="54"/>
      <c r="FX253" s="54"/>
      <c r="FY253" s="158"/>
      <c r="FZ253" s="54"/>
      <c r="GA253" s="146"/>
      <c r="GB253" s="153"/>
      <c r="GC253" s="153"/>
      <c r="GD253" s="153"/>
      <c r="GE253" s="34"/>
      <c r="GF253" s="32"/>
      <c r="GG253" s="7"/>
      <c r="GH253" s="7"/>
      <c r="GI253" s="7"/>
      <c r="GJ253" s="7"/>
      <c r="GK253" s="7"/>
      <c r="GL253" s="7"/>
      <c r="GM253" s="7"/>
    </row>
    <row r="254" spans="1:195" x14ac:dyDescent="0.2">
      <c r="A254" s="3" t="s">
        <v>624</v>
      </c>
      <c r="B254" s="2" t="s">
        <v>625</v>
      </c>
      <c r="C254" s="54">
        <f t="shared" ref="C254:BN254" si="325">C56</f>
        <v>2635419.19</v>
      </c>
      <c r="D254" s="54">
        <f t="shared" si="325"/>
        <v>12335298.720000001</v>
      </c>
      <c r="E254" s="54">
        <f t="shared" si="325"/>
        <v>2412230.56</v>
      </c>
      <c r="F254" s="54">
        <f t="shared" si="325"/>
        <v>5720368.46</v>
      </c>
      <c r="G254" s="54">
        <f t="shared" si="325"/>
        <v>377927.57</v>
      </c>
      <c r="H254" s="54">
        <f t="shared" si="325"/>
        <v>395143.07</v>
      </c>
      <c r="I254" s="54">
        <f t="shared" si="325"/>
        <v>3213568.77</v>
      </c>
      <c r="J254" s="54">
        <f t="shared" si="325"/>
        <v>673569.82</v>
      </c>
      <c r="K254" s="54">
        <f t="shared" si="325"/>
        <v>132617.87</v>
      </c>
      <c r="L254" s="54">
        <f t="shared" si="325"/>
        <v>1011149.94</v>
      </c>
      <c r="M254" s="54">
        <f t="shared" si="325"/>
        <v>674580.5</v>
      </c>
      <c r="N254" s="54">
        <f t="shared" si="325"/>
        <v>19177274.050000001</v>
      </c>
      <c r="O254" s="54">
        <f t="shared" si="325"/>
        <v>4254277.22</v>
      </c>
      <c r="P254" s="54">
        <f t="shared" si="325"/>
        <v>103692.41</v>
      </c>
      <c r="Q254" s="54">
        <f t="shared" si="325"/>
        <v>13850398.17</v>
      </c>
      <c r="R254" s="54">
        <f t="shared" si="325"/>
        <v>617761.97</v>
      </c>
      <c r="S254" s="54">
        <f t="shared" si="325"/>
        <v>450357.82</v>
      </c>
      <c r="T254" s="54">
        <f t="shared" si="325"/>
        <v>75923.13</v>
      </c>
      <c r="U254" s="54">
        <f t="shared" si="325"/>
        <v>40608.99</v>
      </c>
      <c r="V254" s="54">
        <f t="shared" si="325"/>
        <v>106889.75</v>
      </c>
      <c r="W254" s="53">
        <f t="shared" si="325"/>
        <v>24786.73</v>
      </c>
      <c r="X254" s="54">
        <f t="shared" si="325"/>
        <v>17989.16</v>
      </c>
      <c r="Y254" s="54">
        <f t="shared" si="325"/>
        <v>255525.99</v>
      </c>
      <c r="Z254" s="54">
        <f t="shared" si="325"/>
        <v>81134.210000000006</v>
      </c>
      <c r="AA254" s="54">
        <f t="shared" si="325"/>
        <v>9747243.9800000004</v>
      </c>
      <c r="AB254" s="54">
        <f t="shared" si="325"/>
        <v>11113702.699999999</v>
      </c>
      <c r="AC254" s="54">
        <f t="shared" si="325"/>
        <v>294587.32</v>
      </c>
      <c r="AD254" s="54">
        <f t="shared" si="325"/>
        <v>286259.71999999997</v>
      </c>
      <c r="AE254" s="54">
        <f t="shared" si="325"/>
        <v>77938.009999999995</v>
      </c>
      <c r="AF254" s="54">
        <f t="shared" si="325"/>
        <v>126331.63</v>
      </c>
      <c r="AG254" s="54">
        <f t="shared" si="325"/>
        <v>373919.01</v>
      </c>
      <c r="AH254" s="54">
        <f t="shared" si="325"/>
        <v>509590.09</v>
      </c>
      <c r="AI254" s="54">
        <f t="shared" si="325"/>
        <v>104796.56</v>
      </c>
      <c r="AJ254" s="54">
        <f t="shared" si="325"/>
        <v>89018.61</v>
      </c>
      <c r="AK254" s="54">
        <f t="shared" si="325"/>
        <v>89655.7</v>
      </c>
      <c r="AL254" s="54">
        <f t="shared" si="325"/>
        <v>83392.070000000007</v>
      </c>
      <c r="AM254" s="54">
        <f t="shared" si="325"/>
        <v>151768.07</v>
      </c>
      <c r="AN254" s="54">
        <f t="shared" si="325"/>
        <v>115756.43</v>
      </c>
      <c r="AO254" s="54">
        <f t="shared" si="325"/>
        <v>1635890.12</v>
      </c>
      <c r="AP254" s="54">
        <f t="shared" si="325"/>
        <v>28295049.600000001</v>
      </c>
      <c r="AQ254" s="54">
        <f t="shared" si="325"/>
        <v>134015.69</v>
      </c>
      <c r="AR254" s="54">
        <f t="shared" si="325"/>
        <v>18442095.399999999</v>
      </c>
      <c r="AS254" s="54">
        <f t="shared" si="325"/>
        <v>2106102.48</v>
      </c>
      <c r="AT254" s="54">
        <f t="shared" si="325"/>
        <v>733129.63</v>
      </c>
      <c r="AU254" s="54">
        <f t="shared" si="325"/>
        <v>92365.54</v>
      </c>
      <c r="AV254" s="54">
        <f t="shared" si="325"/>
        <v>175645.4</v>
      </c>
      <c r="AW254" s="54">
        <f t="shared" si="325"/>
        <v>75720.91</v>
      </c>
      <c r="AX254" s="54">
        <f t="shared" si="325"/>
        <v>15874.86</v>
      </c>
      <c r="AY254" s="54">
        <f t="shared" si="325"/>
        <v>197866.63</v>
      </c>
      <c r="AZ254" s="54">
        <f t="shared" si="325"/>
        <v>3566131.04</v>
      </c>
      <c r="BA254" s="54">
        <f t="shared" si="325"/>
        <v>2900780.01</v>
      </c>
      <c r="BB254" s="54">
        <f t="shared" si="325"/>
        <v>3635889.28</v>
      </c>
      <c r="BC254" s="54">
        <f t="shared" si="325"/>
        <v>6443909.7300000004</v>
      </c>
      <c r="BD254" s="54">
        <f t="shared" si="325"/>
        <v>975092.92</v>
      </c>
      <c r="BE254" s="54">
        <f t="shared" si="325"/>
        <v>373739.94</v>
      </c>
      <c r="BF254" s="54">
        <f t="shared" si="325"/>
        <v>6910677.54</v>
      </c>
      <c r="BG254" s="54">
        <f t="shared" si="325"/>
        <v>462567.42</v>
      </c>
      <c r="BH254" s="54">
        <f t="shared" si="325"/>
        <v>214657.09</v>
      </c>
      <c r="BI254" s="54">
        <f t="shared" si="325"/>
        <v>161103.67000000001</v>
      </c>
      <c r="BJ254" s="54">
        <f t="shared" si="325"/>
        <v>1555391.45</v>
      </c>
      <c r="BK254" s="54">
        <f t="shared" si="325"/>
        <v>5927813.0899999999</v>
      </c>
      <c r="BL254" s="54">
        <f t="shared" si="325"/>
        <v>63982.68</v>
      </c>
      <c r="BM254" s="54">
        <f t="shared" si="325"/>
        <v>222504.7</v>
      </c>
      <c r="BN254" s="54">
        <f t="shared" si="325"/>
        <v>1185934.55</v>
      </c>
      <c r="BO254" s="54">
        <f t="shared" ref="BO254:DZ254" si="326">BO56</f>
        <v>551851.29</v>
      </c>
      <c r="BP254" s="54">
        <f t="shared" si="326"/>
        <v>87578.82</v>
      </c>
      <c r="BQ254" s="54">
        <f t="shared" si="326"/>
        <v>1532463.81</v>
      </c>
      <c r="BR254" s="54">
        <f t="shared" si="326"/>
        <v>1439785.91</v>
      </c>
      <c r="BS254" s="54">
        <f t="shared" si="326"/>
        <v>283549.63</v>
      </c>
      <c r="BT254" s="54">
        <f t="shared" si="326"/>
        <v>120150.3</v>
      </c>
      <c r="BU254" s="54">
        <f t="shared" si="326"/>
        <v>143456.95999999999</v>
      </c>
      <c r="BV254" s="54">
        <f t="shared" si="326"/>
        <v>385242.68</v>
      </c>
      <c r="BW254" s="54">
        <f t="shared" si="326"/>
        <v>571138.96</v>
      </c>
      <c r="BX254" s="54">
        <f t="shared" si="326"/>
        <v>27356.48</v>
      </c>
      <c r="BY254" s="54">
        <f t="shared" si="326"/>
        <v>334289.12</v>
      </c>
      <c r="BZ254" s="54">
        <f t="shared" si="326"/>
        <v>62674.03</v>
      </c>
      <c r="CA254" s="54">
        <f t="shared" si="326"/>
        <v>141348.38</v>
      </c>
      <c r="CB254" s="54">
        <f t="shared" si="326"/>
        <v>26366771.739999998</v>
      </c>
      <c r="CC254" s="54">
        <f t="shared" si="326"/>
        <v>88583.77</v>
      </c>
      <c r="CD254" s="54">
        <f t="shared" si="326"/>
        <v>30010.71</v>
      </c>
      <c r="CE254" s="54">
        <f t="shared" si="326"/>
        <v>116834.37</v>
      </c>
      <c r="CF254" s="54">
        <f t="shared" si="326"/>
        <v>36976.49</v>
      </c>
      <c r="CG254" s="54">
        <f t="shared" si="326"/>
        <v>122672.32000000001</v>
      </c>
      <c r="CH254" s="54">
        <f t="shared" si="326"/>
        <v>41859.629999999997</v>
      </c>
      <c r="CI254" s="54">
        <f t="shared" si="326"/>
        <v>262778.36</v>
      </c>
      <c r="CJ254" s="54">
        <f t="shared" si="326"/>
        <v>335493.59000000003</v>
      </c>
      <c r="CK254" s="54">
        <f t="shared" si="326"/>
        <v>1393228.49</v>
      </c>
      <c r="CL254" s="54">
        <f t="shared" si="326"/>
        <v>490942.73</v>
      </c>
      <c r="CM254" s="54">
        <f t="shared" si="326"/>
        <v>409457.94</v>
      </c>
      <c r="CN254" s="54">
        <f t="shared" si="326"/>
        <v>7524639.3399999999</v>
      </c>
      <c r="CO254" s="54">
        <f t="shared" si="326"/>
        <v>4909467.3499999996</v>
      </c>
      <c r="CP254" s="54">
        <f t="shared" si="326"/>
        <v>273215.59999999998</v>
      </c>
      <c r="CQ254" s="54">
        <f t="shared" si="326"/>
        <v>433599.85</v>
      </c>
      <c r="CR254" s="54">
        <f t="shared" si="326"/>
        <v>89419.06</v>
      </c>
      <c r="CS254" s="54">
        <f t="shared" si="326"/>
        <v>119183.27</v>
      </c>
      <c r="CT254" s="54">
        <f t="shared" si="326"/>
        <v>51736.160000000003</v>
      </c>
      <c r="CU254" s="54">
        <f t="shared" si="326"/>
        <v>69547.61</v>
      </c>
      <c r="CV254" s="54">
        <f t="shared" si="326"/>
        <v>39200.99</v>
      </c>
      <c r="CW254" s="54">
        <f t="shared" si="326"/>
        <v>85981.25</v>
      </c>
      <c r="CX254" s="54">
        <f t="shared" si="326"/>
        <v>270277.42</v>
      </c>
      <c r="CY254" s="54">
        <f t="shared" si="326"/>
        <v>69092.13</v>
      </c>
      <c r="CZ254" s="54">
        <f t="shared" si="326"/>
        <v>1142902.58</v>
      </c>
      <c r="DA254" s="54">
        <f t="shared" si="326"/>
        <v>105395.94</v>
      </c>
      <c r="DB254" s="54">
        <f t="shared" si="326"/>
        <v>142502.54999999999</v>
      </c>
      <c r="DC254" s="54">
        <f t="shared" si="326"/>
        <v>142070.82</v>
      </c>
      <c r="DD254" s="54">
        <f t="shared" si="326"/>
        <v>44418.6</v>
      </c>
      <c r="DE254" s="54">
        <f t="shared" si="326"/>
        <v>85555.43</v>
      </c>
      <c r="DF254" s="54">
        <f t="shared" si="326"/>
        <v>8631459.2599999998</v>
      </c>
      <c r="DG254" s="54">
        <f t="shared" si="326"/>
        <v>36478.61</v>
      </c>
      <c r="DH254" s="54">
        <f t="shared" si="326"/>
        <v>766688.13</v>
      </c>
      <c r="DI254" s="54">
        <f t="shared" si="326"/>
        <v>1136868.8999999999</v>
      </c>
      <c r="DJ254" s="54">
        <f t="shared" si="326"/>
        <v>228885.67</v>
      </c>
      <c r="DK254" s="54">
        <f t="shared" si="326"/>
        <v>140837.34</v>
      </c>
      <c r="DL254" s="54">
        <f t="shared" si="326"/>
        <v>1837785.38</v>
      </c>
      <c r="DM254" s="54">
        <f t="shared" si="326"/>
        <v>164628.01</v>
      </c>
      <c r="DN254" s="54">
        <f t="shared" si="326"/>
        <v>528286.27</v>
      </c>
      <c r="DO254" s="54">
        <f t="shared" si="326"/>
        <v>960873.2</v>
      </c>
      <c r="DP254" s="54">
        <f t="shared" si="326"/>
        <v>75316.17</v>
      </c>
      <c r="DQ254" s="54">
        <f t="shared" si="326"/>
        <v>172625.82</v>
      </c>
      <c r="DR254" s="54">
        <f t="shared" si="326"/>
        <v>470123.54</v>
      </c>
      <c r="DS254" s="54">
        <f t="shared" si="326"/>
        <v>255655.51</v>
      </c>
      <c r="DT254" s="54">
        <f t="shared" si="326"/>
        <v>30549.83</v>
      </c>
      <c r="DU254" s="54">
        <f t="shared" si="326"/>
        <v>147576.93</v>
      </c>
      <c r="DV254" s="54">
        <f t="shared" si="326"/>
        <v>56063.92</v>
      </c>
      <c r="DW254" s="54">
        <f t="shared" si="326"/>
        <v>73396.009999999995</v>
      </c>
      <c r="DX254" s="54">
        <f t="shared" si="326"/>
        <v>53630.31</v>
      </c>
      <c r="DY254" s="54">
        <f t="shared" si="326"/>
        <v>80501.88</v>
      </c>
      <c r="DZ254" s="54">
        <f t="shared" si="326"/>
        <v>450242.24</v>
      </c>
      <c r="EA254" s="54">
        <f t="shared" ref="EA254:FX254" si="327">EA56</f>
        <v>346420.96</v>
      </c>
      <c r="EB254" s="54">
        <f t="shared" si="327"/>
        <v>260328.8</v>
      </c>
      <c r="EC254" s="54">
        <f t="shared" si="327"/>
        <v>180926.47</v>
      </c>
      <c r="ED254" s="54">
        <f t="shared" si="327"/>
        <v>475357.79</v>
      </c>
      <c r="EE254" s="54">
        <f t="shared" si="327"/>
        <v>55920.28</v>
      </c>
      <c r="EF254" s="54">
        <f t="shared" si="327"/>
        <v>402951.13</v>
      </c>
      <c r="EG254" s="54">
        <f t="shared" si="327"/>
        <v>117697.13</v>
      </c>
      <c r="EH254" s="54">
        <f t="shared" si="327"/>
        <v>59370.19</v>
      </c>
      <c r="EI254" s="54">
        <f t="shared" si="327"/>
        <v>4980237.99</v>
      </c>
      <c r="EJ254" s="54">
        <f t="shared" si="327"/>
        <v>3218351.67</v>
      </c>
      <c r="EK254" s="54">
        <f t="shared" si="327"/>
        <v>217939.11</v>
      </c>
      <c r="EL254" s="54">
        <f t="shared" si="327"/>
        <v>184401.61</v>
      </c>
      <c r="EM254" s="54">
        <f t="shared" si="327"/>
        <v>141819.48000000001</v>
      </c>
      <c r="EN254" s="54">
        <f t="shared" si="327"/>
        <v>301354.96000000002</v>
      </c>
      <c r="EO254" s="54">
        <f t="shared" si="327"/>
        <v>123097.67</v>
      </c>
      <c r="EP254" s="54">
        <f t="shared" si="327"/>
        <v>154975.51999999999</v>
      </c>
      <c r="EQ254" s="54">
        <f t="shared" si="327"/>
        <v>826557.52</v>
      </c>
      <c r="ER254" s="54">
        <f t="shared" si="327"/>
        <v>143905.56</v>
      </c>
      <c r="ES254" s="54">
        <f t="shared" si="327"/>
        <v>81840.12</v>
      </c>
      <c r="ET254" s="54">
        <f t="shared" si="327"/>
        <v>56706.71</v>
      </c>
      <c r="EU254" s="54">
        <f t="shared" si="327"/>
        <v>216738.53</v>
      </c>
      <c r="EV254" s="54">
        <f t="shared" si="327"/>
        <v>19069.68</v>
      </c>
      <c r="EW254" s="54">
        <f t="shared" si="327"/>
        <v>246624.65</v>
      </c>
      <c r="EX254" s="54">
        <f t="shared" si="327"/>
        <v>61954.84</v>
      </c>
      <c r="EY254" s="54">
        <f t="shared" si="327"/>
        <v>163379.49</v>
      </c>
      <c r="EZ254" s="54">
        <f t="shared" si="327"/>
        <v>60589.88</v>
      </c>
      <c r="FA254" s="54">
        <f t="shared" si="327"/>
        <v>1056642.47</v>
      </c>
      <c r="FB254" s="54">
        <f t="shared" si="327"/>
        <v>136527.44</v>
      </c>
      <c r="FC254" s="54">
        <f t="shared" si="327"/>
        <v>728187.29</v>
      </c>
      <c r="FD254" s="54">
        <f t="shared" si="327"/>
        <v>193997.11</v>
      </c>
      <c r="FE254" s="54">
        <f t="shared" si="327"/>
        <v>61145.05</v>
      </c>
      <c r="FF254" s="54">
        <f t="shared" si="327"/>
        <v>118000.11</v>
      </c>
      <c r="FG254" s="54">
        <f t="shared" si="327"/>
        <v>65193.22</v>
      </c>
      <c r="FH254" s="54">
        <f t="shared" si="327"/>
        <v>54300.76</v>
      </c>
      <c r="FI254" s="54">
        <f t="shared" si="327"/>
        <v>636347.80000000005</v>
      </c>
      <c r="FJ254" s="54">
        <f t="shared" si="327"/>
        <v>463299.64</v>
      </c>
      <c r="FK254" s="54">
        <f t="shared" si="327"/>
        <v>766603.11</v>
      </c>
      <c r="FL254" s="54">
        <f t="shared" si="327"/>
        <v>1289168.73</v>
      </c>
      <c r="FM254" s="54">
        <f t="shared" si="327"/>
        <v>965291.49</v>
      </c>
      <c r="FN254" s="54">
        <f t="shared" si="327"/>
        <v>6364800.7999999998</v>
      </c>
      <c r="FO254" s="54">
        <f t="shared" si="327"/>
        <v>462471.99</v>
      </c>
      <c r="FP254" s="54">
        <f t="shared" si="327"/>
        <v>766490.41</v>
      </c>
      <c r="FQ254" s="54">
        <f t="shared" si="327"/>
        <v>318635.78000000003</v>
      </c>
      <c r="FR254" s="54">
        <f t="shared" si="327"/>
        <v>115281.76</v>
      </c>
      <c r="FS254" s="54">
        <f t="shared" si="327"/>
        <v>102320.04</v>
      </c>
      <c r="FT254" s="53">
        <f t="shared" si="327"/>
        <v>78404.160000000003</v>
      </c>
      <c r="FU254" s="54">
        <f t="shared" si="327"/>
        <v>359725.2</v>
      </c>
      <c r="FV254" s="54">
        <f t="shared" si="327"/>
        <v>274197.57</v>
      </c>
      <c r="FW254" s="54">
        <f t="shared" si="327"/>
        <v>114567.63</v>
      </c>
      <c r="FX254" s="54">
        <f t="shared" si="327"/>
        <v>44150.05</v>
      </c>
      <c r="FY254" s="54"/>
      <c r="FZ254" s="54"/>
      <c r="GA254" s="51"/>
      <c r="GB254" s="146"/>
      <c r="GC254" s="146"/>
      <c r="GD254" s="146"/>
      <c r="GE254" s="154"/>
      <c r="GF254" s="155"/>
      <c r="GG254" s="7"/>
      <c r="GH254" s="7"/>
      <c r="GI254" s="7"/>
      <c r="GJ254" s="7"/>
      <c r="GK254" s="7"/>
      <c r="GL254" s="7"/>
      <c r="GM254" s="7"/>
    </row>
    <row r="255" spans="1:195" x14ac:dyDescent="0.2">
      <c r="A255" s="3" t="s">
        <v>626</v>
      </c>
      <c r="B255" s="2" t="s">
        <v>627</v>
      </c>
      <c r="C255" s="146">
        <f t="shared" ref="C255:BN255" si="328">ROUND(C254/C40,6)</f>
        <v>3.7559999999999998E-3</v>
      </c>
      <c r="D255" s="146">
        <f t="shared" si="328"/>
        <v>4.7980000000000002E-3</v>
      </c>
      <c r="E255" s="146">
        <f t="shared" si="328"/>
        <v>3.186E-3</v>
      </c>
      <c r="F255" s="146">
        <f t="shared" si="328"/>
        <v>4.692E-3</v>
      </c>
      <c r="G255" s="146">
        <f t="shared" si="328"/>
        <v>2.013E-3</v>
      </c>
      <c r="H255" s="146">
        <f t="shared" si="328"/>
        <v>3.8790000000000001E-3</v>
      </c>
      <c r="I255" s="146">
        <f t="shared" si="328"/>
        <v>4.5230000000000001E-3</v>
      </c>
      <c r="J255" s="146">
        <f t="shared" si="328"/>
        <v>5.0049999999999999E-3</v>
      </c>
      <c r="K255" s="146">
        <f t="shared" si="328"/>
        <v>2.9880000000000002E-3</v>
      </c>
      <c r="L255" s="146">
        <f t="shared" si="328"/>
        <v>1.8140000000000001E-3</v>
      </c>
      <c r="M255" s="146">
        <f t="shared" si="328"/>
        <v>3.3170000000000001E-3</v>
      </c>
      <c r="N255" s="146">
        <f t="shared" si="328"/>
        <v>3.1229999999999999E-3</v>
      </c>
      <c r="O255" s="146">
        <f t="shared" si="328"/>
        <v>2.4710000000000001E-3</v>
      </c>
      <c r="P255" s="146">
        <f t="shared" si="328"/>
        <v>2.9429999999999999E-3</v>
      </c>
      <c r="Q255" s="146">
        <f t="shared" si="328"/>
        <v>5.28E-3</v>
      </c>
      <c r="R255" s="146">
        <f t="shared" si="328"/>
        <v>9.2460000000000007E-3</v>
      </c>
      <c r="S255" s="146">
        <f t="shared" si="328"/>
        <v>1.5659999999999999E-3</v>
      </c>
      <c r="T255" s="146">
        <f t="shared" si="328"/>
        <v>2.6719999999999999E-3</v>
      </c>
      <c r="U255" s="146">
        <f t="shared" si="328"/>
        <v>2.33E-3</v>
      </c>
      <c r="V255" s="146">
        <f t="shared" si="328"/>
        <v>3.7650000000000001E-3</v>
      </c>
      <c r="W255" s="51">
        <f t="shared" si="328"/>
        <v>3.6110000000000001E-3</v>
      </c>
      <c r="X255" s="146">
        <f t="shared" si="328"/>
        <v>1.268E-3</v>
      </c>
      <c r="Y255" s="146">
        <f t="shared" si="328"/>
        <v>4.1089999999999998E-3</v>
      </c>
      <c r="Z255" s="146">
        <f t="shared" si="328"/>
        <v>3.4680000000000002E-3</v>
      </c>
      <c r="AA255" s="146">
        <f t="shared" si="328"/>
        <v>2.9129999999999998E-3</v>
      </c>
      <c r="AB255" s="146">
        <f t="shared" si="328"/>
        <v>1.6199999999999999E-3</v>
      </c>
      <c r="AC255" s="146">
        <f t="shared" si="328"/>
        <v>1.5009999999999999E-3</v>
      </c>
      <c r="AD255" s="146">
        <f t="shared" si="328"/>
        <v>1.217E-3</v>
      </c>
      <c r="AE255" s="146">
        <f t="shared" si="328"/>
        <v>1.9620000000000002E-3</v>
      </c>
      <c r="AF255" s="146">
        <f t="shared" si="328"/>
        <v>1.6590000000000001E-3</v>
      </c>
      <c r="AG255" s="146">
        <f t="shared" si="328"/>
        <v>8.7500000000000002E-4</v>
      </c>
      <c r="AH255" s="146">
        <f t="shared" si="328"/>
        <v>1.5737999999999999E-2</v>
      </c>
      <c r="AI255" s="146">
        <f t="shared" si="328"/>
        <v>1.2985999999999999E-2</v>
      </c>
      <c r="AJ255" s="146">
        <f t="shared" si="328"/>
        <v>3.124E-3</v>
      </c>
      <c r="AK255" s="146">
        <f t="shared" si="328"/>
        <v>1.369E-3</v>
      </c>
      <c r="AL255" s="146">
        <f t="shared" si="328"/>
        <v>1.3860000000000001E-3</v>
      </c>
      <c r="AM255" s="146">
        <f t="shared" si="328"/>
        <v>3.225E-3</v>
      </c>
      <c r="AN255" s="146">
        <f t="shared" si="328"/>
        <v>1.186E-3</v>
      </c>
      <c r="AO255" s="146">
        <f t="shared" si="328"/>
        <v>5.9220000000000002E-3</v>
      </c>
      <c r="AP255" s="146">
        <f t="shared" si="328"/>
        <v>1.75E-3</v>
      </c>
      <c r="AQ255" s="146">
        <f t="shared" si="328"/>
        <v>9.7099999999999997E-4</v>
      </c>
      <c r="AR255" s="146">
        <f t="shared" si="328"/>
        <v>2.8240000000000001E-3</v>
      </c>
      <c r="AS255" s="146">
        <f t="shared" si="328"/>
        <v>7.1900000000000002E-4</v>
      </c>
      <c r="AT255" s="146">
        <f t="shared" si="328"/>
        <v>3.4139999999999999E-3</v>
      </c>
      <c r="AU255" s="146">
        <f t="shared" si="328"/>
        <v>2.3270000000000001E-3</v>
      </c>
      <c r="AV255" s="146">
        <f t="shared" si="328"/>
        <v>9.7990000000000004E-3</v>
      </c>
      <c r="AW255" s="146">
        <f t="shared" si="328"/>
        <v>3.4350000000000001E-3</v>
      </c>
      <c r="AX255" s="146">
        <f t="shared" si="328"/>
        <v>9.3499999999999996E-4</v>
      </c>
      <c r="AY255" s="146">
        <f t="shared" si="328"/>
        <v>4.8700000000000002E-3</v>
      </c>
      <c r="AZ255" s="146">
        <f t="shared" si="328"/>
        <v>5.3499999999999997E-3</v>
      </c>
      <c r="BA255" s="146">
        <f t="shared" si="328"/>
        <v>7.744E-3</v>
      </c>
      <c r="BB255" s="146">
        <f t="shared" si="328"/>
        <v>2.4108999999999998E-2</v>
      </c>
      <c r="BC255" s="146">
        <f t="shared" si="328"/>
        <v>2.4099999999999998E-3</v>
      </c>
      <c r="BD255" s="146">
        <f t="shared" si="328"/>
        <v>2.5219999999999999E-3</v>
      </c>
      <c r="BE255" s="146">
        <f t="shared" si="328"/>
        <v>3.0739999999999999E-3</v>
      </c>
      <c r="BF255" s="146">
        <f t="shared" si="328"/>
        <v>4.4140000000000004E-3</v>
      </c>
      <c r="BG255" s="146">
        <f t="shared" si="328"/>
        <v>1.4493000000000001E-2</v>
      </c>
      <c r="BH255" s="146">
        <f t="shared" si="328"/>
        <v>4.9940000000000002E-3</v>
      </c>
      <c r="BI255" s="146">
        <f t="shared" si="328"/>
        <v>4.5399999999999998E-3</v>
      </c>
      <c r="BJ255" s="146">
        <f t="shared" si="328"/>
        <v>3.0560000000000001E-3</v>
      </c>
      <c r="BK255" s="146">
        <f t="shared" si="328"/>
        <v>6.8190000000000004E-3</v>
      </c>
      <c r="BL255" s="146">
        <f t="shared" si="328"/>
        <v>1.108E-2</v>
      </c>
      <c r="BM255" s="146">
        <f t="shared" si="328"/>
        <v>9.6810000000000004E-3</v>
      </c>
      <c r="BN255" s="146">
        <f t="shared" si="328"/>
        <v>4.9769999999999997E-3</v>
      </c>
      <c r="BO255" s="146">
        <f t="shared" ref="BO255:DZ255" si="329">ROUND(BO254/BO40,6)</f>
        <v>3.9069999999999999E-3</v>
      </c>
      <c r="BP255" s="146">
        <f t="shared" si="329"/>
        <v>1.4530000000000001E-3</v>
      </c>
      <c r="BQ255" s="146">
        <f t="shared" si="329"/>
        <v>1.4120000000000001E-3</v>
      </c>
      <c r="BR255" s="146">
        <f t="shared" si="329"/>
        <v>2.1419999999999998E-3</v>
      </c>
      <c r="BS255" s="146">
        <f t="shared" si="329"/>
        <v>5.0000000000000001E-4</v>
      </c>
      <c r="BT255" s="146">
        <f t="shared" si="329"/>
        <v>3.6999999999999999E-4</v>
      </c>
      <c r="BU255" s="146">
        <f t="shared" si="329"/>
        <v>1.292E-3</v>
      </c>
      <c r="BV255" s="146">
        <f t="shared" si="329"/>
        <v>6.8900000000000005E-4</v>
      </c>
      <c r="BW255" s="146">
        <f t="shared" si="329"/>
        <v>1.0369999999999999E-3</v>
      </c>
      <c r="BX255" s="146">
        <f t="shared" si="329"/>
        <v>4.6500000000000003E-4</v>
      </c>
      <c r="BY255" s="146">
        <f t="shared" si="329"/>
        <v>3.9300000000000003E-3</v>
      </c>
      <c r="BZ255" s="146">
        <f t="shared" si="329"/>
        <v>1.9090000000000001E-3</v>
      </c>
      <c r="CA255" s="146">
        <f t="shared" si="329"/>
        <v>2.5049999999999998E-3</v>
      </c>
      <c r="CB255" s="146">
        <f t="shared" si="329"/>
        <v>2.7430000000000002E-3</v>
      </c>
      <c r="CC255" s="146">
        <f t="shared" si="329"/>
        <v>4.0670000000000003E-3</v>
      </c>
      <c r="CD255" s="146">
        <f t="shared" si="329"/>
        <v>1.8990000000000001E-3</v>
      </c>
      <c r="CE255" s="146">
        <f t="shared" si="329"/>
        <v>3.5509999999999999E-3</v>
      </c>
      <c r="CF255" s="146">
        <f t="shared" si="329"/>
        <v>1.2080000000000001E-3</v>
      </c>
      <c r="CG255" s="146">
        <f t="shared" si="329"/>
        <v>4.8679999999999999E-3</v>
      </c>
      <c r="CH255" s="146">
        <f t="shared" si="329"/>
        <v>2.0140000000000002E-3</v>
      </c>
      <c r="CI255" s="146">
        <f t="shared" si="329"/>
        <v>2.4020000000000001E-3</v>
      </c>
      <c r="CJ255" s="146">
        <f t="shared" si="329"/>
        <v>1.722E-3</v>
      </c>
      <c r="CK255" s="146">
        <f t="shared" si="329"/>
        <v>1.0200000000000001E-3</v>
      </c>
      <c r="CL255" s="146">
        <f t="shared" si="329"/>
        <v>2.186E-3</v>
      </c>
      <c r="CM255" s="146">
        <f t="shared" si="329"/>
        <v>1.709E-3</v>
      </c>
      <c r="CN255" s="146">
        <f t="shared" si="329"/>
        <v>2.2490000000000001E-3</v>
      </c>
      <c r="CO255" s="146">
        <f t="shared" si="329"/>
        <v>2.6410000000000001E-3</v>
      </c>
      <c r="CP255" s="146">
        <f t="shared" si="329"/>
        <v>7.0100000000000002E-4</v>
      </c>
      <c r="CQ255" s="146">
        <f t="shared" si="329"/>
        <v>3.715E-3</v>
      </c>
      <c r="CR255" s="146">
        <f t="shared" si="329"/>
        <v>8.3299999999999997E-4</v>
      </c>
      <c r="CS255" s="146">
        <f t="shared" si="329"/>
        <v>2.5309999999999998E-3</v>
      </c>
      <c r="CT255" s="146">
        <f t="shared" si="329"/>
        <v>1.542E-3</v>
      </c>
      <c r="CU255" s="146">
        <f t="shared" si="329"/>
        <v>4.5360000000000001E-3</v>
      </c>
      <c r="CV255" s="146">
        <f t="shared" si="329"/>
        <v>2.2300000000000002E-3</v>
      </c>
      <c r="CW255" s="146">
        <f t="shared" si="329"/>
        <v>1.284E-3</v>
      </c>
      <c r="CX255" s="146">
        <f t="shared" si="329"/>
        <v>3.692E-3</v>
      </c>
      <c r="CY255" s="146">
        <f t="shared" si="329"/>
        <v>1.0411E-2</v>
      </c>
      <c r="CZ255" s="146">
        <f t="shared" si="329"/>
        <v>5.5199999999999997E-3</v>
      </c>
      <c r="DA255" s="146">
        <f t="shared" si="329"/>
        <v>2.6340000000000001E-3</v>
      </c>
      <c r="DB255" s="146">
        <f t="shared" si="329"/>
        <v>5.901E-3</v>
      </c>
      <c r="DC255" s="146">
        <f t="shared" si="329"/>
        <v>2.2550000000000001E-3</v>
      </c>
      <c r="DD255" s="146">
        <f t="shared" si="329"/>
        <v>1.8200000000000001E-4</v>
      </c>
      <c r="DE255" s="146">
        <f t="shared" si="329"/>
        <v>7.2199999999999999E-4</v>
      </c>
      <c r="DF255" s="146">
        <f t="shared" si="329"/>
        <v>5.11E-3</v>
      </c>
      <c r="DG255" s="146">
        <f t="shared" si="329"/>
        <v>8.8199999999999997E-4</v>
      </c>
      <c r="DH255" s="146">
        <f t="shared" si="329"/>
        <v>2.0370000000000002E-3</v>
      </c>
      <c r="DI255" s="146">
        <f t="shared" si="329"/>
        <v>2.3830000000000001E-3</v>
      </c>
      <c r="DJ255" s="146">
        <f t="shared" si="329"/>
        <v>3.898E-3</v>
      </c>
      <c r="DK255" s="146">
        <f t="shared" si="329"/>
        <v>3.1129999999999999E-3</v>
      </c>
      <c r="DL255" s="146">
        <f t="shared" si="329"/>
        <v>3.7290000000000001E-3</v>
      </c>
      <c r="DM255" s="146">
        <f t="shared" si="329"/>
        <v>4.6569999999999997E-3</v>
      </c>
      <c r="DN255" s="146">
        <f t="shared" si="329"/>
        <v>2.1069999999999999E-3</v>
      </c>
      <c r="DO255" s="146">
        <f t="shared" si="329"/>
        <v>3.771E-3</v>
      </c>
      <c r="DP255" s="146">
        <f t="shared" si="329"/>
        <v>4.8719999999999996E-3</v>
      </c>
      <c r="DQ255" s="146">
        <f t="shared" si="329"/>
        <v>1.0560000000000001E-3</v>
      </c>
      <c r="DR255" s="146">
        <f t="shared" si="329"/>
        <v>6.5579999999999996E-3</v>
      </c>
      <c r="DS255" s="146">
        <f t="shared" si="329"/>
        <v>6.8599999999999998E-3</v>
      </c>
      <c r="DT255" s="146">
        <f t="shared" si="329"/>
        <v>2.9420000000000002E-3</v>
      </c>
      <c r="DU255" s="146">
        <f t="shared" si="329"/>
        <v>5.9750000000000003E-3</v>
      </c>
      <c r="DV255" s="146">
        <f t="shared" si="329"/>
        <v>7.4079999999999997E-3</v>
      </c>
      <c r="DW255" s="146">
        <f t="shared" si="329"/>
        <v>3.9589999999999998E-3</v>
      </c>
      <c r="DX255" s="146">
        <f t="shared" si="329"/>
        <v>9.19E-4</v>
      </c>
      <c r="DY255" s="146">
        <f t="shared" si="329"/>
        <v>8.4699999999999999E-4</v>
      </c>
      <c r="DZ255" s="146">
        <f t="shared" si="329"/>
        <v>3.2399999999999998E-3</v>
      </c>
      <c r="EA255" s="146">
        <f t="shared" ref="EA255:FX255" si="330">ROUND(EA254/EA40,6)</f>
        <v>1.139E-3</v>
      </c>
      <c r="EB255" s="146">
        <f t="shared" si="330"/>
        <v>3.3709999999999999E-3</v>
      </c>
      <c r="EC255" s="146">
        <f t="shared" si="330"/>
        <v>5.5399999999999998E-3</v>
      </c>
      <c r="ED255" s="146">
        <f t="shared" si="330"/>
        <v>1.6200000000000001E-4</v>
      </c>
      <c r="EE255" s="146">
        <f t="shared" si="330"/>
        <v>3.5149999999999999E-3</v>
      </c>
      <c r="EF255" s="146">
        <f t="shared" si="330"/>
        <v>4.8279999999999998E-3</v>
      </c>
      <c r="EG255" s="146">
        <f t="shared" si="330"/>
        <v>4.8719999999999996E-3</v>
      </c>
      <c r="EH255" s="146">
        <f t="shared" si="330"/>
        <v>4.3319999999999999E-3</v>
      </c>
      <c r="EI255" s="146">
        <f t="shared" si="330"/>
        <v>4.8279999999999998E-3</v>
      </c>
      <c r="EJ255" s="146">
        <f t="shared" si="330"/>
        <v>4.5240000000000002E-3</v>
      </c>
      <c r="EK255" s="146">
        <f t="shared" si="330"/>
        <v>3.86E-4</v>
      </c>
      <c r="EL255" s="146">
        <f t="shared" si="330"/>
        <v>8.43E-4</v>
      </c>
      <c r="EM255" s="146">
        <f t="shared" si="330"/>
        <v>1.6249999999999999E-3</v>
      </c>
      <c r="EN255" s="146">
        <f t="shared" si="330"/>
        <v>5.1219999999999998E-3</v>
      </c>
      <c r="EO255" s="146">
        <f t="shared" si="330"/>
        <v>2.7950000000000002E-3</v>
      </c>
      <c r="EP255" s="146">
        <f t="shared" si="330"/>
        <v>1.305E-3</v>
      </c>
      <c r="EQ255" s="146">
        <f t="shared" si="330"/>
        <v>9.3300000000000002E-4</v>
      </c>
      <c r="ER255" s="146">
        <f t="shared" si="330"/>
        <v>1.702E-3</v>
      </c>
      <c r="ES255" s="146">
        <f t="shared" si="330"/>
        <v>4.1609999999999998E-3</v>
      </c>
      <c r="ET255" s="146">
        <f t="shared" si="330"/>
        <v>2.794E-3</v>
      </c>
      <c r="EU255" s="146">
        <f t="shared" si="330"/>
        <v>6.4809999999999998E-3</v>
      </c>
      <c r="EV255" s="146">
        <f t="shared" si="330"/>
        <v>4.1300000000000001E-4</v>
      </c>
      <c r="EW255" s="146">
        <f t="shared" si="330"/>
        <v>3.21E-4</v>
      </c>
      <c r="EX255" s="146">
        <f t="shared" si="330"/>
        <v>1.4519999999999999E-3</v>
      </c>
      <c r="EY255" s="146">
        <f t="shared" si="330"/>
        <v>4.7920000000000003E-3</v>
      </c>
      <c r="EZ255" s="146">
        <f t="shared" si="330"/>
        <v>2.2190000000000001E-3</v>
      </c>
      <c r="FA255" s="146">
        <f t="shared" si="330"/>
        <v>5.5800000000000001E-4</v>
      </c>
      <c r="FB255" s="146">
        <f t="shared" si="330"/>
        <v>4.7399999999999997E-4</v>
      </c>
      <c r="FC255" s="146">
        <f t="shared" si="330"/>
        <v>2.8180000000000002E-3</v>
      </c>
      <c r="FD255" s="146">
        <f t="shared" si="330"/>
        <v>5.1009999999999996E-3</v>
      </c>
      <c r="FE255" s="146">
        <f t="shared" si="330"/>
        <v>1.7240000000000001E-3</v>
      </c>
      <c r="FF255" s="146">
        <f t="shared" si="330"/>
        <v>6.6239999999999997E-3</v>
      </c>
      <c r="FG255" s="146">
        <f t="shared" si="330"/>
        <v>5.646E-3</v>
      </c>
      <c r="FH255" s="146">
        <f t="shared" si="330"/>
        <v>1.348E-3</v>
      </c>
      <c r="FI255" s="146">
        <f t="shared" si="330"/>
        <v>5.5599999999999996E-4</v>
      </c>
      <c r="FJ255" s="146">
        <f t="shared" si="330"/>
        <v>1.214E-3</v>
      </c>
      <c r="FK255" s="146">
        <f t="shared" si="330"/>
        <v>7.2800000000000002E-4</v>
      </c>
      <c r="FL255" s="146">
        <f t="shared" si="330"/>
        <v>1.82E-3</v>
      </c>
      <c r="FM255" s="146">
        <f t="shared" si="330"/>
        <v>2.2060000000000001E-3</v>
      </c>
      <c r="FN255" s="146">
        <f t="shared" si="330"/>
        <v>4.1669999999999997E-3</v>
      </c>
      <c r="FO255" s="146">
        <f t="shared" si="330"/>
        <v>3.5599999999999998E-4</v>
      </c>
      <c r="FP255" s="146">
        <f t="shared" si="330"/>
        <v>1.049E-3</v>
      </c>
      <c r="FQ255" s="146">
        <f t="shared" si="330"/>
        <v>1.585E-3</v>
      </c>
      <c r="FR255" s="146">
        <f t="shared" si="330"/>
        <v>1.1349999999999999E-3</v>
      </c>
      <c r="FS255" s="146">
        <f t="shared" si="330"/>
        <v>4.9100000000000001E-4</v>
      </c>
      <c r="FT255" s="51">
        <f t="shared" si="330"/>
        <v>2.9300000000000002E-4</v>
      </c>
      <c r="FU255" s="146">
        <f t="shared" si="330"/>
        <v>3.2919999999999998E-3</v>
      </c>
      <c r="FV255" s="146">
        <f t="shared" si="330"/>
        <v>2.8839999999999998E-3</v>
      </c>
      <c r="FW255" s="146">
        <f t="shared" si="330"/>
        <v>6.3270000000000002E-3</v>
      </c>
      <c r="FX255" s="146">
        <f t="shared" si="330"/>
        <v>2.3670000000000002E-3</v>
      </c>
      <c r="FY255" s="54"/>
      <c r="FZ255" s="54"/>
      <c r="GA255" s="51"/>
      <c r="GB255" s="54"/>
      <c r="GC255" s="54"/>
      <c r="GD255" s="54"/>
      <c r="GE255" s="6"/>
      <c r="GF255" s="7"/>
      <c r="GG255" s="7"/>
      <c r="GH255" s="7"/>
      <c r="GI255" s="7"/>
      <c r="GJ255" s="7"/>
      <c r="GK255" s="7"/>
      <c r="GL255" s="7"/>
      <c r="GM255" s="7"/>
    </row>
    <row r="256" spans="1:195" x14ac:dyDescent="0.2">
      <c r="A256" s="72"/>
      <c r="B256" s="2" t="s">
        <v>628</v>
      </c>
      <c r="C256" s="146"/>
      <c r="D256" s="146"/>
      <c r="E256" s="146"/>
      <c r="F256" s="146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6"/>
      <c r="W256" s="51"/>
      <c r="X256" s="146"/>
      <c r="Y256" s="146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6"/>
      <c r="AK256" s="146"/>
      <c r="AL256" s="146"/>
      <c r="AM256" s="146"/>
      <c r="AN256" s="146"/>
      <c r="AO256" s="146"/>
      <c r="AP256" s="146"/>
      <c r="AQ256" s="146"/>
      <c r="AR256" s="146"/>
      <c r="AS256" s="146"/>
      <c r="AT256" s="146"/>
      <c r="AU256" s="146"/>
      <c r="AV256" s="146"/>
      <c r="AW256" s="146"/>
      <c r="AX256" s="146"/>
      <c r="AY256" s="146"/>
      <c r="AZ256" s="146"/>
      <c r="BA256" s="146"/>
      <c r="BB256" s="146"/>
      <c r="BC256" s="146"/>
      <c r="BD256" s="146"/>
      <c r="BE256" s="146"/>
      <c r="BF256" s="146"/>
      <c r="BG256" s="146"/>
      <c r="BH256" s="146"/>
      <c r="BI256" s="146"/>
      <c r="BJ256" s="146"/>
      <c r="BK256" s="146"/>
      <c r="BL256" s="146"/>
      <c r="BM256" s="146"/>
      <c r="BN256" s="146"/>
      <c r="BO256" s="146"/>
      <c r="BP256" s="146"/>
      <c r="BQ256" s="146"/>
      <c r="BR256" s="146"/>
      <c r="BS256" s="146"/>
      <c r="BT256" s="146"/>
      <c r="BU256" s="146"/>
      <c r="BV256" s="146"/>
      <c r="BW256" s="146"/>
      <c r="BX256" s="146"/>
      <c r="BY256" s="146"/>
      <c r="BZ256" s="146"/>
      <c r="CA256" s="146"/>
      <c r="CB256" s="146"/>
      <c r="CC256" s="146"/>
      <c r="CD256" s="146"/>
      <c r="CE256" s="146"/>
      <c r="CF256" s="146"/>
      <c r="CG256" s="146"/>
      <c r="CH256" s="146"/>
      <c r="CI256" s="146"/>
      <c r="CJ256" s="146"/>
      <c r="CK256" s="146"/>
      <c r="CL256" s="146"/>
      <c r="CM256" s="146"/>
      <c r="CN256" s="146"/>
      <c r="CO256" s="146"/>
      <c r="CP256" s="146"/>
      <c r="CQ256" s="146"/>
      <c r="CR256" s="146"/>
      <c r="CS256" s="146"/>
      <c r="CT256" s="146"/>
      <c r="CU256" s="146"/>
      <c r="CV256" s="146"/>
      <c r="CW256" s="146"/>
      <c r="CX256" s="146"/>
      <c r="CY256" s="146"/>
      <c r="CZ256" s="146"/>
      <c r="DA256" s="146"/>
      <c r="DB256" s="146"/>
      <c r="DC256" s="146"/>
      <c r="DD256" s="146"/>
      <c r="DE256" s="146"/>
      <c r="DF256" s="146"/>
      <c r="DG256" s="146"/>
      <c r="DH256" s="146"/>
      <c r="DI256" s="146"/>
      <c r="DJ256" s="146"/>
      <c r="DK256" s="146"/>
      <c r="DL256" s="146"/>
      <c r="DM256" s="146"/>
      <c r="DN256" s="146"/>
      <c r="DO256" s="146"/>
      <c r="DP256" s="146"/>
      <c r="DQ256" s="146"/>
      <c r="DR256" s="146"/>
      <c r="DS256" s="146"/>
      <c r="DT256" s="146"/>
      <c r="DU256" s="146"/>
      <c r="DV256" s="146"/>
      <c r="DW256" s="146"/>
      <c r="DX256" s="146"/>
      <c r="DY256" s="146"/>
      <c r="DZ256" s="146"/>
      <c r="EA256" s="146"/>
      <c r="EB256" s="146"/>
      <c r="EC256" s="146"/>
      <c r="ED256" s="146"/>
      <c r="EE256" s="146"/>
      <c r="EF256" s="146"/>
      <c r="EG256" s="146"/>
      <c r="EH256" s="146"/>
      <c r="EI256" s="146"/>
      <c r="EJ256" s="146"/>
      <c r="EK256" s="146"/>
      <c r="EL256" s="146"/>
      <c r="EM256" s="146"/>
      <c r="EN256" s="146"/>
      <c r="EO256" s="146"/>
      <c r="EP256" s="146"/>
      <c r="EQ256" s="146"/>
      <c r="ER256" s="146"/>
      <c r="ES256" s="146"/>
      <c r="ET256" s="146"/>
      <c r="EU256" s="146"/>
      <c r="EV256" s="146"/>
      <c r="EW256" s="146"/>
      <c r="EX256" s="146"/>
      <c r="EY256" s="146"/>
      <c r="EZ256" s="146"/>
      <c r="FA256" s="146"/>
      <c r="FB256" s="146"/>
      <c r="FC256" s="146"/>
      <c r="FD256" s="146"/>
      <c r="FE256" s="146"/>
      <c r="FF256" s="146"/>
      <c r="FG256" s="146"/>
      <c r="FH256" s="146"/>
      <c r="FI256" s="146"/>
      <c r="FJ256" s="146"/>
      <c r="FK256" s="146"/>
      <c r="FL256" s="146"/>
      <c r="FM256" s="146"/>
      <c r="FN256" s="146"/>
      <c r="FO256" s="146"/>
      <c r="FP256" s="146"/>
      <c r="FQ256" s="146"/>
      <c r="FR256" s="146"/>
      <c r="FS256" s="146"/>
      <c r="FT256" s="51"/>
      <c r="FU256" s="146"/>
      <c r="FV256" s="146"/>
      <c r="FW256" s="146"/>
      <c r="FX256" s="146"/>
      <c r="FY256" s="54"/>
      <c r="FZ256" s="54"/>
      <c r="GA256" s="53"/>
      <c r="GB256" s="54"/>
      <c r="GC256" s="54"/>
      <c r="GD256" s="54"/>
      <c r="GE256" s="6"/>
      <c r="GF256" s="7"/>
      <c r="GG256" s="7"/>
      <c r="GH256" s="7"/>
      <c r="GI256" s="7"/>
      <c r="GJ256" s="7"/>
      <c r="GK256" s="7"/>
      <c r="GL256" s="7"/>
      <c r="GM256" s="7"/>
    </row>
    <row r="257" spans="1:195" x14ac:dyDescent="0.2">
      <c r="A257" s="3" t="s">
        <v>629</v>
      </c>
      <c r="B257" s="2" t="s">
        <v>630</v>
      </c>
      <c r="C257" s="146">
        <f t="shared" ref="C257:BN257" si="331">ROUND(MIN(C255,(C239-C250),(C244-C250)),6)</f>
        <v>0</v>
      </c>
      <c r="D257" s="146">
        <f t="shared" si="331"/>
        <v>0</v>
      </c>
      <c r="E257" s="146">
        <f t="shared" si="331"/>
        <v>0</v>
      </c>
      <c r="F257" s="146">
        <f t="shared" si="331"/>
        <v>0</v>
      </c>
      <c r="G257" s="146">
        <f t="shared" si="331"/>
        <v>0</v>
      </c>
      <c r="H257" s="146">
        <f t="shared" si="331"/>
        <v>0</v>
      </c>
      <c r="I257" s="146">
        <f t="shared" si="331"/>
        <v>0</v>
      </c>
      <c r="J257" s="146">
        <f t="shared" si="331"/>
        <v>0</v>
      </c>
      <c r="K257" s="146">
        <f t="shared" si="331"/>
        <v>0</v>
      </c>
      <c r="L257" s="146">
        <f t="shared" si="331"/>
        <v>0</v>
      </c>
      <c r="M257" s="146">
        <f t="shared" si="331"/>
        <v>0</v>
      </c>
      <c r="N257" s="146">
        <f t="shared" si="331"/>
        <v>0</v>
      </c>
      <c r="O257" s="146">
        <f t="shared" si="331"/>
        <v>0</v>
      </c>
      <c r="P257" s="146">
        <f t="shared" si="331"/>
        <v>0</v>
      </c>
      <c r="Q257" s="146">
        <f t="shared" si="331"/>
        <v>0</v>
      </c>
      <c r="R257" s="146">
        <f t="shared" si="331"/>
        <v>0</v>
      </c>
      <c r="S257" s="146">
        <f t="shared" si="331"/>
        <v>0</v>
      </c>
      <c r="T257" s="146">
        <f t="shared" si="331"/>
        <v>0</v>
      </c>
      <c r="U257" s="146">
        <f t="shared" si="331"/>
        <v>0</v>
      </c>
      <c r="V257" s="146">
        <f t="shared" si="331"/>
        <v>0</v>
      </c>
      <c r="W257" s="146">
        <f t="shared" si="331"/>
        <v>0</v>
      </c>
      <c r="X257" s="146">
        <f t="shared" si="331"/>
        <v>0</v>
      </c>
      <c r="Y257" s="146">
        <f t="shared" si="331"/>
        <v>0</v>
      </c>
      <c r="Z257" s="146">
        <f t="shared" si="331"/>
        <v>0</v>
      </c>
      <c r="AA257" s="146">
        <f t="shared" si="331"/>
        <v>0</v>
      </c>
      <c r="AB257" s="146">
        <f t="shared" si="331"/>
        <v>0</v>
      </c>
      <c r="AC257" s="146">
        <f t="shared" si="331"/>
        <v>0</v>
      </c>
      <c r="AD257" s="146">
        <f t="shared" si="331"/>
        <v>0</v>
      </c>
      <c r="AE257" s="146">
        <f t="shared" si="331"/>
        <v>0</v>
      </c>
      <c r="AF257" s="146">
        <f t="shared" si="331"/>
        <v>0</v>
      </c>
      <c r="AG257" s="146">
        <f t="shared" si="331"/>
        <v>0</v>
      </c>
      <c r="AH257" s="146">
        <f t="shared" si="331"/>
        <v>0</v>
      </c>
      <c r="AI257" s="146">
        <f t="shared" si="331"/>
        <v>0</v>
      </c>
      <c r="AJ257" s="146">
        <f t="shared" si="331"/>
        <v>0</v>
      </c>
      <c r="AK257" s="146">
        <f t="shared" si="331"/>
        <v>0</v>
      </c>
      <c r="AL257" s="146">
        <f t="shared" si="331"/>
        <v>0</v>
      </c>
      <c r="AM257" s="146">
        <f t="shared" si="331"/>
        <v>0</v>
      </c>
      <c r="AN257" s="146">
        <f t="shared" si="331"/>
        <v>0</v>
      </c>
      <c r="AO257" s="146">
        <f t="shared" si="331"/>
        <v>0</v>
      </c>
      <c r="AP257" s="146">
        <f t="shared" si="331"/>
        <v>0</v>
      </c>
      <c r="AQ257" s="146">
        <f t="shared" si="331"/>
        <v>0</v>
      </c>
      <c r="AR257" s="146">
        <f t="shared" si="331"/>
        <v>0</v>
      </c>
      <c r="AS257" s="146">
        <f t="shared" si="331"/>
        <v>0</v>
      </c>
      <c r="AT257" s="146">
        <f t="shared" si="331"/>
        <v>0</v>
      </c>
      <c r="AU257" s="146">
        <f t="shared" si="331"/>
        <v>0</v>
      </c>
      <c r="AV257" s="146">
        <f t="shared" si="331"/>
        <v>0</v>
      </c>
      <c r="AW257" s="146">
        <f t="shared" si="331"/>
        <v>0</v>
      </c>
      <c r="AX257" s="146">
        <f t="shared" si="331"/>
        <v>0</v>
      </c>
      <c r="AY257" s="146">
        <f t="shared" si="331"/>
        <v>0</v>
      </c>
      <c r="AZ257" s="146">
        <f t="shared" si="331"/>
        <v>0</v>
      </c>
      <c r="BA257" s="146">
        <f t="shared" si="331"/>
        <v>0</v>
      </c>
      <c r="BB257" s="146">
        <f t="shared" si="331"/>
        <v>0</v>
      </c>
      <c r="BC257" s="146">
        <f t="shared" si="331"/>
        <v>0</v>
      </c>
      <c r="BD257" s="146">
        <f t="shared" si="331"/>
        <v>0</v>
      </c>
      <c r="BE257" s="146">
        <f t="shared" si="331"/>
        <v>0</v>
      </c>
      <c r="BF257" s="146">
        <f t="shared" si="331"/>
        <v>0</v>
      </c>
      <c r="BG257" s="146">
        <f t="shared" si="331"/>
        <v>0</v>
      </c>
      <c r="BH257" s="146">
        <f t="shared" si="331"/>
        <v>0</v>
      </c>
      <c r="BI257" s="146">
        <f t="shared" si="331"/>
        <v>0</v>
      </c>
      <c r="BJ257" s="146">
        <f t="shared" si="331"/>
        <v>0</v>
      </c>
      <c r="BK257" s="146">
        <f t="shared" si="331"/>
        <v>0</v>
      </c>
      <c r="BL257" s="146">
        <f t="shared" si="331"/>
        <v>0</v>
      </c>
      <c r="BM257" s="146">
        <f t="shared" si="331"/>
        <v>0</v>
      </c>
      <c r="BN257" s="146">
        <f t="shared" si="331"/>
        <v>0</v>
      </c>
      <c r="BO257" s="146">
        <f t="shared" ref="BO257:DZ257" si="332">ROUND(MIN(BO255,(BO239-BO250),(BO244-BO250)),6)</f>
        <v>0</v>
      </c>
      <c r="BP257" s="146">
        <f t="shared" si="332"/>
        <v>0</v>
      </c>
      <c r="BQ257" s="146">
        <f t="shared" si="332"/>
        <v>0</v>
      </c>
      <c r="BR257" s="146">
        <f t="shared" si="332"/>
        <v>0</v>
      </c>
      <c r="BS257" s="146">
        <f t="shared" si="332"/>
        <v>0</v>
      </c>
      <c r="BT257" s="146">
        <f t="shared" si="332"/>
        <v>0</v>
      </c>
      <c r="BU257" s="146">
        <f t="shared" si="332"/>
        <v>0</v>
      </c>
      <c r="BV257" s="146">
        <f t="shared" si="332"/>
        <v>0</v>
      </c>
      <c r="BW257" s="146">
        <f t="shared" si="332"/>
        <v>0</v>
      </c>
      <c r="BX257" s="146">
        <f t="shared" si="332"/>
        <v>0</v>
      </c>
      <c r="BY257" s="146">
        <f t="shared" si="332"/>
        <v>0</v>
      </c>
      <c r="BZ257" s="146">
        <f t="shared" si="332"/>
        <v>0</v>
      </c>
      <c r="CA257" s="146">
        <f t="shared" si="332"/>
        <v>0</v>
      </c>
      <c r="CB257" s="146">
        <f t="shared" si="332"/>
        <v>0</v>
      </c>
      <c r="CC257" s="146">
        <f t="shared" si="332"/>
        <v>0</v>
      </c>
      <c r="CD257" s="146">
        <f t="shared" si="332"/>
        <v>0</v>
      </c>
      <c r="CE257" s="146">
        <f t="shared" si="332"/>
        <v>0</v>
      </c>
      <c r="CF257" s="146">
        <f t="shared" si="332"/>
        <v>0</v>
      </c>
      <c r="CG257" s="146">
        <f t="shared" si="332"/>
        <v>0</v>
      </c>
      <c r="CH257" s="146">
        <f t="shared" si="332"/>
        <v>0</v>
      </c>
      <c r="CI257" s="146">
        <f t="shared" si="332"/>
        <v>0</v>
      </c>
      <c r="CJ257" s="146">
        <f t="shared" si="332"/>
        <v>0</v>
      </c>
      <c r="CK257" s="146">
        <f t="shared" si="332"/>
        <v>0</v>
      </c>
      <c r="CL257" s="146">
        <f t="shared" si="332"/>
        <v>0</v>
      </c>
      <c r="CM257" s="146">
        <f t="shared" si="332"/>
        <v>0</v>
      </c>
      <c r="CN257" s="146">
        <f t="shared" si="332"/>
        <v>0</v>
      </c>
      <c r="CO257" s="146">
        <f t="shared" si="332"/>
        <v>0</v>
      </c>
      <c r="CP257" s="146">
        <f t="shared" si="332"/>
        <v>0</v>
      </c>
      <c r="CQ257" s="146">
        <f t="shared" si="332"/>
        <v>0</v>
      </c>
      <c r="CR257" s="146">
        <f t="shared" si="332"/>
        <v>0</v>
      </c>
      <c r="CS257" s="146">
        <f t="shared" si="332"/>
        <v>0</v>
      </c>
      <c r="CT257" s="146">
        <f t="shared" si="332"/>
        <v>0</v>
      </c>
      <c r="CU257" s="146">
        <f t="shared" si="332"/>
        <v>0</v>
      </c>
      <c r="CV257" s="146">
        <f t="shared" si="332"/>
        <v>0</v>
      </c>
      <c r="CW257" s="146">
        <f t="shared" si="332"/>
        <v>0</v>
      </c>
      <c r="CX257" s="146">
        <f t="shared" si="332"/>
        <v>0</v>
      </c>
      <c r="CY257" s="146">
        <f t="shared" si="332"/>
        <v>0</v>
      </c>
      <c r="CZ257" s="146">
        <f t="shared" si="332"/>
        <v>0</v>
      </c>
      <c r="DA257" s="146">
        <f t="shared" si="332"/>
        <v>0</v>
      </c>
      <c r="DB257" s="146">
        <f t="shared" si="332"/>
        <v>0</v>
      </c>
      <c r="DC257" s="146">
        <f t="shared" si="332"/>
        <v>0</v>
      </c>
      <c r="DD257" s="146">
        <f t="shared" si="332"/>
        <v>0</v>
      </c>
      <c r="DE257" s="146">
        <f t="shared" si="332"/>
        <v>0</v>
      </c>
      <c r="DF257" s="146">
        <f t="shared" si="332"/>
        <v>0</v>
      </c>
      <c r="DG257" s="146">
        <f t="shared" si="332"/>
        <v>0</v>
      </c>
      <c r="DH257" s="146">
        <f t="shared" si="332"/>
        <v>0</v>
      </c>
      <c r="DI257" s="146">
        <f t="shared" si="332"/>
        <v>0</v>
      </c>
      <c r="DJ257" s="146">
        <f t="shared" si="332"/>
        <v>0</v>
      </c>
      <c r="DK257" s="146">
        <f t="shared" si="332"/>
        <v>0</v>
      </c>
      <c r="DL257" s="146">
        <f t="shared" si="332"/>
        <v>0</v>
      </c>
      <c r="DM257" s="146">
        <f t="shared" si="332"/>
        <v>0</v>
      </c>
      <c r="DN257" s="146">
        <f t="shared" si="332"/>
        <v>0</v>
      </c>
      <c r="DO257" s="146">
        <f t="shared" si="332"/>
        <v>0</v>
      </c>
      <c r="DP257" s="146">
        <f t="shared" si="332"/>
        <v>0</v>
      </c>
      <c r="DQ257" s="146">
        <f t="shared" si="332"/>
        <v>0</v>
      </c>
      <c r="DR257" s="146">
        <f t="shared" si="332"/>
        <v>0</v>
      </c>
      <c r="DS257" s="146">
        <f t="shared" si="332"/>
        <v>0</v>
      </c>
      <c r="DT257" s="146">
        <f t="shared" si="332"/>
        <v>0</v>
      </c>
      <c r="DU257" s="146">
        <f t="shared" si="332"/>
        <v>0</v>
      </c>
      <c r="DV257" s="146">
        <f t="shared" si="332"/>
        <v>0</v>
      </c>
      <c r="DW257" s="146">
        <f t="shared" si="332"/>
        <v>0</v>
      </c>
      <c r="DX257" s="146">
        <f t="shared" si="332"/>
        <v>0</v>
      </c>
      <c r="DY257" s="146">
        <f t="shared" si="332"/>
        <v>0</v>
      </c>
      <c r="DZ257" s="146">
        <f t="shared" si="332"/>
        <v>0</v>
      </c>
      <c r="EA257" s="146">
        <f t="shared" ref="EA257:FX257" si="333">ROUND(MIN(EA255,(EA239-EA250),(EA244-EA250)),6)</f>
        <v>0</v>
      </c>
      <c r="EB257" s="146">
        <f t="shared" si="333"/>
        <v>0</v>
      </c>
      <c r="EC257" s="146">
        <f t="shared" si="333"/>
        <v>0</v>
      </c>
      <c r="ED257" s="146">
        <f t="shared" si="333"/>
        <v>0</v>
      </c>
      <c r="EE257" s="146">
        <f t="shared" si="333"/>
        <v>0</v>
      </c>
      <c r="EF257" s="146">
        <f t="shared" si="333"/>
        <v>0</v>
      </c>
      <c r="EG257" s="146">
        <f t="shared" si="333"/>
        <v>0</v>
      </c>
      <c r="EH257" s="146">
        <f t="shared" si="333"/>
        <v>0</v>
      </c>
      <c r="EI257" s="146">
        <f t="shared" si="333"/>
        <v>0</v>
      </c>
      <c r="EJ257" s="146">
        <f t="shared" si="333"/>
        <v>0</v>
      </c>
      <c r="EK257" s="146">
        <f t="shared" si="333"/>
        <v>0</v>
      </c>
      <c r="EL257" s="146">
        <f t="shared" si="333"/>
        <v>0</v>
      </c>
      <c r="EM257" s="146">
        <f t="shared" si="333"/>
        <v>0</v>
      </c>
      <c r="EN257" s="146">
        <f t="shared" si="333"/>
        <v>0</v>
      </c>
      <c r="EO257" s="146">
        <f t="shared" si="333"/>
        <v>0</v>
      </c>
      <c r="EP257" s="146">
        <f t="shared" si="333"/>
        <v>0</v>
      </c>
      <c r="EQ257" s="146">
        <f t="shared" si="333"/>
        <v>0</v>
      </c>
      <c r="ER257" s="146">
        <f t="shared" si="333"/>
        <v>0</v>
      </c>
      <c r="ES257" s="146">
        <f t="shared" si="333"/>
        <v>0</v>
      </c>
      <c r="ET257" s="146">
        <f t="shared" si="333"/>
        <v>0</v>
      </c>
      <c r="EU257" s="146">
        <f t="shared" si="333"/>
        <v>0</v>
      </c>
      <c r="EV257" s="146">
        <f t="shared" si="333"/>
        <v>0</v>
      </c>
      <c r="EW257" s="146">
        <f t="shared" si="333"/>
        <v>0</v>
      </c>
      <c r="EX257" s="146">
        <f t="shared" si="333"/>
        <v>0</v>
      </c>
      <c r="EY257" s="146">
        <f t="shared" si="333"/>
        <v>0</v>
      </c>
      <c r="EZ257" s="146">
        <f t="shared" si="333"/>
        <v>0</v>
      </c>
      <c r="FA257" s="146">
        <f t="shared" si="333"/>
        <v>0</v>
      </c>
      <c r="FB257" s="146">
        <f t="shared" si="333"/>
        <v>0</v>
      </c>
      <c r="FC257" s="146">
        <f t="shared" si="333"/>
        <v>0</v>
      </c>
      <c r="FD257" s="146">
        <f t="shared" si="333"/>
        <v>0</v>
      </c>
      <c r="FE257" s="146">
        <f t="shared" si="333"/>
        <v>0</v>
      </c>
      <c r="FF257" s="146">
        <f t="shared" si="333"/>
        <v>0</v>
      </c>
      <c r="FG257" s="146">
        <f t="shared" si="333"/>
        <v>0</v>
      </c>
      <c r="FH257" s="146">
        <f t="shared" si="333"/>
        <v>0</v>
      </c>
      <c r="FI257" s="146">
        <f t="shared" si="333"/>
        <v>0</v>
      </c>
      <c r="FJ257" s="146">
        <f t="shared" si="333"/>
        <v>0</v>
      </c>
      <c r="FK257" s="146">
        <f t="shared" si="333"/>
        <v>0</v>
      </c>
      <c r="FL257" s="146">
        <f t="shared" si="333"/>
        <v>0</v>
      </c>
      <c r="FM257" s="146">
        <f t="shared" si="333"/>
        <v>0</v>
      </c>
      <c r="FN257" s="146">
        <f t="shared" si="333"/>
        <v>0</v>
      </c>
      <c r="FO257" s="146">
        <f t="shared" si="333"/>
        <v>0</v>
      </c>
      <c r="FP257" s="146">
        <f t="shared" si="333"/>
        <v>0</v>
      </c>
      <c r="FQ257" s="146">
        <f t="shared" si="333"/>
        <v>0</v>
      </c>
      <c r="FR257" s="146">
        <f t="shared" si="333"/>
        <v>0</v>
      </c>
      <c r="FS257" s="146">
        <f t="shared" si="333"/>
        <v>0</v>
      </c>
      <c r="FT257" s="51">
        <f t="shared" si="333"/>
        <v>0</v>
      </c>
      <c r="FU257" s="146">
        <f t="shared" si="333"/>
        <v>0</v>
      </c>
      <c r="FV257" s="146">
        <f t="shared" si="333"/>
        <v>0</v>
      </c>
      <c r="FW257" s="146">
        <f t="shared" si="333"/>
        <v>0</v>
      </c>
      <c r="FX257" s="146">
        <f t="shared" si="333"/>
        <v>0</v>
      </c>
      <c r="FY257" s="146"/>
      <c r="FZ257" s="146"/>
      <c r="GA257" s="53"/>
      <c r="GB257" s="54"/>
      <c r="GC257" s="54"/>
      <c r="GD257" s="54"/>
      <c r="GE257" s="6"/>
      <c r="GF257" s="7"/>
      <c r="GG257" s="7"/>
      <c r="GH257" s="7"/>
      <c r="GI257" s="7"/>
      <c r="GJ257" s="7"/>
      <c r="GK257" s="7"/>
      <c r="GL257" s="7"/>
      <c r="GM257" s="7"/>
    </row>
    <row r="258" spans="1:195" x14ac:dyDescent="0.2">
      <c r="A258" s="72"/>
      <c r="B258" s="2" t="s">
        <v>631</v>
      </c>
      <c r="C258" s="146"/>
      <c r="D258" s="146"/>
      <c r="E258" s="146"/>
      <c r="F258" s="146"/>
      <c r="G258" s="146"/>
      <c r="H258" s="146"/>
      <c r="I258" s="146"/>
      <c r="J258" s="146"/>
      <c r="K258" s="146"/>
      <c r="L258" s="146"/>
      <c r="M258" s="146"/>
      <c r="N258" s="146"/>
      <c r="O258" s="146"/>
      <c r="P258" s="146"/>
      <c r="Q258" s="146"/>
      <c r="R258" s="146"/>
      <c r="S258" s="146"/>
      <c r="T258" s="146"/>
      <c r="U258" s="146"/>
      <c r="V258" s="146"/>
      <c r="W258" s="51"/>
      <c r="X258" s="146"/>
      <c r="Y258" s="146"/>
      <c r="Z258" s="146"/>
      <c r="AA258" s="146"/>
      <c r="AB258" s="146"/>
      <c r="AC258" s="146"/>
      <c r="AD258" s="146"/>
      <c r="AE258" s="146"/>
      <c r="AF258" s="146"/>
      <c r="AG258" s="146"/>
      <c r="AH258" s="146"/>
      <c r="AI258" s="146"/>
      <c r="AJ258" s="146"/>
      <c r="AK258" s="146"/>
      <c r="AL258" s="146"/>
      <c r="AM258" s="146"/>
      <c r="AN258" s="146"/>
      <c r="AO258" s="146"/>
      <c r="AP258" s="146"/>
      <c r="AQ258" s="146"/>
      <c r="AR258" s="146"/>
      <c r="AS258" s="146"/>
      <c r="AT258" s="146"/>
      <c r="AU258" s="146"/>
      <c r="AV258" s="146"/>
      <c r="AW258" s="146"/>
      <c r="AX258" s="146"/>
      <c r="AY258" s="146"/>
      <c r="AZ258" s="146"/>
      <c r="BA258" s="146"/>
      <c r="BB258" s="146"/>
      <c r="BC258" s="146"/>
      <c r="BD258" s="146"/>
      <c r="BE258" s="146"/>
      <c r="BF258" s="146"/>
      <c r="BG258" s="146"/>
      <c r="BH258" s="146"/>
      <c r="BI258" s="146"/>
      <c r="BJ258" s="146"/>
      <c r="BK258" s="146"/>
      <c r="BL258" s="146"/>
      <c r="BM258" s="146"/>
      <c r="BN258" s="146"/>
      <c r="BO258" s="146"/>
      <c r="BP258" s="146"/>
      <c r="BQ258" s="146"/>
      <c r="BR258" s="146"/>
      <c r="BS258" s="146"/>
      <c r="BT258" s="146"/>
      <c r="BU258" s="146"/>
      <c r="BV258" s="146"/>
      <c r="BW258" s="146"/>
      <c r="BX258" s="146"/>
      <c r="BY258" s="146"/>
      <c r="BZ258" s="146"/>
      <c r="CA258" s="146"/>
      <c r="CB258" s="146"/>
      <c r="CC258" s="146"/>
      <c r="CD258" s="146"/>
      <c r="CE258" s="146"/>
      <c r="CF258" s="146"/>
      <c r="CG258" s="146"/>
      <c r="CH258" s="146"/>
      <c r="CI258" s="146"/>
      <c r="CJ258" s="146"/>
      <c r="CK258" s="146"/>
      <c r="CL258" s="146"/>
      <c r="CM258" s="146"/>
      <c r="CN258" s="146"/>
      <c r="CO258" s="146"/>
      <c r="CP258" s="146"/>
      <c r="CQ258" s="146"/>
      <c r="CR258" s="146"/>
      <c r="CS258" s="146"/>
      <c r="CT258" s="146"/>
      <c r="CU258" s="146"/>
      <c r="CV258" s="146"/>
      <c r="CW258" s="146"/>
      <c r="CX258" s="146"/>
      <c r="CY258" s="146"/>
      <c r="CZ258" s="146"/>
      <c r="DA258" s="146"/>
      <c r="DB258" s="146"/>
      <c r="DC258" s="146"/>
      <c r="DD258" s="146"/>
      <c r="DE258" s="146"/>
      <c r="DF258" s="146"/>
      <c r="DG258" s="146"/>
      <c r="DH258" s="146"/>
      <c r="DI258" s="146"/>
      <c r="DJ258" s="146"/>
      <c r="DK258" s="146"/>
      <c r="DL258" s="146"/>
      <c r="DM258" s="146"/>
      <c r="DN258" s="146"/>
      <c r="DO258" s="146"/>
      <c r="DP258" s="146"/>
      <c r="DQ258" s="146"/>
      <c r="DR258" s="146"/>
      <c r="DS258" s="146"/>
      <c r="DT258" s="146"/>
      <c r="DU258" s="146"/>
      <c r="DV258" s="146"/>
      <c r="DW258" s="146"/>
      <c r="DX258" s="146"/>
      <c r="DY258" s="146"/>
      <c r="DZ258" s="146"/>
      <c r="EA258" s="146"/>
      <c r="EB258" s="146"/>
      <c r="EC258" s="146"/>
      <c r="ED258" s="146"/>
      <c r="EE258" s="146"/>
      <c r="EF258" s="146"/>
      <c r="EG258" s="146"/>
      <c r="EH258" s="146"/>
      <c r="EI258" s="146"/>
      <c r="EJ258" s="146"/>
      <c r="EK258" s="146"/>
      <c r="EL258" s="146"/>
      <c r="EM258" s="146"/>
      <c r="EN258" s="146"/>
      <c r="EO258" s="146"/>
      <c r="EP258" s="146"/>
      <c r="EQ258" s="146"/>
      <c r="ER258" s="146"/>
      <c r="ES258" s="146"/>
      <c r="ET258" s="146"/>
      <c r="EU258" s="146"/>
      <c r="EV258" s="146"/>
      <c r="EW258" s="146"/>
      <c r="EX258" s="146"/>
      <c r="EY258" s="146"/>
      <c r="EZ258" s="146"/>
      <c r="FA258" s="146"/>
      <c r="FB258" s="146"/>
      <c r="FC258" s="146"/>
      <c r="FD258" s="146"/>
      <c r="FE258" s="146"/>
      <c r="FF258" s="146"/>
      <c r="FG258" s="146"/>
      <c r="FH258" s="146"/>
      <c r="FI258" s="146"/>
      <c r="FJ258" s="146"/>
      <c r="FK258" s="146"/>
      <c r="FL258" s="146"/>
      <c r="FM258" s="146"/>
      <c r="FN258" s="146"/>
      <c r="FO258" s="146"/>
      <c r="FP258" s="146"/>
      <c r="FQ258" s="146"/>
      <c r="FR258" s="146"/>
      <c r="FS258" s="146"/>
      <c r="FT258" s="51"/>
      <c r="FU258" s="146"/>
      <c r="FV258" s="146"/>
      <c r="FW258" s="146"/>
      <c r="FX258" s="146"/>
      <c r="FY258" s="146"/>
      <c r="FZ258" s="146"/>
      <c r="GA258" s="53"/>
      <c r="GB258" s="54"/>
      <c r="GC258" s="54"/>
      <c r="GD258" s="54"/>
      <c r="GE258" s="6"/>
      <c r="GF258" s="7"/>
      <c r="GG258" s="7"/>
      <c r="GH258" s="7"/>
      <c r="GI258" s="7"/>
      <c r="GJ258" s="7"/>
      <c r="GK258" s="7"/>
      <c r="GL258" s="7"/>
      <c r="GM258" s="7"/>
    </row>
    <row r="259" spans="1:195" x14ac:dyDescent="0.2">
      <c r="A259" s="72"/>
      <c r="B259" s="2" t="s">
        <v>632</v>
      </c>
      <c r="C259" s="146"/>
      <c r="D259" s="146"/>
      <c r="E259" s="146"/>
      <c r="F259" s="146"/>
      <c r="G259" s="146"/>
      <c r="H259" s="146"/>
      <c r="I259" s="146"/>
      <c r="J259" s="146"/>
      <c r="K259" s="146"/>
      <c r="L259" s="146"/>
      <c r="M259" s="146"/>
      <c r="N259" s="146"/>
      <c r="O259" s="146"/>
      <c r="P259" s="146"/>
      <c r="Q259" s="146"/>
      <c r="R259" s="146"/>
      <c r="S259" s="146"/>
      <c r="T259" s="146"/>
      <c r="U259" s="146"/>
      <c r="V259" s="146"/>
      <c r="W259" s="51"/>
      <c r="X259" s="146"/>
      <c r="Y259" s="146"/>
      <c r="Z259" s="146"/>
      <c r="AA259" s="146"/>
      <c r="AB259" s="146"/>
      <c r="AC259" s="146"/>
      <c r="AD259" s="146"/>
      <c r="AE259" s="146"/>
      <c r="AF259" s="146"/>
      <c r="AG259" s="146"/>
      <c r="AH259" s="146"/>
      <c r="AI259" s="146"/>
      <c r="AJ259" s="146"/>
      <c r="AK259" s="146"/>
      <c r="AL259" s="146"/>
      <c r="AM259" s="146"/>
      <c r="AN259" s="146"/>
      <c r="AO259" s="146"/>
      <c r="AP259" s="146"/>
      <c r="AQ259" s="146"/>
      <c r="AR259" s="146"/>
      <c r="AS259" s="146"/>
      <c r="AT259" s="146"/>
      <c r="AU259" s="146"/>
      <c r="AV259" s="146"/>
      <c r="AW259" s="146"/>
      <c r="AX259" s="146"/>
      <c r="AY259" s="146"/>
      <c r="AZ259" s="146"/>
      <c r="BA259" s="146"/>
      <c r="BB259" s="146"/>
      <c r="BC259" s="146"/>
      <c r="BD259" s="146"/>
      <c r="BE259" s="146"/>
      <c r="BF259" s="146"/>
      <c r="BG259" s="146"/>
      <c r="BH259" s="146"/>
      <c r="BI259" s="146"/>
      <c r="BJ259" s="146"/>
      <c r="BK259" s="146"/>
      <c r="BL259" s="146"/>
      <c r="BM259" s="146"/>
      <c r="BN259" s="146"/>
      <c r="BO259" s="146"/>
      <c r="BP259" s="146"/>
      <c r="BQ259" s="146"/>
      <c r="BR259" s="146"/>
      <c r="BS259" s="146"/>
      <c r="BT259" s="146"/>
      <c r="BU259" s="146"/>
      <c r="BV259" s="146"/>
      <c r="BW259" s="146"/>
      <c r="BX259" s="146"/>
      <c r="BY259" s="146"/>
      <c r="BZ259" s="146"/>
      <c r="CA259" s="146"/>
      <c r="CB259" s="146"/>
      <c r="CC259" s="146"/>
      <c r="CD259" s="146"/>
      <c r="CE259" s="146"/>
      <c r="CF259" s="146"/>
      <c r="CG259" s="146"/>
      <c r="CH259" s="146"/>
      <c r="CI259" s="146"/>
      <c r="CJ259" s="146"/>
      <c r="CK259" s="146"/>
      <c r="CL259" s="146"/>
      <c r="CM259" s="146"/>
      <c r="CN259" s="146"/>
      <c r="CO259" s="146"/>
      <c r="CP259" s="146"/>
      <c r="CQ259" s="146"/>
      <c r="CR259" s="146"/>
      <c r="CS259" s="146"/>
      <c r="CT259" s="146"/>
      <c r="CU259" s="146"/>
      <c r="CV259" s="146"/>
      <c r="CW259" s="146"/>
      <c r="CX259" s="146"/>
      <c r="CY259" s="146"/>
      <c r="CZ259" s="146"/>
      <c r="DA259" s="146"/>
      <c r="DB259" s="146"/>
      <c r="DC259" s="146"/>
      <c r="DD259" s="146"/>
      <c r="DE259" s="146"/>
      <c r="DF259" s="146"/>
      <c r="DG259" s="146"/>
      <c r="DH259" s="146"/>
      <c r="DI259" s="146"/>
      <c r="DJ259" s="146"/>
      <c r="DK259" s="146"/>
      <c r="DL259" s="146"/>
      <c r="DM259" s="146"/>
      <c r="DN259" s="146"/>
      <c r="DO259" s="146"/>
      <c r="DP259" s="146"/>
      <c r="DQ259" s="146"/>
      <c r="DR259" s="146"/>
      <c r="DS259" s="146"/>
      <c r="DT259" s="146"/>
      <c r="DU259" s="146"/>
      <c r="DV259" s="146"/>
      <c r="DW259" s="146"/>
      <c r="DX259" s="146"/>
      <c r="DY259" s="146"/>
      <c r="DZ259" s="146"/>
      <c r="EA259" s="146"/>
      <c r="EB259" s="146"/>
      <c r="EC259" s="146"/>
      <c r="ED259" s="146"/>
      <c r="EE259" s="146"/>
      <c r="EF259" s="146"/>
      <c r="EG259" s="146"/>
      <c r="EH259" s="146"/>
      <c r="EI259" s="146"/>
      <c r="EJ259" s="146"/>
      <c r="EK259" s="146"/>
      <c r="EL259" s="146"/>
      <c r="EM259" s="146"/>
      <c r="EN259" s="146"/>
      <c r="EO259" s="146"/>
      <c r="EP259" s="146"/>
      <c r="EQ259" s="146"/>
      <c r="ER259" s="146"/>
      <c r="ES259" s="146"/>
      <c r="ET259" s="146"/>
      <c r="EU259" s="146"/>
      <c r="EV259" s="146"/>
      <c r="EW259" s="146"/>
      <c r="EX259" s="146"/>
      <c r="EY259" s="146"/>
      <c r="EZ259" s="146"/>
      <c r="FA259" s="146"/>
      <c r="FB259" s="146"/>
      <c r="FC259" s="146"/>
      <c r="FD259" s="146"/>
      <c r="FE259" s="146"/>
      <c r="FF259" s="146"/>
      <c r="FG259" s="146"/>
      <c r="FH259" s="146"/>
      <c r="FI259" s="146"/>
      <c r="FJ259" s="146"/>
      <c r="FK259" s="146"/>
      <c r="FL259" s="146"/>
      <c r="FM259" s="146"/>
      <c r="FN259" s="146"/>
      <c r="FO259" s="146"/>
      <c r="FP259" s="146"/>
      <c r="FQ259" s="146"/>
      <c r="FR259" s="146"/>
      <c r="FS259" s="146"/>
      <c r="FT259" s="51"/>
      <c r="FU259" s="146"/>
      <c r="FV259" s="146"/>
      <c r="FW259" s="146"/>
      <c r="FX259" s="146"/>
      <c r="FY259" s="146"/>
      <c r="FZ259" s="146"/>
      <c r="GA259" s="53"/>
      <c r="GB259" s="146"/>
      <c r="GC259" s="146"/>
      <c r="GD259" s="146"/>
      <c r="GE259" s="154"/>
      <c r="GF259" s="155"/>
      <c r="GG259" s="7"/>
      <c r="GH259" s="7"/>
      <c r="GI259" s="7"/>
      <c r="GJ259" s="7"/>
      <c r="GK259" s="7"/>
      <c r="GL259" s="7"/>
      <c r="GM259" s="7"/>
    </row>
    <row r="260" spans="1:195" x14ac:dyDescent="0.2">
      <c r="A260" s="3" t="s">
        <v>633</v>
      </c>
      <c r="B260" s="2" t="s">
        <v>634</v>
      </c>
      <c r="C260" s="146">
        <v>0</v>
      </c>
      <c r="D260" s="146">
        <v>0</v>
      </c>
      <c r="E260" s="146">
        <v>0</v>
      </c>
      <c r="F260" s="146">
        <v>0</v>
      </c>
      <c r="G260" s="146">
        <v>0</v>
      </c>
      <c r="H260" s="146">
        <v>0</v>
      </c>
      <c r="I260" s="146">
        <v>0</v>
      </c>
      <c r="J260" s="146">
        <v>0</v>
      </c>
      <c r="K260" s="146">
        <v>0</v>
      </c>
      <c r="L260" s="146">
        <v>0</v>
      </c>
      <c r="M260" s="146">
        <v>0</v>
      </c>
      <c r="N260" s="146">
        <v>0</v>
      </c>
      <c r="O260" s="146">
        <v>0</v>
      </c>
      <c r="P260" s="146">
        <v>0</v>
      </c>
      <c r="Q260" s="146">
        <v>0</v>
      </c>
      <c r="R260" s="146">
        <v>0</v>
      </c>
      <c r="S260" s="146">
        <v>0</v>
      </c>
      <c r="T260" s="146">
        <v>0</v>
      </c>
      <c r="U260" s="146">
        <v>0</v>
      </c>
      <c r="V260" s="146">
        <v>0</v>
      </c>
      <c r="W260" s="146">
        <v>0</v>
      </c>
      <c r="X260" s="146">
        <v>0</v>
      </c>
      <c r="Y260" s="146">
        <v>0</v>
      </c>
      <c r="Z260" s="146">
        <v>0</v>
      </c>
      <c r="AA260" s="146">
        <v>0</v>
      </c>
      <c r="AB260" s="146">
        <v>0</v>
      </c>
      <c r="AC260" s="146">
        <v>0</v>
      </c>
      <c r="AD260" s="146">
        <v>0</v>
      </c>
      <c r="AE260" s="146">
        <v>0</v>
      </c>
      <c r="AF260" s="146">
        <v>0</v>
      </c>
      <c r="AG260" s="146">
        <v>0</v>
      </c>
      <c r="AH260" s="146">
        <v>0</v>
      </c>
      <c r="AI260" s="146">
        <v>0</v>
      </c>
      <c r="AJ260" s="146">
        <v>0</v>
      </c>
      <c r="AK260" s="146">
        <v>0</v>
      </c>
      <c r="AL260" s="146">
        <v>0</v>
      </c>
      <c r="AM260" s="146">
        <v>0</v>
      </c>
      <c r="AN260" s="146">
        <v>0</v>
      </c>
      <c r="AO260" s="146">
        <v>0</v>
      </c>
      <c r="AP260" s="146">
        <v>0</v>
      </c>
      <c r="AQ260" s="146">
        <v>0</v>
      </c>
      <c r="AR260" s="146">
        <v>0</v>
      </c>
      <c r="AS260" s="146">
        <v>0</v>
      </c>
      <c r="AT260" s="146">
        <v>0</v>
      </c>
      <c r="AU260" s="146">
        <v>0</v>
      </c>
      <c r="AV260" s="146">
        <v>0</v>
      </c>
      <c r="AW260" s="146">
        <v>0</v>
      </c>
      <c r="AX260" s="146">
        <v>0</v>
      </c>
      <c r="AY260" s="146">
        <v>0</v>
      </c>
      <c r="AZ260" s="146">
        <v>0</v>
      </c>
      <c r="BA260" s="146">
        <v>0</v>
      </c>
      <c r="BB260" s="146">
        <v>0</v>
      </c>
      <c r="BC260" s="146">
        <v>0</v>
      </c>
      <c r="BD260" s="146">
        <v>0</v>
      </c>
      <c r="BE260" s="146">
        <v>0</v>
      </c>
      <c r="BF260" s="146">
        <v>0</v>
      </c>
      <c r="BG260" s="146">
        <v>0</v>
      </c>
      <c r="BH260" s="146">
        <v>0</v>
      </c>
      <c r="BI260" s="146">
        <v>0</v>
      </c>
      <c r="BJ260" s="146">
        <v>0</v>
      </c>
      <c r="BK260" s="146">
        <v>0</v>
      </c>
      <c r="BL260" s="146">
        <v>0</v>
      </c>
      <c r="BM260" s="146">
        <v>0</v>
      </c>
      <c r="BN260" s="146">
        <v>0</v>
      </c>
      <c r="BO260" s="146">
        <v>0</v>
      </c>
      <c r="BP260" s="146">
        <v>0</v>
      </c>
      <c r="BQ260" s="146">
        <v>0</v>
      </c>
      <c r="BR260" s="146">
        <v>0</v>
      </c>
      <c r="BS260" s="146">
        <v>0</v>
      </c>
      <c r="BT260" s="146">
        <v>0</v>
      </c>
      <c r="BU260" s="146">
        <v>0</v>
      </c>
      <c r="BV260" s="146">
        <v>0</v>
      </c>
      <c r="BW260" s="146">
        <v>0</v>
      </c>
      <c r="BX260" s="146">
        <v>0</v>
      </c>
      <c r="BY260" s="146">
        <v>0</v>
      </c>
      <c r="BZ260" s="146">
        <v>0</v>
      </c>
      <c r="CA260" s="146">
        <v>0</v>
      </c>
      <c r="CB260" s="146">
        <v>0</v>
      </c>
      <c r="CC260" s="146">
        <v>0</v>
      </c>
      <c r="CD260" s="146">
        <v>0</v>
      </c>
      <c r="CE260" s="146">
        <v>0</v>
      </c>
      <c r="CF260" s="146">
        <v>0</v>
      </c>
      <c r="CG260" s="146">
        <v>0</v>
      </c>
      <c r="CH260" s="146">
        <v>0</v>
      </c>
      <c r="CI260" s="146">
        <v>0</v>
      </c>
      <c r="CJ260" s="146">
        <v>0</v>
      </c>
      <c r="CK260" s="146">
        <v>0</v>
      </c>
      <c r="CL260" s="146">
        <v>0</v>
      </c>
      <c r="CM260" s="146">
        <v>0</v>
      </c>
      <c r="CN260" s="146">
        <v>0</v>
      </c>
      <c r="CO260" s="146">
        <v>0</v>
      </c>
      <c r="CP260" s="146">
        <v>0</v>
      </c>
      <c r="CQ260" s="146">
        <v>0</v>
      </c>
      <c r="CR260" s="146">
        <v>0</v>
      </c>
      <c r="CS260" s="146">
        <v>0</v>
      </c>
      <c r="CT260" s="146">
        <v>0</v>
      </c>
      <c r="CU260" s="146">
        <v>0</v>
      </c>
      <c r="CV260" s="146">
        <v>0</v>
      </c>
      <c r="CW260" s="146">
        <v>0</v>
      </c>
      <c r="CX260" s="146">
        <v>0</v>
      </c>
      <c r="CY260" s="146">
        <v>0</v>
      </c>
      <c r="CZ260" s="146">
        <v>0</v>
      </c>
      <c r="DA260" s="146">
        <v>0</v>
      </c>
      <c r="DB260" s="146">
        <v>0</v>
      </c>
      <c r="DC260" s="146">
        <v>0</v>
      </c>
      <c r="DD260" s="146">
        <v>0</v>
      </c>
      <c r="DE260" s="146">
        <v>0</v>
      </c>
      <c r="DF260" s="146">
        <v>0</v>
      </c>
      <c r="DG260" s="146">
        <v>0</v>
      </c>
      <c r="DH260" s="146">
        <v>0</v>
      </c>
      <c r="DI260" s="146">
        <v>0</v>
      </c>
      <c r="DJ260" s="146">
        <v>0</v>
      </c>
      <c r="DK260" s="146">
        <v>0</v>
      </c>
      <c r="DL260" s="146">
        <v>0</v>
      </c>
      <c r="DM260" s="146">
        <v>0</v>
      </c>
      <c r="DN260" s="146">
        <v>0</v>
      </c>
      <c r="DO260" s="146">
        <v>0</v>
      </c>
      <c r="DP260" s="146">
        <v>0</v>
      </c>
      <c r="DQ260" s="146">
        <v>0</v>
      </c>
      <c r="DR260" s="146">
        <v>0</v>
      </c>
      <c r="DS260" s="146">
        <v>0</v>
      </c>
      <c r="DT260" s="146">
        <v>0</v>
      </c>
      <c r="DU260" s="146">
        <v>0</v>
      </c>
      <c r="DV260" s="146">
        <v>0</v>
      </c>
      <c r="DW260" s="146">
        <v>0</v>
      </c>
      <c r="DX260" s="146">
        <v>0</v>
      </c>
      <c r="DY260" s="146">
        <v>0</v>
      </c>
      <c r="DZ260" s="146">
        <v>0</v>
      </c>
      <c r="EA260" s="146">
        <v>0</v>
      </c>
      <c r="EB260" s="146">
        <v>0</v>
      </c>
      <c r="EC260" s="146">
        <v>0</v>
      </c>
      <c r="ED260" s="146">
        <v>0</v>
      </c>
      <c r="EE260" s="146">
        <v>0</v>
      </c>
      <c r="EF260" s="146">
        <v>0</v>
      </c>
      <c r="EG260" s="146">
        <v>0</v>
      </c>
      <c r="EH260" s="146">
        <v>0</v>
      </c>
      <c r="EI260" s="146">
        <v>0</v>
      </c>
      <c r="EJ260" s="146">
        <v>0</v>
      </c>
      <c r="EK260" s="146">
        <v>0</v>
      </c>
      <c r="EL260" s="146">
        <v>0</v>
      </c>
      <c r="EM260" s="146">
        <v>0</v>
      </c>
      <c r="EN260" s="146">
        <v>0</v>
      </c>
      <c r="EO260" s="146">
        <v>0</v>
      </c>
      <c r="EP260" s="146">
        <v>0</v>
      </c>
      <c r="EQ260" s="146">
        <v>0</v>
      </c>
      <c r="ER260" s="146">
        <v>0</v>
      </c>
      <c r="ES260" s="146">
        <v>0</v>
      </c>
      <c r="ET260" s="146">
        <v>0</v>
      </c>
      <c r="EU260" s="146">
        <v>0</v>
      </c>
      <c r="EV260" s="146">
        <v>0</v>
      </c>
      <c r="EW260" s="146">
        <v>0</v>
      </c>
      <c r="EX260" s="146">
        <v>0</v>
      </c>
      <c r="EY260" s="146">
        <v>0</v>
      </c>
      <c r="EZ260" s="146">
        <v>0</v>
      </c>
      <c r="FA260" s="146">
        <v>0</v>
      </c>
      <c r="FB260" s="146">
        <v>0</v>
      </c>
      <c r="FC260" s="146">
        <v>0</v>
      </c>
      <c r="FD260" s="146">
        <v>0</v>
      </c>
      <c r="FE260" s="146">
        <v>0</v>
      </c>
      <c r="FF260" s="146">
        <v>0</v>
      </c>
      <c r="FG260" s="146">
        <v>0</v>
      </c>
      <c r="FH260" s="146">
        <v>0</v>
      </c>
      <c r="FI260" s="146">
        <v>0</v>
      </c>
      <c r="FJ260" s="146">
        <v>0</v>
      </c>
      <c r="FK260" s="146">
        <v>0</v>
      </c>
      <c r="FL260" s="146">
        <v>0</v>
      </c>
      <c r="FM260" s="146">
        <v>0</v>
      </c>
      <c r="FN260" s="146">
        <v>0</v>
      </c>
      <c r="FO260" s="146">
        <v>0</v>
      </c>
      <c r="FP260" s="146">
        <v>0</v>
      </c>
      <c r="FQ260" s="146">
        <v>0</v>
      </c>
      <c r="FR260" s="146">
        <v>0</v>
      </c>
      <c r="FS260" s="146">
        <v>0</v>
      </c>
      <c r="FT260" s="146">
        <v>0</v>
      </c>
      <c r="FU260" s="146">
        <v>0</v>
      </c>
      <c r="FV260" s="146">
        <v>0</v>
      </c>
      <c r="FW260" s="146">
        <v>0</v>
      </c>
      <c r="FX260" s="146">
        <v>0</v>
      </c>
      <c r="FY260" s="146"/>
      <c r="FZ260" s="146"/>
      <c r="GA260" s="53"/>
      <c r="GB260" s="146"/>
      <c r="GC260" s="146"/>
      <c r="GD260" s="146"/>
      <c r="GE260" s="154"/>
      <c r="GF260" s="155"/>
      <c r="GG260" s="7"/>
      <c r="GH260" s="7"/>
      <c r="GI260" s="7"/>
      <c r="GJ260" s="7"/>
      <c r="GK260" s="7"/>
      <c r="GL260" s="7"/>
      <c r="GM260" s="7"/>
    </row>
    <row r="261" spans="1:195" x14ac:dyDescent="0.2">
      <c r="A261" s="3" t="s">
        <v>635</v>
      </c>
      <c r="B261" s="2" t="s">
        <v>636</v>
      </c>
      <c r="C261" s="146">
        <f t="shared" ref="C261:BN261" si="334">IF(C249&gt;0,C260,C257)</f>
        <v>0</v>
      </c>
      <c r="D261" s="146">
        <f t="shared" si="334"/>
        <v>0</v>
      </c>
      <c r="E261" s="146">
        <f t="shared" si="334"/>
        <v>0</v>
      </c>
      <c r="F261" s="146">
        <f t="shared" si="334"/>
        <v>0</v>
      </c>
      <c r="G261" s="146">
        <f t="shared" si="334"/>
        <v>0</v>
      </c>
      <c r="H261" s="146">
        <f t="shared" si="334"/>
        <v>0</v>
      </c>
      <c r="I261" s="146">
        <f t="shared" si="334"/>
        <v>0</v>
      </c>
      <c r="J261" s="146">
        <f t="shared" si="334"/>
        <v>0</v>
      </c>
      <c r="K261" s="146">
        <f t="shared" si="334"/>
        <v>0</v>
      </c>
      <c r="L261" s="146">
        <f t="shared" si="334"/>
        <v>0</v>
      </c>
      <c r="M261" s="146">
        <f t="shared" si="334"/>
        <v>0</v>
      </c>
      <c r="N261" s="146">
        <f t="shared" si="334"/>
        <v>0</v>
      </c>
      <c r="O261" s="146">
        <f t="shared" si="334"/>
        <v>0</v>
      </c>
      <c r="P261" s="146">
        <f t="shared" si="334"/>
        <v>0</v>
      </c>
      <c r="Q261" s="146">
        <f t="shared" si="334"/>
        <v>0</v>
      </c>
      <c r="R261" s="146">
        <f t="shared" si="334"/>
        <v>0</v>
      </c>
      <c r="S261" s="146">
        <f t="shared" si="334"/>
        <v>0</v>
      </c>
      <c r="T261" s="146">
        <f t="shared" si="334"/>
        <v>0</v>
      </c>
      <c r="U261" s="146">
        <f t="shared" si="334"/>
        <v>0</v>
      </c>
      <c r="V261" s="146">
        <f t="shared" si="334"/>
        <v>0</v>
      </c>
      <c r="W261" s="51">
        <f t="shared" si="334"/>
        <v>0</v>
      </c>
      <c r="X261" s="146">
        <f t="shared" si="334"/>
        <v>0</v>
      </c>
      <c r="Y261" s="146">
        <f t="shared" si="334"/>
        <v>0</v>
      </c>
      <c r="Z261" s="146">
        <f t="shared" si="334"/>
        <v>0</v>
      </c>
      <c r="AA261" s="146">
        <f t="shared" si="334"/>
        <v>0</v>
      </c>
      <c r="AB261" s="146">
        <f t="shared" si="334"/>
        <v>0</v>
      </c>
      <c r="AC261" s="146">
        <f t="shared" si="334"/>
        <v>0</v>
      </c>
      <c r="AD261" s="146">
        <f t="shared" si="334"/>
        <v>0</v>
      </c>
      <c r="AE261" s="146">
        <f t="shared" si="334"/>
        <v>0</v>
      </c>
      <c r="AF261" s="146">
        <f t="shared" si="334"/>
        <v>0</v>
      </c>
      <c r="AG261" s="146">
        <f t="shared" si="334"/>
        <v>0</v>
      </c>
      <c r="AH261" s="146">
        <f t="shared" si="334"/>
        <v>0</v>
      </c>
      <c r="AI261" s="146">
        <f t="shared" si="334"/>
        <v>0</v>
      </c>
      <c r="AJ261" s="146">
        <f t="shared" si="334"/>
        <v>0</v>
      </c>
      <c r="AK261" s="146">
        <f t="shared" si="334"/>
        <v>0</v>
      </c>
      <c r="AL261" s="146">
        <f t="shared" si="334"/>
        <v>0</v>
      </c>
      <c r="AM261" s="146">
        <f t="shared" si="334"/>
        <v>0</v>
      </c>
      <c r="AN261" s="146">
        <f t="shared" si="334"/>
        <v>0</v>
      </c>
      <c r="AO261" s="146">
        <f t="shared" si="334"/>
        <v>0</v>
      </c>
      <c r="AP261" s="146">
        <f t="shared" si="334"/>
        <v>0</v>
      </c>
      <c r="AQ261" s="146">
        <f t="shared" si="334"/>
        <v>0</v>
      </c>
      <c r="AR261" s="146">
        <f t="shared" si="334"/>
        <v>0</v>
      </c>
      <c r="AS261" s="146">
        <f t="shared" si="334"/>
        <v>0</v>
      </c>
      <c r="AT261" s="146">
        <f t="shared" si="334"/>
        <v>0</v>
      </c>
      <c r="AU261" s="146">
        <f t="shared" si="334"/>
        <v>0</v>
      </c>
      <c r="AV261" s="146">
        <f t="shared" si="334"/>
        <v>0</v>
      </c>
      <c r="AW261" s="146">
        <f t="shared" si="334"/>
        <v>0</v>
      </c>
      <c r="AX261" s="146">
        <f t="shared" si="334"/>
        <v>0</v>
      </c>
      <c r="AY261" s="146">
        <f t="shared" si="334"/>
        <v>0</v>
      </c>
      <c r="AZ261" s="146">
        <f t="shared" si="334"/>
        <v>0</v>
      </c>
      <c r="BA261" s="146">
        <f t="shared" si="334"/>
        <v>0</v>
      </c>
      <c r="BB261" s="146">
        <f t="shared" si="334"/>
        <v>0</v>
      </c>
      <c r="BC261" s="146">
        <f t="shared" si="334"/>
        <v>0</v>
      </c>
      <c r="BD261" s="146">
        <f t="shared" si="334"/>
        <v>0</v>
      </c>
      <c r="BE261" s="146">
        <f t="shared" si="334"/>
        <v>0</v>
      </c>
      <c r="BF261" s="146">
        <f t="shared" si="334"/>
        <v>0</v>
      </c>
      <c r="BG261" s="146">
        <f t="shared" si="334"/>
        <v>0</v>
      </c>
      <c r="BH261" s="146">
        <f t="shared" si="334"/>
        <v>0</v>
      </c>
      <c r="BI261" s="146">
        <f t="shared" si="334"/>
        <v>0</v>
      </c>
      <c r="BJ261" s="146">
        <f t="shared" si="334"/>
        <v>0</v>
      </c>
      <c r="BK261" s="146">
        <f t="shared" si="334"/>
        <v>0</v>
      </c>
      <c r="BL261" s="146">
        <f t="shared" si="334"/>
        <v>0</v>
      </c>
      <c r="BM261" s="146">
        <f t="shared" si="334"/>
        <v>0</v>
      </c>
      <c r="BN261" s="146">
        <f t="shared" si="334"/>
        <v>0</v>
      </c>
      <c r="BO261" s="146">
        <f t="shared" ref="BO261:DZ261" si="335">IF(BO249&gt;0,BO260,BO257)</f>
        <v>0</v>
      </c>
      <c r="BP261" s="146">
        <f t="shared" si="335"/>
        <v>0</v>
      </c>
      <c r="BQ261" s="146">
        <f t="shared" si="335"/>
        <v>0</v>
      </c>
      <c r="BR261" s="146">
        <f t="shared" si="335"/>
        <v>0</v>
      </c>
      <c r="BS261" s="146">
        <f t="shared" si="335"/>
        <v>0</v>
      </c>
      <c r="BT261" s="146">
        <f t="shared" si="335"/>
        <v>0</v>
      </c>
      <c r="BU261" s="146">
        <f t="shared" si="335"/>
        <v>0</v>
      </c>
      <c r="BV261" s="146">
        <f t="shared" si="335"/>
        <v>0</v>
      </c>
      <c r="BW261" s="146">
        <f t="shared" si="335"/>
        <v>0</v>
      </c>
      <c r="BX261" s="146">
        <f t="shared" si="335"/>
        <v>0</v>
      </c>
      <c r="BY261" s="146">
        <f t="shared" si="335"/>
        <v>0</v>
      </c>
      <c r="BZ261" s="146">
        <f t="shared" si="335"/>
        <v>0</v>
      </c>
      <c r="CA261" s="146">
        <f t="shared" si="335"/>
        <v>0</v>
      </c>
      <c r="CB261" s="146">
        <f t="shared" si="335"/>
        <v>0</v>
      </c>
      <c r="CC261" s="146">
        <f t="shared" si="335"/>
        <v>0</v>
      </c>
      <c r="CD261" s="146">
        <f t="shared" si="335"/>
        <v>0</v>
      </c>
      <c r="CE261" s="146">
        <f t="shared" si="335"/>
        <v>0</v>
      </c>
      <c r="CF261" s="146">
        <f t="shared" si="335"/>
        <v>0</v>
      </c>
      <c r="CG261" s="146">
        <f t="shared" si="335"/>
        <v>0</v>
      </c>
      <c r="CH261" s="146">
        <f t="shared" si="335"/>
        <v>0</v>
      </c>
      <c r="CI261" s="146">
        <f t="shared" si="335"/>
        <v>0</v>
      </c>
      <c r="CJ261" s="146">
        <f t="shared" si="335"/>
        <v>0</v>
      </c>
      <c r="CK261" s="146">
        <f t="shared" si="335"/>
        <v>0</v>
      </c>
      <c r="CL261" s="146">
        <f t="shared" si="335"/>
        <v>0</v>
      </c>
      <c r="CM261" s="146">
        <f t="shared" si="335"/>
        <v>0</v>
      </c>
      <c r="CN261" s="146">
        <f t="shared" si="335"/>
        <v>0</v>
      </c>
      <c r="CO261" s="146">
        <f t="shared" si="335"/>
        <v>0</v>
      </c>
      <c r="CP261" s="146">
        <f t="shared" si="335"/>
        <v>0</v>
      </c>
      <c r="CQ261" s="146">
        <f t="shared" si="335"/>
        <v>0</v>
      </c>
      <c r="CR261" s="146">
        <f t="shared" si="335"/>
        <v>0</v>
      </c>
      <c r="CS261" s="146">
        <f t="shared" si="335"/>
        <v>0</v>
      </c>
      <c r="CT261" s="146">
        <f t="shared" si="335"/>
        <v>0</v>
      </c>
      <c r="CU261" s="146">
        <f t="shared" si="335"/>
        <v>0</v>
      </c>
      <c r="CV261" s="146">
        <f t="shared" si="335"/>
        <v>0</v>
      </c>
      <c r="CW261" s="146">
        <f t="shared" si="335"/>
        <v>0</v>
      </c>
      <c r="CX261" s="146">
        <f t="shared" si="335"/>
        <v>0</v>
      </c>
      <c r="CY261" s="146">
        <f t="shared" si="335"/>
        <v>0</v>
      </c>
      <c r="CZ261" s="146">
        <f t="shared" si="335"/>
        <v>0</v>
      </c>
      <c r="DA261" s="146">
        <f t="shared" si="335"/>
        <v>0</v>
      </c>
      <c r="DB261" s="146">
        <f t="shared" si="335"/>
        <v>0</v>
      </c>
      <c r="DC261" s="146">
        <f t="shared" si="335"/>
        <v>0</v>
      </c>
      <c r="DD261" s="146">
        <f t="shared" si="335"/>
        <v>0</v>
      </c>
      <c r="DE261" s="146">
        <f t="shared" si="335"/>
        <v>0</v>
      </c>
      <c r="DF261" s="146">
        <f t="shared" si="335"/>
        <v>0</v>
      </c>
      <c r="DG261" s="146">
        <f t="shared" si="335"/>
        <v>0</v>
      </c>
      <c r="DH261" s="146">
        <f t="shared" si="335"/>
        <v>0</v>
      </c>
      <c r="DI261" s="146">
        <f t="shared" si="335"/>
        <v>0</v>
      </c>
      <c r="DJ261" s="146">
        <f t="shared" si="335"/>
        <v>0</v>
      </c>
      <c r="DK261" s="146">
        <f t="shared" si="335"/>
        <v>0</v>
      </c>
      <c r="DL261" s="146">
        <f t="shared" si="335"/>
        <v>0</v>
      </c>
      <c r="DM261" s="146">
        <f t="shared" si="335"/>
        <v>0</v>
      </c>
      <c r="DN261" s="146">
        <f t="shared" si="335"/>
        <v>0</v>
      </c>
      <c r="DO261" s="146">
        <f t="shared" si="335"/>
        <v>0</v>
      </c>
      <c r="DP261" s="146">
        <f t="shared" si="335"/>
        <v>0</v>
      </c>
      <c r="DQ261" s="146">
        <f t="shared" si="335"/>
        <v>0</v>
      </c>
      <c r="DR261" s="146">
        <f t="shared" si="335"/>
        <v>0</v>
      </c>
      <c r="DS261" s="146">
        <f t="shared" si="335"/>
        <v>0</v>
      </c>
      <c r="DT261" s="146">
        <f t="shared" si="335"/>
        <v>0</v>
      </c>
      <c r="DU261" s="146">
        <f t="shared" si="335"/>
        <v>0</v>
      </c>
      <c r="DV261" s="146">
        <f t="shared" si="335"/>
        <v>0</v>
      </c>
      <c r="DW261" s="146">
        <f t="shared" si="335"/>
        <v>0</v>
      </c>
      <c r="DX261" s="146">
        <f t="shared" si="335"/>
        <v>0</v>
      </c>
      <c r="DY261" s="146">
        <f t="shared" si="335"/>
        <v>0</v>
      </c>
      <c r="DZ261" s="146">
        <f t="shared" si="335"/>
        <v>0</v>
      </c>
      <c r="EA261" s="146">
        <f t="shared" ref="EA261:FX261" si="336">IF(EA249&gt;0,EA260,EA257)</f>
        <v>0</v>
      </c>
      <c r="EB261" s="146">
        <f t="shared" si="336"/>
        <v>0</v>
      </c>
      <c r="EC261" s="146">
        <f t="shared" si="336"/>
        <v>0</v>
      </c>
      <c r="ED261" s="146">
        <f t="shared" si="336"/>
        <v>0</v>
      </c>
      <c r="EE261" s="146">
        <f t="shared" si="336"/>
        <v>0</v>
      </c>
      <c r="EF261" s="146">
        <f t="shared" si="336"/>
        <v>0</v>
      </c>
      <c r="EG261" s="146">
        <f t="shared" si="336"/>
        <v>0</v>
      </c>
      <c r="EH261" s="146">
        <f t="shared" si="336"/>
        <v>0</v>
      </c>
      <c r="EI261" s="146">
        <f t="shared" si="336"/>
        <v>0</v>
      </c>
      <c r="EJ261" s="146">
        <f t="shared" si="336"/>
        <v>0</v>
      </c>
      <c r="EK261" s="146">
        <f t="shared" si="336"/>
        <v>0</v>
      </c>
      <c r="EL261" s="146">
        <f t="shared" si="336"/>
        <v>0</v>
      </c>
      <c r="EM261" s="146">
        <f t="shared" si="336"/>
        <v>0</v>
      </c>
      <c r="EN261" s="146">
        <f t="shared" si="336"/>
        <v>0</v>
      </c>
      <c r="EO261" s="146">
        <f t="shared" si="336"/>
        <v>0</v>
      </c>
      <c r="EP261" s="146">
        <f t="shared" si="336"/>
        <v>0</v>
      </c>
      <c r="EQ261" s="146">
        <f t="shared" si="336"/>
        <v>0</v>
      </c>
      <c r="ER261" s="146">
        <f t="shared" si="336"/>
        <v>0</v>
      </c>
      <c r="ES261" s="146">
        <f t="shared" si="336"/>
        <v>0</v>
      </c>
      <c r="ET261" s="146">
        <f t="shared" si="336"/>
        <v>0</v>
      </c>
      <c r="EU261" s="146">
        <f t="shared" si="336"/>
        <v>0</v>
      </c>
      <c r="EV261" s="146">
        <f t="shared" si="336"/>
        <v>0</v>
      </c>
      <c r="EW261" s="146">
        <f t="shared" si="336"/>
        <v>0</v>
      </c>
      <c r="EX261" s="146">
        <f t="shared" si="336"/>
        <v>0</v>
      </c>
      <c r="EY261" s="146">
        <f t="shared" si="336"/>
        <v>0</v>
      </c>
      <c r="EZ261" s="146">
        <f t="shared" si="336"/>
        <v>0</v>
      </c>
      <c r="FA261" s="146">
        <f t="shared" si="336"/>
        <v>0</v>
      </c>
      <c r="FB261" s="146">
        <f t="shared" si="336"/>
        <v>0</v>
      </c>
      <c r="FC261" s="146">
        <f t="shared" si="336"/>
        <v>0</v>
      </c>
      <c r="FD261" s="146">
        <f t="shared" si="336"/>
        <v>0</v>
      </c>
      <c r="FE261" s="146">
        <f t="shared" si="336"/>
        <v>0</v>
      </c>
      <c r="FF261" s="146">
        <f t="shared" si="336"/>
        <v>0</v>
      </c>
      <c r="FG261" s="146">
        <f t="shared" si="336"/>
        <v>0</v>
      </c>
      <c r="FH261" s="146">
        <f t="shared" si="336"/>
        <v>0</v>
      </c>
      <c r="FI261" s="146">
        <f t="shared" si="336"/>
        <v>0</v>
      </c>
      <c r="FJ261" s="146">
        <f t="shared" si="336"/>
        <v>0</v>
      </c>
      <c r="FK261" s="146">
        <f t="shared" si="336"/>
        <v>0</v>
      </c>
      <c r="FL261" s="146">
        <f t="shared" si="336"/>
        <v>0</v>
      </c>
      <c r="FM261" s="146">
        <f t="shared" si="336"/>
        <v>0</v>
      </c>
      <c r="FN261" s="146">
        <f t="shared" si="336"/>
        <v>0</v>
      </c>
      <c r="FO261" s="146">
        <f t="shared" si="336"/>
        <v>0</v>
      </c>
      <c r="FP261" s="146">
        <f t="shared" si="336"/>
        <v>0</v>
      </c>
      <c r="FQ261" s="146">
        <f t="shared" si="336"/>
        <v>0</v>
      </c>
      <c r="FR261" s="146">
        <f t="shared" si="336"/>
        <v>0</v>
      </c>
      <c r="FS261" s="146">
        <f t="shared" si="336"/>
        <v>0</v>
      </c>
      <c r="FT261" s="51">
        <f t="shared" si="336"/>
        <v>0</v>
      </c>
      <c r="FU261" s="146">
        <f t="shared" si="336"/>
        <v>0</v>
      </c>
      <c r="FV261" s="146">
        <f t="shared" si="336"/>
        <v>0</v>
      </c>
      <c r="FW261" s="146">
        <f t="shared" si="336"/>
        <v>0</v>
      </c>
      <c r="FX261" s="146">
        <f t="shared" si="336"/>
        <v>0</v>
      </c>
      <c r="FY261" s="146"/>
      <c r="FZ261" s="146"/>
      <c r="GA261" s="53"/>
      <c r="GB261" s="51"/>
      <c r="GC261" s="146"/>
      <c r="GD261" s="146"/>
      <c r="GE261" s="154"/>
      <c r="GF261" s="155"/>
      <c r="GG261" s="7"/>
      <c r="GH261" s="7"/>
      <c r="GI261" s="7"/>
      <c r="GJ261" s="7"/>
      <c r="GK261" s="7"/>
      <c r="GL261" s="7"/>
      <c r="GM261" s="7"/>
    </row>
    <row r="262" spans="1:195" x14ac:dyDescent="0.2">
      <c r="A262" s="72"/>
      <c r="B262" s="2" t="s">
        <v>637</v>
      </c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3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F262" s="54"/>
      <c r="BG262" s="54"/>
      <c r="BH262" s="54"/>
      <c r="BI262" s="54"/>
      <c r="BJ262" s="54"/>
      <c r="BK262" s="54"/>
      <c r="BL262" s="54"/>
      <c r="BM262" s="54"/>
      <c r="BN262" s="54"/>
      <c r="BO262" s="54"/>
      <c r="BP262" s="54"/>
      <c r="BQ262" s="54"/>
      <c r="BR262" s="54"/>
      <c r="BS262" s="54"/>
      <c r="BT262" s="54"/>
      <c r="BU262" s="54"/>
      <c r="BV262" s="54"/>
      <c r="BW262" s="54"/>
      <c r="BX262" s="54"/>
      <c r="BY262" s="54"/>
      <c r="BZ262" s="54"/>
      <c r="CA262" s="54"/>
      <c r="CB262" s="54"/>
      <c r="CC262" s="54"/>
      <c r="CD262" s="54"/>
      <c r="CE262" s="54"/>
      <c r="CF262" s="54"/>
      <c r="CG262" s="54"/>
      <c r="CH262" s="54"/>
      <c r="CI262" s="54"/>
      <c r="CJ262" s="54"/>
      <c r="CK262" s="54"/>
      <c r="CL262" s="54"/>
      <c r="CM262" s="54"/>
      <c r="CN262" s="54"/>
      <c r="CO262" s="54"/>
      <c r="CP262" s="54"/>
      <c r="CQ262" s="54"/>
      <c r="CR262" s="54"/>
      <c r="CS262" s="54"/>
      <c r="CT262" s="54"/>
      <c r="CU262" s="54"/>
      <c r="CV262" s="54"/>
      <c r="CW262" s="54"/>
      <c r="CX262" s="54"/>
      <c r="CY262" s="54"/>
      <c r="CZ262" s="54"/>
      <c r="DA262" s="54"/>
      <c r="DB262" s="54"/>
      <c r="DC262" s="54"/>
      <c r="DD262" s="54"/>
      <c r="DE262" s="54"/>
      <c r="DF262" s="54"/>
      <c r="DG262" s="54"/>
      <c r="DH262" s="54"/>
      <c r="DI262" s="54"/>
      <c r="DJ262" s="54"/>
      <c r="DK262" s="54"/>
      <c r="DL262" s="54"/>
      <c r="DM262" s="54"/>
      <c r="DN262" s="54"/>
      <c r="DO262" s="54"/>
      <c r="DP262" s="54"/>
      <c r="DQ262" s="54"/>
      <c r="DR262" s="54"/>
      <c r="DS262" s="54"/>
      <c r="DT262" s="54"/>
      <c r="DU262" s="54"/>
      <c r="DV262" s="54"/>
      <c r="DW262" s="54"/>
      <c r="DX262" s="54"/>
      <c r="DY262" s="54"/>
      <c r="DZ262" s="54"/>
      <c r="EA262" s="54"/>
      <c r="EB262" s="54"/>
      <c r="EC262" s="54"/>
      <c r="ED262" s="54"/>
      <c r="EE262" s="54"/>
      <c r="EF262" s="54"/>
      <c r="EG262" s="54"/>
      <c r="EH262" s="54"/>
      <c r="EI262" s="54"/>
      <c r="EJ262" s="54"/>
      <c r="EK262" s="54"/>
      <c r="EL262" s="54"/>
      <c r="EM262" s="54"/>
      <c r="EN262" s="54"/>
      <c r="EO262" s="54"/>
      <c r="EP262" s="54"/>
      <c r="EQ262" s="54"/>
      <c r="ER262" s="54"/>
      <c r="ES262" s="54"/>
      <c r="ET262" s="54"/>
      <c r="EU262" s="54"/>
      <c r="EV262" s="54"/>
      <c r="EW262" s="54"/>
      <c r="EX262" s="54"/>
      <c r="EY262" s="54"/>
      <c r="EZ262" s="54"/>
      <c r="FA262" s="54"/>
      <c r="FB262" s="54"/>
      <c r="FC262" s="54"/>
      <c r="FD262" s="54"/>
      <c r="FE262" s="54"/>
      <c r="FF262" s="54"/>
      <c r="FG262" s="54"/>
      <c r="FH262" s="54"/>
      <c r="FI262" s="54"/>
      <c r="FJ262" s="54"/>
      <c r="FK262" s="54"/>
      <c r="FL262" s="54"/>
      <c r="FM262" s="54"/>
      <c r="FN262" s="54"/>
      <c r="FO262" s="54"/>
      <c r="FP262" s="54"/>
      <c r="FQ262" s="54"/>
      <c r="FR262" s="54"/>
      <c r="FS262" s="54"/>
      <c r="FT262" s="53"/>
      <c r="FU262" s="54"/>
      <c r="FV262" s="54"/>
      <c r="FW262" s="54"/>
      <c r="FX262" s="54"/>
      <c r="FY262" s="146"/>
      <c r="FZ262" s="146" t="s">
        <v>317</v>
      </c>
      <c r="GA262" s="53"/>
      <c r="GB262" s="51"/>
      <c r="GC262" s="54"/>
      <c r="GD262" s="146"/>
      <c r="GE262" s="154"/>
      <c r="GF262" s="155"/>
      <c r="GG262" s="7"/>
      <c r="GH262" s="7"/>
      <c r="GI262" s="7"/>
      <c r="GJ262" s="7"/>
      <c r="GK262" s="7"/>
      <c r="GL262" s="7"/>
      <c r="GM262" s="7"/>
    </row>
    <row r="263" spans="1:195" x14ac:dyDescent="0.2">
      <c r="A263" s="4"/>
      <c r="B263" s="2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  <c r="BT263" s="53"/>
      <c r="BU263" s="53"/>
      <c r="BV263" s="53"/>
      <c r="BW263" s="53"/>
      <c r="BX263" s="53"/>
      <c r="BY263" s="53"/>
      <c r="BZ263" s="53"/>
      <c r="CA263" s="53"/>
      <c r="CB263" s="53"/>
      <c r="CC263" s="53"/>
      <c r="CD263" s="53"/>
      <c r="CE263" s="53"/>
      <c r="CF263" s="53"/>
      <c r="CG263" s="53"/>
      <c r="CH263" s="53"/>
      <c r="CI263" s="53"/>
      <c r="CJ263" s="53"/>
      <c r="CK263" s="53"/>
      <c r="CL263" s="53"/>
      <c r="CM263" s="53"/>
      <c r="CN263" s="53"/>
      <c r="CO263" s="53"/>
      <c r="CP263" s="53"/>
      <c r="CQ263" s="53"/>
      <c r="CR263" s="53"/>
      <c r="CS263" s="53"/>
      <c r="CT263" s="53"/>
      <c r="CU263" s="53"/>
      <c r="CV263" s="53"/>
      <c r="CW263" s="53"/>
      <c r="CX263" s="53"/>
      <c r="CY263" s="53"/>
      <c r="CZ263" s="53"/>
      <c r="DA263" s="53"/>
      <c r="DB263" s="53"/>
      <c r="DC263" s="53"/>
      <c r="DD263" s="53"/>
      <c r="DE263" s="53"/>
      <c r="DF263" s="53"/>
      <c r="DG263" s="53"/>
      <c r="DH263" s="53"/>
      <c r="DI263" s="53"/>
      <c r="DJ263" s="53"/>
      <c r="DK263" s="53"/>
      <c r="DL263" s="53"/>
      <c r="DM263" s="53"/>
      <c r="DN263" s="53"/>
      <c r="DO263" s="53"/>
      <c r="DP263" s="53"/>
      <c r="DQ263" s="53"/>
      <c r="DR263" s="53"/>
      <c r="DS263" s="53"/>
      <c r="DT263" s="53"/>
      <c r="DU263" s="53"/>
      <c r="DV263" s="53"/>
      <c r="DW263" s="53"/>
      <c r="DX263" s="53"/>
      <c r="DY263" s="53"/>
      <c r="DZ263" s="53"/>
      <c r="EA263" s="53"/>
      <c r="EB263" s="53"/>
      <c r="EC263" s="53"/>
      <c r="ED263" s="53"/>
      <c r="EE263" s="53"/>
      <c r="EF263" s="53"/>
      <c r="EG263" s="53"/>
      <c r="EH263" s="53"/>
      <c r="EI263" s="53"/>
      <c r="EJ263" s="53"/>
      <c r="EK263" s="53"/>
      <c r="EL263" s="53"/>
      <c r="EM263" s="53"/>
      <c r="EN263" s="53"/>
      <c r="EO263" s="53"/>
      <c r="EP263" s="53"/>
      <c r="EQ263" s="53"/>
      <c r="ER263" s="53"/>
      <c r="ES263" s="53"/>
      <c r="ET263" s="53"/>
      <c r="EU263" s="53"/>
      <c r="EV263" s="53"/>
      <c r="EW263" s="53"/>
      <c r="EX263" s="53"/>
      <c r="EY263" s="53"/>
      <c r="EZ263" s="53"/>
      <c r="FA263" s="53"/>
      <c r="FB263" s="53"/>
      <c r="FC263" s="53"/>
      <c r="FD263" s="53"/>
      <c r="FE263" s="53"/>
      <c r="FF263" s="53"/>
      <c r="FG263" s="53"/>
      <c r="FH263" s="53"/>
      <c r="FI263" s="53"/>
      <c r="FJ263" s="53"/>
      <c r="FK263" s="53"/>
      <c r="FL263" s="53"/>
      <c r="FM263" s="53"/>
      <c r="FN263" s="53"/>
      <c r="FO263" s="53"/>
      <c r="FP263" s="53"/>
      <c r="FQ263" s="53"/>
      <c r="FR263" s="53"/>
      <c r="FS263" s="53"/>
      <c r="FT263" s="53"/>
      <c r="FU263" s="53"/>
      <c r="FV263" s="53"/>
      <c r="FW263" s="53"/>
      <c r="FX263" s="53"/>
      <c r="FY263" s="146"/>
      <c r="FZ263" s="146"/>
      <c r="GA263" s="53"/>
      <c r="GB263" s="53"/>
      <c r="GC263" s="54"/>
      <c r="GD263" s="54"/>
      <c r="GE263" s="72"/>
      <c r="GF263" s="155"/>
      <c r="GG263" s="7"/>
      <c r="GH263" s="7"/>
      <c r="GI263" s="7"/>
      <c r="GJ263" s="7"/>
      <c r="GK263" s="7"/>
      <c r="GL263" s="7"/>
      <c r="GM263" s="7"/>
    </row>
    <row r="264" spans="1:195" ht="15.75" x14ac:dyDescent="0.25">
      <c r="A264" s="4" t="s">
        <v>413</v>
      </c>
      <c r="B264" s="52" t="s">
        <v>638</v>
      </c>
      <c r="C264" s="159"/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59"/>
      <c r="Z264" s="159"/>
      <c r="AA264" s="159"/>
      <c r="AB264" s="159"/>
      <c r="AC264" s="159"/>
      <c r="AD264" s="159"/>
      <c r="AE264" s="159"/>
      <c r="AF264" s="159"/>
      <c r="AG264" s="159"/>
      <c r="AH264" s="159"/>
      <c r="AI264" s="159"/>
      <c r="AJ264" s="159"/>
      <c r="AK264" s="159"/>
      <c r="AL264" s="159"/>
      <c r="AM264" s="159"/>
      <c r="AN264" s="159"/>
      <c r="AO264" s="159"/>
      <c r="AP264" s="159"/>
      <c r="AQ264" s="159"/>
      <c r="AR264" s="159"/>
      <c r="AS264" s="159"/>
      <c r="AT264" s="159"/>
      <c r="AU264" s="159"/>
      <c r="AV264" s="159"/>
      <c r="AW264" s="159"/>
      <c r="AX264" s="159"/>
      <c r="AY264" s="159"/>
      <c r="AZ264" s="159"/>
      <c r="BA264" s="159"/>
      <c r="BB264" s="159"/>
      <c r="BC264" s="159"/>
      <c r="BD264" s="159"/>
      <c r="BE264" s="159"/>
      <c r="BF264" s="159"/>
      <c r="BG264" s="159"/>
      <c r="BH264" s="159"/>
      <c r="BI264" s="159"/>
      <c r="BJ264" s="159"/>
      <c r="BK264" s="159"/>
      <c r="BL264" s="159"/>
      <c r="BM264" s="159"/>
      <c r="BN264" s="159"/>
      <c r="BO264" s="159"/>
      <c r="BP264" s="159"/>
      <c r="BQ264" s="159"/>
      <c r="BR264" s="159"/>
      <c r="BS264" s="159"/>
      <c r="BT264" s="159"/>
      <c r="BU264" s="159"/>
      <c r="BV264" s="159"/>
      <c r="BW264" s="159"/>
      <c r="BX264" s="159"/>
      <c r="BY264" s="159"/>
      <c r="BZ264" s="159"/>
      <c r="CA264" s="159"/>
      <c r="CB264" s="159"/>
      <c r="CC264" s="159"/>
      <c r="CD264" s="159"/>
      <c r="CE264" s="159"/>
      <c r="CF264" s="159"/>
      <c r="CG264" s="159"/>
      <c r="CH264" s="159"/>
      <c r="CI264" s="159"/>
      <c r="CJ264" s="159"/>
      <c r="CK264" s="159"/>
      <c r="CL264" s="159"/>
      <c r="CM264" s="159"/>
      <c r="CN264" s="159"/>
      <c r="CO264" s="159"/>
      <c r="CP264" s="159"/>
      <c r="CQ264" s="159"/>
      <c r="CR264" s="159"/>
      <c r="CS264" s="159"/>
      <c r="CT264" s="159"/>
      <c r="CU264" s="159"/>
      <c r="CV264" s="159"/>
      <c r="CW264" s="159"/>
      <c r="CX264" s="159"/>
      <c r="CY264" s="159"/>
      <c r="CZ264" s="159"/>
      <c r="DA264" s="159"/>
      <c r="DB264" s="159"/>
      <c r="DC264" s="159"/>
      <c r="DD264" s="159"/>
      <c r="DE264" s="159"/>
      <c r="DF264" s="159"/>
      <c r="DG264" s="159"/>
      <c r="DH264" s="159"/>
      <c r="DI264" s="159"/>
      <c r="DJ264" s="159"/>
      <c r="DK264" s="159"/>
      <c r="DL264" s="159"/>
      <c r="DM264" s="159"/>
      <c r="DN264" s="159"/>
      <c r="DO264" s="159"/>
      <c r="DP264" s="159"/>
      <c r="DQ264" s="159"/>
      <c r="DR264" s="159"/>
      <c r="DS264" s="159"/>
      <c r="DT264" s="159"/>
      <c r="DU264" s="159"/>
      <c r="DV264" s="159"/>
      <c r="DW264" s="159"/>
      <c r="DX264" s="159"/>
      <c r="DY264" s="159"/>
      <c r="DZ264" s="159"/>
      <c r="EA264" s="159"/>
      <c r="EB264" s="159"/>
      <c r="EC264" s="159"/>
      <c r="ED264" s="159"/>
      <c r="EE264" s="159"/>
      <c r="EF264" s="159"/>
      <c r="EG264" s="159"/>
      <c r="EH264" s="159"/>
      <c r="EI264" s="159"/>
      <c r="EJ264" s="159"/>
      <c r="EK264" s="159"/>
      <c r="EL264" s="159"/>
      <c r="EM264" s="159"/>
      <c r="EN264" s="159"/>
      <c r="EO264" s="159"/>
      <c r="EP264" s="159"/>
      <c r="EQ264" s="159"/>
      <c r="ER264" s="159"/>
      <c r="ES264" s="159"/>
      <c r="ET264" s="159"/>
      <c r="EU264" s="159"/>
      <c r="EV264" s="159"/>
      <c r="EW264" s="159"/>
      <c r="EX264" s="159"/>
      <c r="EY264" s="159"/>
      <c r="EZ264" s="159"/>
      <c r="FA264" s="159"/>
      <c r="FB264" s="159"/>
      <c r="FC264" s="159"/>
      <c r="FD264" s="159"/>
      <c r="FE264" s="159"/>
      <c r="FF264" s="159"/>
      <c r="FG264" s="159"/>
      <c r="FH264" s="159"/>
      <c r="FI264" s="159"/>
      <c r="FJ264" s="159"/>
      <c r="FK264" s="159"/>
      <c r="FL264" s="159"/>
      <c r="FM264" s="159"/>
      <c r="FN264" s="159"/>
      <c r="FO264" s="159"/>
      <c r="FP264" s="159"/>
      <c r="FQ264" s="159"/>
      <c r="FR264" s="159"/>
      <c r="FS264" s="159"/>
      <c r="FT264" s="159"/>
      <c r="FU264" s="159"/>
      <c r="FV264" s="159"/>
      <c r="FW264" s="159"/>
      <c r="FX264" s="159"/>
      <c r="FY264" s="54"/>
      <c r="FZ264" s="9"/>
      <c r="GA264" s="9"/>
      <c r="GB264" s="53"/>
      <c r="GC264" s="53"/>
      <c r="GD264" s="53"/>
      <c r="GE264" s="2"/>
      <c r="GF264" s="7"/>
      <c r="GG264" s="7"/>
      <c r="GH264" s="7"/>
      <c r="GI264" s="7"/>
      <c r="GJ264" s="7"/>
      <c r="GK264" s="7"/>
      <c r="GL264" s="7"/>
      <c r="GM264" s="7"/>
    </row>
    <row r="265" spans="1:195" x14ac:dyDescent="0.2">
      <c r="A265" s="3" t="s">
        <v>639</v>
      </c>
      <c r="B265" s="2" t="s">
        <v>640</v>
      </c>
      <c r="C265" s="54">
        <f>C236</f>
        <v>76646453.140000001</v>
      </c>
      <c r="D265" s="54">
        <f t="shared" ref="D265:BO265" si="337">+D236</f>
        <v>365457169.39999998</v>
      </c>
      <c r="E265" s="54">
        <f t="shared" si="337"/>
        <v>74522365.609999999</v>
      </c>
      <c r="F265" s="54">
        <f t="shared" si="337"/>
        <v>157540665.06</v>
      </c>
      <c r="G265" s="54">
        <f t="shared" si="337"/>
        <v>9707647.4800000004</v>
      </c>
      <c r="H265" s="54">
        <f t="shared" si="337"/>
        <v>8759260.1499999985</v>
      </c>
      <c r="I265" s="54">
        <f t="shared" si="337"/>
        <v>96901876.189999998</v>
      </c>
      <c r="J265" s="54">
        <f t="shared" si="337"/>
        <v>20207595.859999999</v>
      </c>
      <c r="K265" s="54">
        <f t="shared" si="337"/>
        <v>3477368.46</v>
      </c>
      <c r="L265" s="54">
        <f t="shared" si="337"/>
        <v>24240947.239999998</v>
      </c>
      <c r="M265" s="54">
        <f t="shared" si="337"/>
        <v>13808014.84</v>
      </c>
      <c r="N265" s="54">
        <f t="shared" si="337"/>
        <v>468550716.59999996</v>
      </c>
      <c r="O265" s="54">
        <f t="shared" si="337"/>
        <v>125649215.86</v>
      </c>
      <c r="P265" s="54">
        <f t="shared" si="337"/>
        <v>2889962.02</v>
      </c>
      <c r="Q265" s="54">
        <f t="shared" si="337"/>
        <v>369309727.84999996</v>
      </c>
      <c r="R265" s="54">
        <f t="shared" si="337"/>
        <v>23833782.59</v>
      </c>
      <c r="S265" s="54">
        <f t="shared" si="337"/>
        <v>15097022.199999999</v>
      </c>
      <c r="T265" s="54">
        <f t="shared" si="337"/>
        <v>2206217.33</v>
      </c>
      <c r="U265" s="54">
        <f t="shared" si="337"/>
        <v>909624.3</v>
      </c>
      <c r="V265" s="54">
        <f t="shared" si="337"/>
        <v>3388071.62</v>
      </c>
      <c r="W265" s="54">
        <f t="shared" si="337"/>
        <v>926100.51</v>
      </c>
      <c r="X265" s="54">
        <f t="shared" si="337"/>
        <v>886969.5</v>
      </c>
      <c r="Y265" s="54">
        <f t="shared" si="337"/>
        <v>15748015.889999999</v>
      </c>
      <c r="Z265" s="54">
        <f t="shared" si="337"/>
        <v>3011753.23</v>
      </c>
      <c r="AA265" s="54">
        <f t="shared" si="337"/>
        <v>263266849.22</v>
      </c>
      <c r="AB265" s="54">
        <f t="shared" si="337"/>
        <v>265651138.37</v>
      </c>
      <c r="AC265" s="54">
        <f t="shared" si="337"/>
        <v>8788667.6199999992</v>
      </c>
      <c r="AD265" s="54">
        <f t="shared" si="337"/>
        <v>11432270.779999999</v>
      </c>
      <c r="AE265" s="54">
        <f t="shared" si="337"/>
        <v>1797331.52</v>
      </c>
      <c r="AF265" s="54">
        <f t="shared" si="337"/>
        <v>2530986.34</v>
      </c>
      <c r="AG265" s="54">
        <f t="shared" si="337"/>
        <v>7455783.7299999995</v>
      </c>
      <c r="AH265" s="54">
        <f t="shared" si="337"/>
        <v>8976827.7100000009</v>
      </c>
      <c r="AI265" s="54">
        <f t="shared" si="337"/>
        <v>3880231.94</v>
      </c>
      <c r="AJ265" s="54">
        <f t="shared" si="337"/>
        <v>2883838.82</v>
      </c>
      <c r="AK265" s="54">
        <f t="shared" si="337"/>
        <v>3024521.52</v>
      </c>
      <c r="AL265" s="54">
        <f t="shared" si="337"/>
        <v>3420154.93</v>
      </c>
      <c r="AM265" s="54">
        <f t="shared" si="337"/>
        <v>4413196.3600000003</v>
      </c>
      <c r="AN265" s="54">
        <f t="shared" si="337"/>
        <v>3967491.1</v>
      </c>
      <c r="AO265" s="54">
        <f t="shared" si="337"/>
        <v>40451232.609999999</v>
      </c>
      <c r="AP265" s="54">
        <f t="shared" si="337"/>
        <v>811630550.96999991</v>
      </c>
      <c r="AQ265" s="54">
        <f t="shared" si="337"/>
        <v>3311502.41</v>
      </c>
      <c r="AR265" s="54">
        <f t="shared" si="337"/>
        <v>560644627.91999996</v>
      </c>
      <c r="AS265" s="54">
        <f t="shared" si="337"/>
        <v>63722646.649999999</v>
      </c>
      <c r="AT265" s="54">
        <f t="shared" si="337"/>
        <v>21126251.629999999</v>
      </c>
      <c r="AU265" s="54">
        <f t="shared" si="337"/>
        <v>3386561.1700000004</v>
      </c>
      <c r="AV265" s="54">
        <f t="shared" si="337"/>
        <v>3724384.1999999997</v>
      </c>
      <c r="AW265" s="54">
        <f t="shared" si="337"/>
        <v>3061021.0100000002</v>
      </c>
      <c r="AX265" s="54">
        <f t="shared" si="337"/>
        <v>945973.04999999993</v>
      </c>
      <c r="AY265" s="54">
        <f t="shared" si="337"/>
        <v>4957057.46</v>
      </c>
      <c r="AZ265" s="54">
        <f t="shared" si="337"/>
        <v>103246410.69</v>
      </c>
      <c r="BA265" s="54">
        <f t="shared" si="337"/>
        <v>77456808.409999996</v>
      </c>
      <c r="BB265" s="54">
        <f t="shared" si="337"/>
        <v>66066549.359999999</v>
      </c>
      <c r="BC265" s="54">
        <f t="shared" si="337"/>
        <v>267221117.74000001</v>
      </c>
      <c r="BD265" s="54">
        <f t="shared" si="337"/>
        <v>42007187.349999994</v>
      </c>
      <c r="BE265" s="54">
        <f t="shared" si="337"/>
        <v>12663778.309999999</v>
      </c>
      <c r="BF265" s="54">
        <f t="shared" si="337"/>
        <v>208044579.95999998</v>
      </c>
      <c r="BG265" s="54">
        <f t="shared" si="337"/>
        <v>9260434.6800000016</v>
      </c>
      <c r="BH265" s="54">
        <f t="shared" si="337"/>
        <v>6065853.2799999993</v>
      </c>
      <c r="BI265" s="54">
        <f t="shared" si="337"/>
        <v>3410237.56</v>
      </c>
      <c r="BJ265" s="54">
        <f t="shared" si="337"/>
        <v>54987749.32</v>
      </c>
      <c r="BK265" s="54">
        <f t="shared" si="337"/>
        <v>197074239.91000003</v>
      </c>
      <c r="BL265" s="54">
        <f t="shared" si="337"/>
        <v>2977207.2499999995</v>
      </c>
      <c r="BM265" s="54">
        <f t="shared" si="337"/>
        <v>3484099.76</v>
      </c>
      <c r="BN265" s="54">
        <f t="shared" si="337"/>
        <v>31000327.57</v>
      </c>
      <c r="BO265" s="54">
        <f t="shared" si="337"/>
        <v>12361212.43</v>
      </c>
      <c r="BP265" s="54">
        <f t="shared" ref="BP265:EA265" si="338">+BP236</f>
        <v>2842687.13</v>
      </c>
      <c r="BQ265" s="54">
        <f t="shared" si="338"/>
        <v>56195234.770000003</v>
      </c>
      <c r="BR265" s="54">
        <f t="shared" si="338"/>
        <v>40461835.899999999</v>
      </c>
      <c r="BS265" s="54">
        <f t="shared" si="338"/>
        <v>10725695.870000001</v>
      </c>
      <c r="BT265" s="54">
        <f t="shared" si="338"/>
        <v>4669156.25</v>
      </c>
      <c r="BU265" s="54">
        <f t="shared" si="338"/>
        <v>4607445.22</v>
      </c>
      <c r="BV265" s="54">
        <f t="shared" si="338"/>
        <v>11431900.85</v>
      </c>
      <c r="BW265" s="54">
        <f t="shared" si="338"/>
        <v>17259134.060000002</v>
      </c>
      <c r="BX265" s="54">
        <f t="shared" si="338"/>
        <v>1825035.98</v>
      </c>
      <c r="BY265" s="54">
        <f t="shared" si="338"/>
        <v>5169081.1399999997</v>
      </c>
      <c r="BZ265" s="54">
        <f t="shared" si="338"/>
        <v>2873393.38</v>
      </c>
      <c r="CA265" s="54">
        <f t="shared" si="338"/>
        <v>2638740.1</v>
      </c>
      <c r="CB265" s="54">
        <f t="shared" si="338"/>
        <v>704419628.79999995</v>
      </c>
      <c r="CC265" s="54">
        <f t="shared" si="338"/>
        <v>2423530.4699999997</v>
      </c>
      <c r="CD265" s="54">
        <f t="shared" si="338"/>
        <v>1019632.48</v>
      </c>
      <c r="CE265" s="54">
        <f t="shared" si="338"/>
        <v>2431255.6799999997</v>
      </c>
      <c r="CF265" s="54">
        <f t="shared" si="338"/>
        <v>1649036.2</v>
      </c>
      <c r="CG265" s="54">
        <f t="shared" si="338"/>
        <v>2766575.48</v>
      </c>
      <c r="CH265" s="54">
        <f t="shared" si="338"/>
        <v>1786509.4000000001</v>
      </c>
      <c r="CI265" s="54">
        <f t="shared" si="338"/>
        <v>6646488.8399999999</v>
      </c>
      <c r="CJ265" s="54">
        <f t="shared" si="338"/>
        <v>9006407.4000000004</v>
      </c>
      <c r="CK265" s="54">
        <f t="shared" si="338"/>
        <v>48388792.399999999</v>
      </c>
      <c r="CL265" s="54">
        <f t="shared" si="338"/>
        <v>12443085.469999999</v>
      </c>
      <c r="CM265" s="54">
        <f t="shared" si="338"/>
        <v>8289825.2300000004</v>
      </c>
      <c r="CN265" s="54">
        <f t="shared" si="338"/>
        <v>257282621.67999998</v>
      </c>
      <c r="CO265" s="54">
        <f t="shared" si="338"/>
        <v>129965836.17</v>
      </c>
      <c r="CP265" s="54">
        <f t="shared" si="338"/>
        <v>10086444.66</v>
      </c>
      <c r="CQ265" s="54">
        <f t="shared" si="338"/>
        <v>10155049.120000001</v>
      </c>
      <c r="CR265" s="54">
        <f t="shared" si="338"/>
        <v>2721125.92</v>
      </c>
      <c r="CS265" s="54">
        <f t="shared" si="338"/>
        <v>3824283.47</v>
      </c>
      <c r="CT265" s="54">
        <f t="shared" si="338"/>
        <v>1835448.38</v>
      </c>
      <c r="CU265" s="54">
        <f t="shared" si="338"/>
        <v>3821477.88</v>
      </c>
      <c r="CV265" s="54">
        <f t="shared" si="338"/>
        <v>844815.93</v>
      </c>
      <c r="CW265" s="54">
        <f t="shared" si="338"/>
        <v>2560606.2600000002</v>
      </c>
      <c r="CX265" s="54">
        <f t="shared" si="338"/>
        <v>4757421.76</v>
      </c>
      <c r="CY265" s="54">
        <f t="shared" si="338"/>
        <v>926868.66</v>
      </c>
      <c r="CZ265" s="54">
        <f t="shared" si="338"/>
        <v>18162201.449999999</v>
      </c>
      <c r="DA265" s="54">
        <f t="shared" si="338"/>
        <v>2645294.3199999998</v>
      </c>
      <c r="DB265" s="54">
        <f t="shared" si="338"/>
        <v>3573723.96</v>
      </c>
      <c r="DC265" s="54">
        <f t="shared" si="338"/>
        <v>2377085.6300000004</v>
      </c>
      <c r="DD265" s="54">
        <f t="shared" si="338"/>
        <v>2469596.11</v>
      </c>
      <c r="DE265" s="54">
        <f t="shared" si="338"/>
        <v>4396788.08</v>
      </c>
      <c r="DF265" s="54">
        <f t="shared" si="338"/>
        <v>186703003.34</v>
      </c>
      <c r="DG265" s="54">
        <f t="shared" si="338"/>
        <v>1458978.12</v>
      </c>
      <c r="DH265" s="54">
        <f t="shared" si="338"/>
        <v>17308826.560000002</v>
      </c>
      <c r="DI265" s="54">
        <f t="shared" si="338"/>
        <v>23824129.07</v>
      </c>
      <c r="DJ265" s="54">
        <f t="shared" si="338"/>
        <v>6549236.5900000008</v>
      </c>
      <c r="DK265" s="54">
        <f t="shared" si="338"/>
        <v>4736560.45</v>
      </c>
      <c r="DL265" s="54">
        <f t="shared" si="338"/>
        <v>52354064.859999999</v>
      </c>
      <c r="DM265" s="54">
        <f t="shared" si="338"/>
        <v>3998532.6</v>
      </c>
      <c r="DN265" s="54">
        <f t="shared" si="338"/>
        <v>13465912.049999999</v>
      </c>
      <c r="DO265" s="54">
        <f t="shared" si="338"/>
        <v>29235584.419999998</v>
      </c>
      <c r="DP265" s="54">
        <f t="shared" si="338"/>
        <v>3016152.9000000004</v>
      </c>
      <c r="DQ265" s="54">
        <f t="shared" si="338"/>
        <v>5600419.5099999998</v>
      </c>
      <c r="DR265" s="54">
        <f t="shared" si="338"/>
        <v>13466725.439999999</v>
      </c>
      <c r="DS265" s="54">
        <f t="shared" si="338"/>
        <v>7950068.4800000004</v>
      </c>
      <c r="DT265" s="54">
        <f t="shared" si="338"/>
        <v>2218459.87</v>
      </c>
      <c r="DU265" s="54">
        <f t="shared" si="338"/>
        <v>4151920.42</v>
      </c>
      <c r="DV265" s="54">
        <f t="shared" si="338"/>
        <v>2802515.39</v>
      </c>
      <c r="DW265" s="54">
        <f t="shared" si="338"/>
        <v>3940389.78</v>
      </c>
      <c r="DX265" s="54">
        <f t="shared" si="338"/>
        <v>2863577.37</v>
      </c>
      <c r="DY265" s="54">
        <f t="shared" si="338"/>
        <v>4054237.82</v>
      </c>
      <c r="DZ265" s="54">
        <f t="shared" si="338"/>
        <v>8626798.2400000002</v>
      </c>
      <c r="EA265" s="54">
        <f t="shared" si="338"/>
        <v>6301124.4800000004</v>
      </c>
      <c r="EB265" s="54">
        <f t="shared" ref="EB265:FX265" si="339">+EB236</f>
        <v>5480378.9299999997</v>
      </c>
      <c r="EC265" s="54">
        <f t="shared" si="339"/>
        <v>3335639.19</v>
      </c>
      <c r="ED265" s="54">
        <f t="shared" si="339"/>
        <v>19078571.219999999</v>
      </c>
      <c r="EE265" s="54">
        <f t="shared" si="339"/>
        <v>2776190.05</v>
      </c>
      <c r="EF265" s="54">
        <f t="shared" si="339"/>
        <v>13290405.299999999</v>
      </c>
      <c r="EG265" s="54">
        <f t="shared" si="339"/>
        <v>3267110.61</v>
      </c>
      <c r="EH265" s="54">
        <f t="shared" si="339"/>
        <v>2973493.5999999996</v>
      </c>
      <c r="EI265" s="54">
        <f t="shared" si="339"/>
        <v>151431301.85999998</v>
      </c>
      <c r="EJ265" s="54">
        <f t="shared" si="339"/>
        <v>81181303.359999999</v>
      </c>
      <c r="EK265" s="54">
        <f t="shared" si="339"/>
        <v>6424354.2999999998</v>
      </c>
      <c r="EL265" s="54">
        <f t="shared" si="339"/>
        <v>4624749.54</v>
      </c>
      <c r="EM265" s="54">
        <f t="shared" si="339"/>
        <v>4391191.4700000007</v>
      </c>
      <c r="EN265" s="54">
        <f t="shared" si="339"/>
        <v>10046457.059999999</v>
      </c>
      <c r="EO265" s="54">
        <f t="shared" si="339"/>
        <v>4066162.17</v>
      </c>
      <c r="EP265" s="54">
        <f t="shared" si="339"/>
        <v>4584990.8099999996</v>
      </c>
      <c r="EQ265" s="54">
        <f t="shared" si="339"/>
        <v>24417444.490000002</v>
      </c>
      <c r="ER265" s="54">
        <f t="shared" si="339"/>
        <v>4126216.1100000003</v>
      </c>
      <c r="ES265" s="54">
        <f t="shared" si="339"/>
        <v>2022107.51</v>
      </c>
      <c r="ET265" s="54">
        <f t="shared" si="339"/>
        <v>3688907.77</v>
      </c>
      <c r="EU265" s="54">
        <f t="shared" si="339"/>
        <v>6601295.1799999997</v>
      </c>
      <c r="EV265" s="54">
        <f t="shared" si="339"/>
        <v>1255141.17</v>
      </c>
      <c r="EW265" s="54">
        <f t="shared" si="339"/>
        <v>10691962.42</v>
      </c>
      <c r="EX265" s="54">
        <f t="shared" si="339"/>
        <v>3351864.28</v>
      </c>
      <c r="EY265" s="54">
        <f t="shared" si="339"/>
        <v>4528476.21</v>
      </c>
      <c r="EZ265" s="54">
        <f t="shared" si="339"/>
        <v>2019458.56</v>
      </c>
      <c r="FA265" s="54">
        <f t="shared" si="339"/>
        <v>31281384.259999998</v>
      </c>
      <c r="FB265" s="54">
        <f t="shared" si="339"/>
        <v>3984007.8</v>
      </c>
      <c r="FC265" s="54">
        <f t="shared" si="339"/>
        <v>20054822.140000001</v>
      </c>
      <c r="FD265" s="54">
        <f t="shared" si="339"/>
        <v>3982748.88</v>
      </c>
      <c r="FE265" s="54">
        <f t="shared" si="339"/>
        <v>1681263.86</v>
      </c>
      <c r="FF265" s="54">
        <f t="shared" si="339"/>
        <v>3100054.11</v>
      </c>
      <c r="FG265" s="54">
        <f t="shared" si="339"/>
        <v>1905407.95</v>
      </c>
      <c r="FH265" s="54">
        <f t="shared" si="339"/>
        <v>1624905.63</v>
      </c>
      <c r="FI265" s="54">
        <f t="shared" si="339"/>
        <v>16418016.889999999</v>
      </c>
      <c r="FJ265" s="54">
        <f t="shared" si="339"/>
        <v>16775653.52</v>
      </c>
      <c r="FK265" s="54">
        <f t="shared" si="339"/>
        <v>19575983.509999998</v>
      </c>
      <c r="FL265" s="54">
        <f t="shared" si="339"/>
        <v>52882015.590000004</v>
      </c>
      <c r="FM265" s="54">
        <f t="shared" si="339"/>
        <v>32241931.82</v>
      </c>
      <c r="FN265" s="54">
        <f t="shared" si="339"/>
        <v>193255992.09</v>
      </c>
      <c r="FO265" s="54">
        <f t="shared" si="339"/>
        <v>10164552.73</v>
      </c>
      <c r="FP265" s="54">
        <f t="shared" si="339"/>
        <v>20766076.48</v>
      </c>
      <c r="FQ265" s="54">
        <f t="shared" si="339"/>
        <v>8338777.0099999998</v>
      </c>
      <c r="FR265" s="54">
        <f t="shared" si="339"/>
        <v>2579850.7400000002</v>
      </c>
      <c r="FS265" s="54">
        <f t="shared" si="339"/>
        <v>2811717.1599999997</v>
      </c>
      <c r="FT265" s="54">
        <f t="shared" si="339"/>
        <v>1509882.25</v>
      </c>
      <c r="FU265" s="54">
        <f t="shared" si="339"/>
        <v>7804385.8999999994</v>
      </c>
      <c r="FV265" s="54">
        <f t="shared" si="339"/>
        <v>6265738.9100000001</v>
      </c>
      <c r="FW265" s="54">
        <f t="shared" si="339"/>
        <v>2926030.3400000003</v>
      </c>
      <c r="FX265" s="54">
        <f t="shared" si="339"/>
        <v>1181994.6500000001</v>
      </c>
      <c r="FY265" s="53"/>
      <c r="FZ265" s="160">
        <f>SUM(C265:FX265)</f>
        <v>7761227818.6400013</v>
      </c>
      <c r="GA265" s="161">
        <v>7761227845</v>
      </c>
      <c r="GB265" s="161">
        <f>FZ265-GA265</f>
        <v>-26.35999870300293</v>
      </c>
      <c r="GC265" s="72">
        <f>GC266</f>
        <v>7088776203.8950024</v>
      </c>
      <c r="GD265" s="54">
        <f>GC265-FZ265</f>
        <v>-672451614.74499893</v>
      </c>
      <c r="GE265" s="7"/>
      <c r="GF265" s="7"/>
      <c r="GG265" s="7"/>
      <c r="GH265" s="7"/>
      <c r="GI265" s="7"/>
      <c r="GJ265" s="7"/>
      <c r="GK265" s="7"/>
      <c r="GL265" s="7"/>
      <c r="GM265" s="7"/>
    </row>
    <row r="266" spans="1:195" x14ac:dyDescent="0.2">
      <c r="A266" s="3" t="s">
        <v>641</v>
      </c>
      <c r="B266" s="2" t="s">
        <v>642</v>
      </c>
      <c r="C266" s="54">
        <f t="shared" ref="C266:BN266" si="340">ROUND(C250*C40,2)</f>
        <v>18299498.170000002</v>
      </c>
      <c r="D266" s="54">
        <f t="shared" si="340"/>
        <v>69418416.549999997</v>
      </c>
      <c r="E266" s="54">
        <f t="shared" si="340"/>
        <v>18694032.739999998</v>
      </c>
      <c r="F266" s="54">
        <f t="shared" si="340"/>
        <v>32016265.109999999</v>
      </c>
      <c r="G266" s="54">
        <f t="shared" si="340"/>
        <v>4183987.35</v>
      </c>
      <c r="H266" s="54">
        <f t="shared" si="340"/>
        <v>2750523.4</v>
      </c>
      <c r="I266" s="54">
        <f t="shared" si="340"/>
        <v>19183304.050000001</v>
      </c>
      <c r="J266" s="54">
        <f t="shared" si="340"/>
        <v>3633818.58</v>
      </c>
      <c r="K266" s="54">
        <f t="shared" si="340"/>
        <v>1198413.1599999999</v>
      </c>
      <c r="L266" s="54">
        <f t="shared" si="340"/>
        <v>12206458.140000001</v>
      </c>
      <c r="M266" s="54">
        <f t="shared" si="340"/>
        <v>4259931.67</v>
      </c>
      <c r="N266" s="54">
        <f t="shared" si="340"/>
        <v>125018869.54000001</v>
      </c>
      <c r="O266" s="54">
        <f t="shared" si="340"/>
        <v>43657764.549999997</v>
      </c>
      <c r="P266" s="54">
        <f t="shared" si="340"/>
        <v>951437.06</v>
      </c>
      <c r="Q266" s="54">
        <f t="shared" si="340"/>
        <v>68229138.010000005</v>
      </c>
      <c r="R266" s="54">
        <f t="shared" si="340"/>
        <v>1597480.05</v>
      </c>
      <c r="S266" s="54">
        <f t="shared" si="340"/>
        <v>6043969.1100000003</v>
      </c>
      <c r="T266" s="54">
        <f t="shared" si="340"/>
        <v>548427.62</v>
      </c>
      <c r="U266" s="54">
        <f t="shared" si="340"/>
        <v>327697.74</v>
      </c>
      <c r="V266" s="54">
        <f t="shared" si="340"/>
        <v>766633.02</v>
      </c>
      <c r="W266" s="53">
        <f t="shared" si="340"/>
        <v>185354.2</v>
      </c>
      <c r="X266" s="54">
        <f t="shared" si="340"/>
        <v>152581.34</v>
      </c>
      <c r="Y266" s="54">
        <f t="shared" si="340"/>
        <v>1212422.76</v>
      </c>
      <c r="Z266" s="54">
        <f t="shared" si="340"/>
        <v>442569.81</v>
      </c>
      <c r="AA266" s="54">
        <f t="shared" si="340"/>
        <v>83628063.799999997</v>
      </c>
      <c r="AB266" s="54">
        <f t="shared" si="340"/>
        <v>171666140.03</v>
      </c>
      <c r="AC266" s="54">
        <f t="shared" si="340"/>
        <v>3136526.72</v>
      </c>
      <c r="AD266" s="54">
        <f t="shared" si="340"/>
        <v>3456181.83</v>
      </c>
      <c r="AE266" s="54">
        <f t="shared" si="340"/>
        <v>310369.44</v>
      </c>
      <c r="AF266" s="54">
        <f t="shared" si="340"/>
        <v>508159.81</v>
      </c>
      <c r="AG266" s="54">
        <f t="shared" si="340"/>
        <v>5331495.9800000004</v>
      </c>
      <c r="AH266" s="54">
        <f t="shared" si="340"/>
        <v>554419.31000000006</v>
      </c>
      <c r="AI266" s="54">
        <f t="shared" si="340"/>
        <v>217882.43</v>
      </c>
      <c r="AJ266" s="54">
        <f t="shared" si="340"/>
        <v>535397.61</v>
      </c>
      <c r="AK266" s="54">
        <f t="shared" si="340"/>
        <v>1066551.92</v>
      </c>
      <c r="AL266" s="54">
        <f t="shared" si="340"/>
        <v>1624492.87</v>
      </c>
      <c r="AM266" s="54">
        <f t="shared" si="340"/>
        <v>774109.32</v>
      </c>
      <c r="AN266" s="54">
        <f t="shared" si="340"/>
        <v>2234484.2200000002</v>
      </c>
      <c r="AO266" s="54">
        <f t="shared" si="340"/>
        <v>6258769.0999999996</v>
      </c>
      <c r="AP266" s="54">
        <f t="shared" si="340"/>
        <v>413060257.43000001</v>
      </c>
      <c r="AQ266" s="54">
        <f t="shared" si="340"/>
        <v>2146896.35</v>
      </c>
      <c r="AR266" s="54">
        <f t="shared" si="340"/>
        <v>166137377.59</v>
      </c>
      <c r="AS266" s="54">
        <f t="shared" si="340"/>
        <v>34043730.520000003</v>
      </c>
      <c r="AT266" s="54">
        <f t="shared" si="340"/>
        <v>5737207.2300000004</v>
      </c>
      <c r="AU266" s="54">
        <f t="shared" si="340"/>
        <v>761613.23</v>
      </c>
      <c r="AV266" s="54">
        <f t="shared" si="340"/>
        <v>454556.21</v>
      </c>
      <c r="AW266" s="54">
        <f t="shared" si="340"/>
        <v>454053.78</v>
      </c>
      <c r="AX266" s="54">
        <f t="shared" si="340"/>
        <v>285192.75</v>
      </c>
      <c r="AY266" s="54">
        <f t="shared" si="340"/>
        <v>1096917.33</v>
      </c>
      <c r="AZ266" s="54">
        <f t="shared" si="340"/>
        <v>10896206.130000001</v>
      </c>
      <c r="BA266" s="54">
        <f t="shared" si="340"/>
        <v>8200826.7000000002</v>
      </c>
      <c r="BB266" s="54">
        <f t="shared" si="340"/>
        <v>2968510.15</v>
      </c>
      <c r="BC266" s="54">
        <f t="shared" si="340"/>
        <v>60325540.409999996</v>
      </c>
      <c r="BD266" s="54">
        <f t="shared" si="340"/>
        <v>10438656.039999999</v>
      </c>
      <c r="BE266" s="54">
        <f t="shared" si="340"/>
        <v>2773627.85</v>
      </c>
      <c r="BF266" s="54">
        <f t="shared" si="340"/>
        <v>42195534.729999997</v>
      </c>
      <c r="BG266" s="54">
        <f t="shared" si="340"/>
        <v>861775</v>
      </c>
      <c r="BH266" s="54">
        <f t="shared" si="340"/>
        <v>920724.56</v>
      </c>
      <c r="BI266" s="54">
        <f t="shared" si="340"/>
        <v>299271.73</v>
      </c>
      <c r="BJ266" s="54">
        <f t="shared" si="340"/>
        <v>11787708.82</v>
      </c>
      <c r="BK266" s="54">
        <f t="shared" si="340"/>
        <v>21261363.329999998</v>
      </c>
      <c r="BL266" s="54">
        <f t="shared" si="340"/>
        <v>155910.76999999999</v>
      </c>
      <c r="BM266" s="54">
        <f t="shared" si="340"/>
        <v>478850.45</v>
      </c>
      <c r="BN266" s="54">
        <f t="shared" si="340"/>
        <v>6433663.0099999998</v>
      </c>
      <c r="BO266" s="54">
        <f t="shared" ref="BO266:DZ266" si="341">ROUND(BO250*BO40,2)</f>
        <v>2147465.2200000002</v>
      </c>
      <c r="BP266" s="54">
        <f t="shared" si="341"/>
        <v>1308471.29</v>
      </c>
      <c r="BQ266" s="54">
        <f t="shared" si="341"/>
        <v>23608242.16</v>
      </c>
      <c r="BR266" s="54">
        <f t="shared" si="341"/>
        <v>3159388.91</v>
      </c>
      <c r="BS266" s="54">
        <f t="shared" si="341"/>
        <v>1265737.68</v>
      </c>
      <c r="BT266" s="54">
        <f t="shared" si="341"/>
        <v>1323119.98</v>
      </c>
      <c r="BU266" s="54">
        <f t="shared" si="341"/>
        <v>1533111.82</v>
      </c>
      <c r="BV266" s="54">
        <f t="shared" si="341"/>
        <v>6579180.3600000003</v>
      </c>
      <c r="BW266" s="54">
        <f t="shared" si="341"/>
        <v>8539729.9700000007</v>
      </c>
      <c r="BX266" s="54">
        <f t="shared" si="341"/>
        <v>976759.47</v>
      </c>
      <c r="BY266" s="54">
        <f t="shared" si="341"/>
        <v>2022925.17</v>
      </c>
      <c r="BZ266" s="54">
        <f t="shared" si="341"/>
        <v>863674.32</v>
      </c>
      <c r="CA266" s="54">
        <f t="shared" si="341"/>
        <v>1300242.1399999999</v>
      </c>
      <c r="CB266" s="54">
        <f t="shared" si="341"/>
        <v>252389504.49000001</v>
      </c>
      <c r="CC266" s="54">
        <f t="shared" si="341"/>
        <v>483477.16</v>
      </c>
      <c r="CD266" s="54">
        <f t="shared" si="341"/>
        <v>308489.71000000002</v>
      </c>
      <c r="CE266" s="54">
        <f t="shared" si="341"/>
        <v>888376.15</v>
      </c>
      <c r="CF266" s="54">
        <f t="shared" si="341"/>
        <v>687830.79</v>
      </c>
      <c r="CG266" s="54">
        <f t="shared" si="341"/>
        <v>680429.39</v>
      </c>
      <c r="CH266" s="54">
        <f t="shared" si="341"/>
        <v>461133.37</v>
      </c>
      <c r="CI266" s="54">
        <f t="shared" si="341"/>
        <v>2645330.77</v>
      </c>
      <c r="CJ266" s="54">
        <f t="shared" si="341"/>
        <v>4571655.18</v>
      </c>
      <c r="CK266" s="54">
        <f t="shared" si="341"/>
        <v>9019229.3100000005</v>
      </c>
      <c r="CL266" s="54">
        <f t="shared" si="341"/>
        <v>1847780.78</v>
      </c>
      <c r="CM266" s="54">
        <f t="shared" si="341"/>
        <v>544757.85</v>
      </c>
      <c r="CN266" s="54">
        <f t="shared" si="341"/>
        <v>90330943.010000005</v>
      </c>
      <c r="CO266" s="54">
        <f t="shared" si="341"/>
        <v>41563773.509999998</v>
      </c>
      <c r="CP266" s="54">
        <f t="shared" si="341"/>
        <v>8012338.79</v>
      </c>
      <c r="CQ266" s="54">
        <f t="shared" si="341"/>
        <v>1450372.24</v>
      </c>
      <c r="CR266" s="54">
        <f t="shared" si="341"/>
        <v>180301.08</v>
      </c>
      <c r="CS266" s="54">
        <f t="shared" si="341"/>
        <v>1066798.22</v>
      </c>
      <c r="CT266" s="54">
        <f t="shared" si="341"/>
        <v>285839.84000000003</v>
      </c>
      <c r="CU266" s="54">
        <f t="shared" si="341"/>
        <v>300792.59999999998</v>
      </c>
      <c r="CV266" s="54">
        <f t="shared" si="341"/>
        <v>192960.03</v>
      </c>
      <c r="CW266" s="54">
        <f t="shared" si="341"/>
        <v>1144588.6100000001</v>
      </c>
      <c r="CX266" s="54">
        <f t="shared" si="341"/>
        <v>1597520.44</v>
      </c>
      <c r="CY266" s="54">
        <f t="shared" si="341"/>
        <v>179176.37</v>
      </c>
      <c r="CZ266" s="54">
        <f t="shared" si="341"/>
        <v>5517836.4500000002</v>
      </c>
      <c r="DA266" s="54">
        <f t="shared" si="341"/>
        <v>1080344.96</v>
      </c>
      <c r="DB266" s="54">
        <f t="shared" si="341"/>
        <v>652011.48</v>
      </c>
      <c r="DC266" s="54">
        <f t="shared" si="341"/>
        <v>1097446.95</v>
      </c>
      <c r="DD266" s="54">
        <f t="shared" si="341"/>
        <v>839200.03</v>
      </c>
      <c r="DE266" s="54">
        <f t="shared" si="341"/>
        <v>1357178.65</v>
      </c>
      <c r="DF266" s="54">
        <f t="shared" si="341"/>
        <v>40900389.909999996</v>
      </c>
      <c r="DG266" s="54">
        <f t="shared" si="341"/>
        <v>845918.97</v>
      </c>
      <c r="DH266" s="54">
        <f t="shared" si="341"/>
        <v>7722384.6699999999</v>
      </c>
      <c r="DI266" s="54">
        <f t="shared" si="341"/>
        <v>8991570.8100000005</v>
      </c>
      <c r="DJ266" s="54">
        <f t="shared" si="341"/>
        <v>1226321.78</v>
      </c>
      <c r="DK266" s="54">
        <f t="shared" si="341"/>
        <v>708309.76</v>
      </c>
      <c r="DL266" s="54">
        <f t="shared" si="341"/>
        <v>10826615.66</v>
      </c>
      <c r="DM266" s="54">
        <f t="shared" si="341"/>
        <v>703432.95</v>
      </c>
      <c r="DN266" s="54">
        <f t="shared" si="341"/>
        <v>6770454.6100000003</v>
      </c>
      <c r="DO266" s="54">
        <f t="shared" si="341"/>
        <v>6879185.2400000002</v>
      </c>
      <c r="DP266" s="54">
        <f t="shared" si="341"/>
        <v>417413.34</v>
      </c>
      <c r="DQ266" s="54">
        <f t="shared" si="341"/>
        <v>4013324.68</v>
      </c>
      <c r="DR266" s="54">
        <f t="shared" si="341"/>
        <v>1750269.68</v>
      </c>
      <c r="DS266" s="54">
        <f t="shared" si="341"/>
        <v>966119.6</v>
      </c>
      <c r="DT266" s="54">
        <f t="shared" si="341"/>
        <v>225638.46</v>
      </c>
      <c r="DU266" s="54">
        <f t="shared" si="341"/>
        <v>666850.39</v>
      </c>
      <c r="DV266" s="54">
        <f t="shared" si="341"/>
        <v>204329.8</v>
      </c>
      <c r="DW266" s="54">
        <f t="shared" si="341"/>
        <v>407840.78</v>
      </c>
      <c r="DX266" s="54">
        <f t="shared" si="341"/>
        <v>1105252.69</v>
      </c>
      <c r="DY266" s="54">
        <f t="shared" si="341"/>
        <v>1228210.69</v>
      </c>
      <c r="DZ266" s="54">
        <f t="shared" si="341"/>
        <v>2454741.08</v>
      </c>
      <c r="EA266" s="54">
        <f t="shared" ref="EA266:FX266" si="342">ROUND(EA250*EA40,2)</f>
        <v>3703171.98</v>
      </c>
      <c r="EB266" s="54">
        <f t="shared" si="342"/>
        <v>2085058.75</v>
      </c>
      <c r="EC266" s="54">
        <f t="shared" si="342"/>
        <v>869337.25</v>
      </c>
      <c r="ED266" s="54">
        <f t="shared" si="342"/>
        <v>12942384.859999999</v>
      </c>
      <c r="EE266" s="54">
        <f t="shared" si="342"/>
        <v>429561.67</v>
      </c>
      <c r="EF266" s="54">
        <f t="shared" si="342"/>
        <v>1635550.35</v>
      </c>
      <c r="EG266" s="54">
        <f t="shared" si="342"/>
        <v>641108.53</v>
      </c>
      <c r="EH266" s="54">
        <f t="shared" si="342"/>
        <v>343332.11</v>
      </c>
      <c r="EI266" s="54">
        <f t="shared" si="342"/>
        <v>27852933.57</v>
      </c>
      <c r="EJ266" s="54">
        <f t="shared" si="342"/>
        <v>19205710.870000001</v>
      </c>
      <c r="EK266" s="54">
        <f t="shared" si="342"/>
        <v>3258914.56</v>
      </c>
      <c r="EL266" s="54">
        <f t="shared" si="342"/>
        <v>462826.92</v>
      </c>
      <c r="EM266" s="54">
        <f t="shared" si="342"/>
        <v>1423576.28</v>
      </c>
      <c r="EN266" s="54">
        <f t="shared" si="342"/>
        <v>1588471.94</v>
      </c>
      <c r="EO266" s="54">
        <f t="shared" si="342"/>
        <v>1189273.56</v>
      </c>
      <c r="EP266" s="54">
        <f t="shared" si="342"/>
        <v>2445487.33</v>
      </c>
      <c r="EQ266" s="54">
        <f t="shared" si="342"/>
        <v>8842519.6899999995</v>
      </c>
      <c r="ER266" s="54">
        <f t="shared" si="342"/>
        <v>1799328.47</v>
      </c>
      <c r="ES266" s="54">
        <f t="shared" si="342"/>
        <v>463392.61</v>
      </c>
      <c r="ET266" s="54">
        <f t="shared" si="342"/>
        <v>547941.43000000005</v>
      </c>
      <c r="EU266" s="54">
        <f t="shared" si="342"/>
        <v>902913.45</v>
      </c>
      <c r="EV266" s="54">
        <f t="shared" si="342"/>
        <v>506301.13</v>
      </c>
      <c r="EW266" s="54">
        <f t="shared" si="342"/>
        <v>4657440.45</v>
      </c>
      <c r="EX266" s="54">
        <f t="shared" si="342"/>
        <v>166859.42000000001</v>
      </c>
      <c r="EY266" s="54">
        <f t="shared" si="342"/>
        <v>920583.97</v>
      </c>
      <c r="EZ266" s="54">
        <f t="shared" si="342"/>
        <v>626453.13</v>
      </c>
      <c r="FA266" s="54">
        <f t="shared" si="342"/>
        <v>20183510.289999999</v>
      </c>
      <c r="FB266" s="54">
        <f t="shared" si="342"/>
        <v>3314130.66</v>
      </c>
      <c r="FC266" s="54">
        <f t="shared" si="342"/>
        <v>5826895.3099999996</v>
      </c>
      <c r="FD266" s="54">
        <f t="shared" si="342"/>
        <v>929356.69</v>
      </c>
      <c r="FE266" s="54">
        <f t="shared" si="342"/>
        <v>502855.2</v>
      </c>
      <c r="FF266" s="54">
        <f t="shared" si="342"/>
        <v>480947</v>
      </c>
      <c r="FG266" s="54">
        <f t="shared" si="342"/>
        <v>311762.46999999997</v>
      </c>
      <c r="FH266" s="54">
        <f t="shared" si="342"/>
        <v>796343.51</v>
      </c>
      <c r="FI266" s="54">
        <f t="shared" si="342"/>
        <v>7097444.8300000001</v>
      </c>
      <c r="FJ266" s="54">
        <f t="shared" si="342"/>
        <v>7420540.71</v>
      </c>
      <c r="FK266" s="54">
        <f t="shared" si="342"/>
        <v>11419568.52</v>
      </c>
      <c r="FL266" s="54">
        <f t="shared" si="342"/>
        <v>19124801.920000002</v>
      </c>
      <c r="FM266" s="54">
        <f t="shared" si="342"/>
        <v>8056149.8200000003</v>
      </c>
      <c r="FN266" s="54">
        <f t="shared" si="342"/>
        <v>41243101.990000002</v>
      </c>
      <c r="FO266" s="54">
        <f t="shared" si="342"/>
        <v>7306750.2800000003</v>
      </c>
      <c r="FP266" s="54">
        <f t="shared" si="342"/>
        <v>8869544.5800000001</v>
      </c>
      <c r="FQ266" s="54">
        <f t="shared" si="342"/>
        <v>3394052.63</v>
      </c>
      <c r="FR266" s="54">
        <f t="shared" si="342"/>
        <v>1175167.67</v>
      </c>
      <c r="FS266" s="54">
        <f t="shared" si="342"/>
        <v>1073040.3</v>
      </c>
      <c r="FT266" s="53">
        <f t="shared" si="342"/>
        <v>1147947.99</v>
      </c>
      <c r="FU266" s="54">
        <f t="shared" si="342"/>
        <v>2004315.72</v>
      </c>
      <c r="FV266" s="54">
        <f t="shared" si="342"/>
        <v>1429273.35</v>
      </c>
      <c r="FW266" s="54">
        <f t="shared" si="342"/>
        <v>389280.29</v>
      </c>
      <c r="FX266" s="54">
        <f t="shared" si="342"/>
        <v>366915.65</v>
      </c>
      <c r="FY266" s="53"/>
      <c r="FZ266" s="160">
        <f>SUM(C266:FX266)</f>
        <v>2358852184.1299992</v>
      </c>
      <c r="GA266" s="54"/>
      <c r="GB266" s="53"/>
      <c r="GC266" s="72">
        <v>7088776203.8950024</v>
      </c>
      <c r="GD266" s="72"/>
      <c r="GE266" s="162">
        <f>GD265/FZ265</f>
        <v>-8.6642427004910746E-2</v>
      </c>
      <c r="GF266" s="7"/>
      <c r="GG266" s="7"/>
      <c r="GH266" s="7"/>
      <c r="GI266" s="7"/>
      <c r="GJ266" s="7"/>
      <c r="GK266" s="7"/>
      <c r="GL266" s="7"/>
      <c r="GM266" s="7"/>
    </row>
    <row r="267" spans="1:195" x14ac:dyDescent="0.2">
      <c r="A267" s="3" t="s">
        <v>643</v>
      </c>
      <c r="B267" s="2" t="s">
        <v>644</v>
      </c>
      <c r="C267" s="54">
        <f t="shared" ref="C267:BN267" si="343">C39</f>
        <v>1123097.1000000001</v>
      </c>
      <c r="D267" s="54">
        <f t="shared" si="343"/>
        <v>5172520.76</v>
      </c>
      <c r="E267" s="54">
        <f t="shared" si="343"/>
        <v>1521058.01</v>
      </c>
      <c r="F267" s="54">
        <f t="shared" si="343"/>
        <v>2649715.12</v>
      </c>
      <c r="G267" s="54">
        <f t="shared" si="343"/>
        <v>315981.02</v>
      </c>
      <c r="H267" s="54">
        <f t="shared" si="343"/>
        <v>228801.71</v>
      </c>
      <c r="I267" s="54">
        <f t="shared" si="343"/>
        <v>1456664.6</v>
      </c>
      <c r="J267" s="54">
        <f t="shared" si="343"/>
        <v>208941.95</v>
      </c>
      <c r="K267" s="54">
        <f t="shared" si="343"/>
        <v>88051.81</v>
      </c>
      <c r="L267" s="54">
        <f t="shared" si="343"/>
        <v>752372.33</v>
      </c>
      <c r="M267" s="54">
        <f t="shared" si="343"/>
        <v>329123.82</v>
      </c>
      <c r="N267" s="54">
        <f t="shared" si="343"/>
        <v>9918816.0800000001</v>
      </c>
      <c r="O267" s="54">
        <f t="shared" si="343"/>
        <v>3392283.97</v>
      </c>
      <c r="P267" s="54">
        <f t="shared" si="343"/>
        <v>74918.83</v>
      </c>
      <c r="Q267" s="54">
        <f t="shared" si="343"/>
        <v>4886447.2699999996</v>
      </c>
      <c r="R267" s="54">
        <f t="shared" si="343"/>
        <v>108609.23</v>
      </c>
      <c r="S267" s="54">
        <f t="shared" si="343"/>
        <v>615944.89</v>
      </c>
      <c r="T267" s="54">
        <f t="shared" si="343"/>
        <v>62533.98</v>
      </c>
      <c r="U267" s="54">
        <f t="shared" si="343"/>
        <v>31963.23</v>
      </c>
      <c r="V267" s="54">
        <f t="shared" si="343"/>
        <v>81176.11</v>
      </c>
      <c r="W267" s="53">
        <f t="shared" si="343"/>
        <v>21023.23</v>
      </c>
      <c r="X267" s="54">
        <f t="shared" si="343"/>
        <v>16465.57</v>
      </c>
      <c r="Y267" s="54">
        <f t="shared" si="343"/>
        <v>102910.62</v>
      </c>
      <c r="Z267" s="54">
        <f t="shared" si="343"/>
        <v>46441.93</v>
      </c>
      <c r="AA267" s="54">
        <f t="shared" si="343"/>
        <v>4623007.47</v>
      </c>
      <c r="AB267" s="54">
        <f t="shared" si="343"/>
        <v>8869680.9600000009</v>
      </c>
      <c r="AC267" s="54">
        <f t="shared" si="343"/>
        <v>394070.57</v>
      </c>
      <c r="AD267" s="54">
        <f t="shared" si="343"/>
        <v>402036.51</v>
      </c>
      <c r="AE267" s="54">
        <f t="shared" si="343"/>
        <v>37462.230000000003</v>
      </c>
      <c r="AF267" s="54">
        <f t="shared" si="343"/>
        <v>56081.66</v>
      </c>
      <c r="AG267" s="54">
        <f t="shared" si="343"/>
        <v>310685.7</v>
      </c>
      <c r="AH267" s="54">
        <f t="shared" si="343"/>
        <v>160449.46</v>
      </c>
      <c r="AI267" s="54">
        <f t="shared" si="343"/>
        <v>37316.239999999998</v>
      </c>
      <c r="AJ267" s="54">
        <f t="shared" si="343"/>
        <v>69113.16</v>
      </c>
      <c r="AK267" s="54">
        <f t="shared" si="343"/>
        <v>18884.37</v>
      </c>
      <c r="AL267" s="54">
        <f t="shared" si="343"/>
        <v>119341.64</v>
      </c>
      <c r="AM267" s="54">
        <f t="shared" si="343"/>
        <v>85506.46</v>
      </c>
      <c r="AN267" s="54">
        <f t="shared" si="343"/>
        <v>315899.5</v>
      </c>
      <c r="AO267" s="54">
        <f t="shared" si="343"/>
        <v>1244432.01</v>
      </c>
      <c r="AP267" s="54">
        <f t="shared" si="343"/>
        <v>23868619.489999998</v>
      </c>
      <c r="AQ267" s="54">
        <f t="shared" si="343"/>
        <v>88458.91</v>
      </c>
      <c r="AR267" s="54">
        <f t="shared" si="343"/>
        <v>15335836.18</v>
      </c>
      <c r="AS267" s="54">
        <f t="shared" si="343"/>
        <v>1642606.86</v>
      </c>
      <c r="AT267" s="54">
        <f t="shared" si="343"/>
        <v>878028.94</v>
      </c>
      <c r="AU267" s="54">
        <f t="shared" si="343"/>
        <v>109479.74</v>
      </c>
      <c r="AV267" s="54">
        <f t="shared" si="343"/>
        <v>71476.13</v>
      </c>
      <c r="AW267" s="54">
        <f t="shared" si="343"/>
        <v>74854.77</v>
      </c>
      <c r="AX267" s="54">
        <f t="shared" si="343"/>
        <v>47280.92</v>
      </c>
      <c r="AY267" s="54">
        <f t="shared" si="343"/>
        <v>94962.559999999998</v>
      </c>
      <c r="AZ267" s="54">
        <f t="shared" si="343"/>
        <v>1332875.6599999999</v>
      </c>
      <c r="BA267" s="54">
        <f t="shared" si="343"/>
        <v>828950.81</v>
      </c>
      <c r="BB267" s="54">
        <f t="shared" si="343"/>
        <v>365577.28</v>
      </c>
      <c r="BC267" s="54">
        <f t="shared" si="343"/>
        <v>7519915.2300000004</v>
      </c>
      <c r="BD267" s="54">
        <f t="shared" si="343"/>
        <v>1336389.44</v>
      </c>
      <c r="BE267" s="54">
        <f t="shared" si="343"/>
        <v>344921.59999999998</v>
      </c>
      <c r="BF267" s="54">
        <f t="shared" si="343"/>
        <v>5101784.2300000004</v>
      </c>
      <c r="BG267" s="54">
        <f t="shared" si="343"/>
        <v>177609.54</v>
      </c>
      <c r="BH267" s="54">
        <f t="shared" si="343"/>
        <v>111987.92</v>
      </c>
      <c r="BI267" s="54">
        <f t="shared" si="343"/>
        <v>45435.519999999997</v>
      </c>
      <c r="BJ267" s="54">
        <f t="shared" si="343"/>
        <v>1363369.21</v>
      </c>
      <c r="BK267" s="54">
        <f t="shared" si="343"/>
        <v>2427716.9300000002</v>
      </c>
      <c r="BL267" s="54">
        <f t="shared" si="343"/>
        <v>8810.33</v>
      </c>
      <c r="BM267" s="54">
        <f t="shared" si="343"/>
        <v>105914.96</v>
      </c>
      <c r="BN267" s="54">
        <f t="shared" si="343"/>
        <v>998571.93</v>
      </c>
      <c r="BO267" s="54">
        <f t="shared" ref="BO267:DZ267" si="344">BO39</f>
        <v>362815.4</v>
      </c>
      <c r="BP267" s="54">
        <f t="shared" si="344"/>
        <v>197834.98</v>
      </c>
      <c r="BQ267" s="54">
        <f t="shared" si="344"/>
        <v>1228028.17</v>
      </c>
      <c r="BR267" s="54">
        <f t="shared" si="344"/>
        <v>241811.8</v>
      </c>
      <c r="BS267" s="54">
        <f t="shared" si="344"/>
        <v>94391.360000000001</v>
      </c>
      <c r="BT267" s="54">
        <f t="shared" si="344"/>
        <v>94802.89</v>
      </c>
      <c r="BU267" s="54">
        <f t="shared" si="344"/>
        <v>149962.60999999999</v>
      </c>
      <c r="BV267" s="54">
        <f t="shared" si="344"/>
        <v>479615.05</v>
      </c>
      <c r="BW267" s="54">
        <f t="shared" si="344"/>
        <v>524959.78</v>
      </c>
      <c r="BX267" s="54">
        <f t="shared" si="344"/>
        <v>70345.94</v>
      </c>
      <c r="BY267" s="54">
        <f t="shared" si="344"/>
        <v>11226.38</v>
      </c>
      <c r="BZ267" s="54">
        <f t="shared" si="344"/>
        <v>102739.45</v>
      </c>
      <c r="CA267" s="54">
        <f t="shared" si="344"/>
        <v>275529.24</v>
      </c>
      <c r="CB267" s="54">
        <f t="shared" si="344"/>
        <v>19701484.23</v>
      </c>
      <c r="CC267" s="54">
        <f t="shared" si="344"/>
        <v>73298.2</v>
      </c>
      <c r="CD267" s="54">
        <f t="shared" si="344"/>
        <v>62666.45</v>
      </c>
      <c r="CE267" s="54">
        <f t="shared" si="344"/>
        <v>76157.41</v>
      </c>
      <c r="CF267" s="54">
        <f t="shared" si="344"/>
        <v>70179.44</v>
      </c>
      <c r="CG267" s="54">
        <f t="shared" si="344"/>
        <v>59279.97</v>
      </c>
      <c r="CH267" s="54">
        <f t="shared" si="344"/>
        <v>43628.480000000003</v>
      </c>
      <c r="CI267" s="54">
        <f t="shared" si="344"/>
        <v>252599.19</v>
      </c>
      <c r="CJ267" s="54">
        <f t="shared" si="344"/>
        <v>271034.05</v>
      </c>
      <c r="CK267" s="54">
        <f t="shared" si="344"/>
        <v>1062322.04</v>
      </c>
      <c r="CL267" s="54">
        <f t="shared" si="344"/>
        <v>104678.89</v>
      </c>
      <c r="CM267" s="54">
        <f t="shared" si="344"/>
        <v>76066.16</v>
      </c>
      <c r="CN267" s="54">
        <f t="shared" si="344"/>
        <v>7427963.6900000004</v>
      </c>
      <c r="CO267" s="54">
        <f t="shared" si="344"/>
        <v>3368381.65</v>
      </c>
      <c r="CP267" s="54">
        <f t="shared" si="344"/>
        <v>651267.31999999995</v>
      </c>
      <c r="CQ267" s="54">
        <f t="shared" si="344"/>
        <v>227324.97</v>
      </c>
      <c r="CR267" s="54">
        <f t="shared" si="344"/>
        <v>49873.79</v>
      </c>
      <c r="CS267" s="54">
        <f t="shared" si="344"/>
        <v>172557.48</v>
      </c>
      <c r="CT267" s="54">
        <f t="shared" si="344"/>
        <v>38382.14</v>
      </c>
      <c r="CU267" s="54">
        <f t="shared" si="344"/>
        <v>28345.33</v>
      </c>
      <c r="CV267" s="54">
        <f t="shared" si="344"/>
        <v>22030.57</v>
      </c>
      <c r="CW267" s="54">
        <f t="shared" si="344"/>
        <v>135038.20000000001</v>
      </c>
      <c r="CX267" s="54">
        <f t="shared" si="344"/>
        <v>212796</v>
      </c>
      <c r="CY267" s="54">
        <f t="shared" si="344"/>
        <v>14592.54</v>
      </c>
      <c r="CZ267" s="54">
        <f t="shared" si="344"/>
        <v>567159.62</v>
      </c>
      <c r="DA267" s="54">
        <f t="shared" si="344"/>
        <v>89632.13</v>
      </c>
      <c r="DB267" s="54">
        <f t="shared" si="344"/>
        <v>65188.73</v>
      </c>
      <c r="DC267" s="54">
        <f t="shared" si="344"/>
        <v>117380.87</v>
      </c>
      <c r="DD267" s="54">
        <f t="shared" si="344"/>
        <v>77292.639999999999</v>
      </c>
      <c r="DE267" s="54">
        <f t="shared" si="344"/>
        <v>205406.38</v>
      </c>
      <c r="DF267" s="54">
        <f t="shared" si="344"/>
        <v>5725762.6500000004</v>
      </c>
      <c r="DG267" s="54">
        <f t="shared" si="344"/>
        <v>81608.14</v>
      </c>
      <c r="DH267" s="54">
        <f t="shared" si="344"/>
        <v>759118.08</v>
      </c>
      <c r="DI267" s="54">
        <f t="shared" si="344"/>
        <v>957669.19</v>
      </c>
      <c r="DJ267" s="54">
        <f t="shared" si="344"/>
        <v>97899.64</v>
      </c>
      <c r="DK267" s="54">
        <f t="shared" si="344"/>
        <v>70505.72</v>
      </c>
      <c r="DL267" s="54">
        <f t="shared" si="344"/>
        <v>1312069.8999999999</v>
      </c>
      <c r="DM267" s="54">
        <f t="shared" si="344"/>
        <v>118628.87</v>
      </c>
      <c r="DN267" s="54">
        <f t="shared" si="344"/>
        <v>585376.52</v>
      </c>
      <c r="DO267" s="54">
        <f t="shared" si="344"/>
        <v>626166.51</v>
      </c>
      <c r="DP267" s="54">
        <f t="shared" si="344"/>
        <v>45126.06</v>
      </c>
      <c r="DQ267" s="54">
        <f t="shared" si="344"/>
        <v>294887.24</v>
      </c>
      <c r="DR267" s="54">
        <f t="shared" si="344"/>
        <v>324773.46999999997</v>
      </c>
      <c r="DS267" s="54">
        <f t="shared" si="344"/>
        <v>186867.82</v>
      </c>
      <c r="DT267" s="54">
        <f t="shared" si="344"/>
        <v>40554.51</v>
      </c>
      <c r="DU267" s="54">
        <f t="shared" si="344"/>
        <v>106004.27</v>
      </c>
      <c r="DV267" s="54">
        <f t="shared" si="344"/>
        <v>33991.17</v>
      </c>
      <c r="DW267" s="54">
        <f t="shared" si="344"/>
        <v>79927.67</v>
      </c>
      <c r="DX267" s="54">
        <f t="shared" si="344"/>
        <v>95732.44</v>
      </c>
      <c r="DY267" s="54">
        <f t="shared" si="344"/>
        <v>121643.47</v>
      </c>
      <c r="DZ267" s="54">
        <f t="shared" si="344"/>
        <v>277886.40000000002</v>
      </c>
      <c r="EA267" s="54">
        <f t="shared" ref="EA267:FX267" si="345">EA39</f>
        <v>557108.44999999995</v>
      </c>
      <c r="EB267" s="54">
        <f t="shared" si="345"/>
        <v>225304.46</v>
      </c>
      <c r="EC267" s="54">
        <f t="shared" si="345"/>
        <v>88385.04</v>
      </c>
      <c r="ED267" s="54">
        <f t="shared" si="345"/>
        <v>465591.37</v>
      </c>
      <c r="EE267" s="54">
        <f t="shared" si="345"/>
        <v>57918.96</v>
      </c>
      <c r="EF267" s="54">
        <f t="shared" si="345"/>
        <v>235709.8</v>
      </c>
      <c r="EG267" s="54">
        <f t="shared" si="345"/>
        <v>87564.85</v>
      </c>
      <c r="EH267" s="54">
        <f t="shared" si="345"/>
        <v>42471.1</v>
      </c>
      <c r="EI267" s="54">
        <f t="shared" si="345"/>
        <v>2492792.27</v>
      </c>
      <c r="EJ267" s="54">
        <f t="shared" si="345"/>
        <v>650098.04</v>
      </c>
      <c r="EK267" s="54">
        <f t="shared" si="345"/>
        <v>120677.75999999999</v>
      </c>
      <c r="EL267" s="54">
        <f t="shared" si="345"/>
        <v>43444.59</v>
      </c>
      <c r="EM267" s="54">
        <f t="shared" si="345"/>
        <v>190874.32</v>
      </c>
      <c r="EN267" s="54">
        <f t="shared" si="345"/>
        <v>190573.9</v>
      </c>
      <c r="EO267" s="54">
        <f t="shared" si="345"/>
        <v>121456.16</v>
      </c>
      <c r="EP267" s="54">
        <f t="shared" si="345"/>
        <v>174471.37</v>
      </c>
      <c r="EQ267" s="54">
        <f t="shared" si="345"/>
        <v>797468.84</v>
      </c>
      <c r="ER267" s="54">
        <f t="shared" si="345"/>
        <v>154004.76999999999</v>
      </c>
      <c r="ES267" s="54">
        <f t="shared" si="345"/>
        <v>60787.18</v>
      </c>
      <c r="ET267" s="54">
        <f t="shared" si="345"/>
        <v>90135.82</v>
      </c>
      <c r="EU267" s="54">
        <f t="shared" si="345"/>
        <v>129334</v>
      </c>
      <c r="EV267" s="54">
        <f t="shared" si="345"/>
        <v>35579.629999999997</v>
      </c>
      <c r="EW267" s="54">
        <f t="shared" si="345"/>
        <v>198292.46</v>
      </c>
      <c r="EX267" s="54">
        <f t="shared" si="345"/>
        <v>10241.450000000001</v>
      </c>
      <c r="EY267" s="54">
        <f t="shared" si="345"/>
        <v>99073.88</v>
      </c>
      <c r="EZ267" s="54">
        <f t="shared" si="345"/>
        <v>75198.429999999993</v>
      </c>
      <c r="FA267" s="54">
        <f t="shared" si="345"/>
        <v>1259094.98</v>
      </c>
      <c r="FB267" s="54">
        <f t="shared" si="345"/>
        <v>379413.78</v>
      </c>
      <c r="FC267" s="54">
        <f t="shared" si="345"/>
        <v>744608.14</v>
      </c>
      <c r="FD267" s="54">
        <f t="shared" si="345"/>
        <v>126698.05</v>
      </c>
      <c r="FE267" s="54">
        <f t="shared" si="345"/>
        <v>55104.22</v>
      </c>
      <c r="FF267" s="54">
        <f t="shared" si="345"/>
        <v>59068.29</v>
      </c>
      <c r="FG267" s="54">
        <f t="shared" si="345"/>
        <v>26569.89</v>
      </c>
      <c r="FH267" s="54">
        <f t="shared" si="345"/>
        <v>78736.91</v>
      </c>
      <c r="FI267" s="54">
        <f t="shared" si="345"/>
        <v>395908.8</v>
      </c>
      <c r="FJ267" s="54">
        <f t="shared" si="345"/>
        <v>709276.1</v>
      </c>
      <c r="FK267" s="54">
        <f t="shared" si="345"/>
        <v>760439.82</v>
      </c>
      <c r="FL267" s="54">
        <f t="shared" si="345"/>
        <v>1151399.83</v>
      </c>
      <c r="FM267" s="54">
        <f t="shared" si="345"/>
        <v>420540.72</v>
      </c>
      <c r="FN267" s="54">
        <f t="shared" si="345"/>
        <v>2506028.02</v>
      </c>
      <c r="FO267" s="54">
        <f t="shared" si="345"/>
        <v>438573.15</v>
      </c>
      <c r="FP267" s="54">
        <f t="shared" si="345"/>
        <v>925747.41</v>
      </c>
      <c r="FQ267" s="54">
        <f t="shared" si="345"/>
        <v>221799.98</v>
      </c>
      <c r="FR267" s="54">
        <f t="shared" si="345"/>
        <v>118178.78</v>
      </c>
      <c r="FS267" s="54">
        <f t="shared" si="345"/>
        <v>162377.51</v>
      </c>
      <c r="FT267" s="53">
        <f t="shared" si="345"/>
        <v>76974.899999999994</v>
      </c>
      <c r="FU267" s="54">
        <f t="shared" si="345"/>
        <v>234858.53</v>
      </c>
      <c r="FV267" s="54">
        <f t="shared" si="345"/>
        <v>140731.32</v>
      </c>
      <c r="FW267" s="54">
        <f t="shared" si="345"/>
        <v>42095.14</v>
      </c>
      <c r="FX267" s="54">
        <f t="shared" si="345"/>
        <v>42842.85</v>
      </c>
      <c r="FY267" s="54"/>
      <c r="FZ267" s="160">
        <f>SUM(C267:FX267)</f>
        <v>183803163.56999978</v>
      </c>
      <c r="GA267" s="54"/>
      <c r="GB267" s="53"/>
      <c r="GC267" s="72"/>
      <c r="GD267" s="54"/>
      <c r="GE267" s="162"/>
      <c r="GF267" s="17"/>
      <c r="GG267" s="7"/>
      <c r="GH267" s="17"/>
      <c r="GI267" s="7"/>
      <c r="GJ267" s="7"/>
      <c r="GK267" s="7"/>
      <c r="GL267" s="7"/>
      <c r="GM267" s="7"/>
    </row>
    <row r="268" spans="1:195" x14ac:dyDescent="0.2">
      <c r="A268" s="3" t="s">
        <v>645</v>
      </c>
      <c r="B268" s="2" t="s">
        <v>646</v>
      </c>
      <c r="C268" s="54">
        <f t="shared" ref="C268:BN268" si="346">C265-C266-C267</f>
        <v>57223857.869999997</v>
      </c>
      <c r="D268" s="54">
        <f t="shared" si="346"/>
        <v>290866232.08999997</v>
      </c>
      <c r="E268" s="54">
        <f t="shared" si="346"/>
        <v>54307274.860000007</v>
      </c>
      <c r="F268" s="54">
        <f t="shared" si="346"/>
        <v>122874684.83</v>
      </c>
      <c r="G268" s="54">
        <f t="shared" si="346"/>
        <v>5207679.1100000013</v>
      </c>
      <c r="H268" s="54">
        <f t="shared" si="346"/>
        <v>5779935.0399999982</v>
      </c>
      <c r="I268" s="54">
        <f t="shared" si="346"/>
        <v>76261907.540000007</v>
      </c>
      <c r="J268" s="54">
        <f t="shared" si="346"/>
        <v>16364835.33</v>
      </c>
      <c r="K268" s="54">
        <f t="shared" si="346"/>
        <v>2190903.4899999998</v>
      </c>
      <c r="L268" s="54">
        <f t="shared" si="346"/>
        <v>11282116.769999998</v>
      </c>
      <c r="M268" s="54">
        <f t="shared" si="346"/>
        <v>9218959.3499999996</v>
      </c>
      <c r="N268" s="54">
        <f t="shared" si="346"/>
        <v>333613030.97999996</v>
      </c>
      <c r="O268" s="54">
        <f t="shared" si="346"/>
        <v>78599167.340000004</v>
      </c>
      <c r="P268" s="54">
        <f t="shared" si="346"/>
        <v>1863606.13</v>
      </c>
      <c r="Q268" s="54">
        <f t="shared" si="346"/>
        <v>296194142.56999999</v>
      </c>
      <c r="R268" s="54">
        <f t="shared" si="346"/>
        <v>22127693.309999999</v>
      </c>
      <c r="S268" s="54">
        <f t="shared" si="346"/>
        <v>8437108.1999999993</v>
      </c>
      <c r="T268" s="54">
        <f t="shared" si="346"/>
        <v>1595255.73</v>
      </c>
      <c r="U268" s="54">
        <f t="shared" si="346"/>
        <v>549963.33000000007</v>
      </c>
      <c r="V268" s="54">
        <f t="shared" si="346"/>
        <v>2540262.4900000002</v>
      </c>
      <c r="W268" s="53">
        <f t="shared" si="346"/>
        <v>719723.08000000007</v>
      </c>
      <c r="X268" s="54">
        <f t="shared" si="346"/>
        <v>717922.59000000008</v>
      </c>
      <c r="Y268" s="54">
        <f t="shared" si="346"/>
        <v>14432682.51</v>
      </c>
      <c r="Z268" s="54">
        <f t="shared" si="346"/>
        <v>2522741.4899999998</v>
      </c>
      <c r="AA268" s="54">
        <f t="shared" si="346"/>
        <v>175015777.95000002</v>
      </c>
      <c r="AB268" s="54">
        <f t="shared" si="346"/>
        <v>85115317.379999995</v>
      </c>
      <c r="AC268" s="54">
        <f t="shared" si="346"/>
        <v>5258070.3299999982</v>
      </c>
      <c r="AD268" s="54">
        <f t="shared" si="346"/>
        <v>7574052.4399999995</v>
      </c>
      <c r="AE268" s="54">
        <f t="shared" si="346"/>
        <v>1449499.85</v>
      </c>
      <c r="AF268" s="54">
        <f t="shared" si="346"/>
        <v>1966744.8699999999</v>
      </c>
      <c r="AG268" s="54">
        <f t="shared" si="346"/>
        <v>1813602.0499999991</v>
      </c>
      <c r="AH268" s="54">
        <f t="shared" si="346"/>
        <v>8261958.9400000004</v>
      </c>
      <c r="AI268" s="54">
        <f t="shared" si="346"/>
        <v>3625033.2699999996</v>
      </c>
      <c r="AJ268" s="54">
        <f t="shared" si="346"/>
        <v>2279328.0499999998</v>
      </c>
      <c r="AK268" s="54">
        <f t="shared" si="346"/>
        <v>1939085.23</v>
      </c>
      <c r="AL268" s="54">
        <f t="shared" si="346"/>
        <v>1676320.4200000002</v>
      </c>
      <c r="AM268" s="54">
        <f t="shared" si="346"/>
        <v>3553580.5800000005</v>
      </c>
      <c r="AN268" s="54">
        <f t="shared" si="346"/>
        <v>1417107.38</v>
      </c>
      <c r="AO268" s="54">
        <f t="shared" si="346"/>
        <v>32948031.499999996</v>
      </c>
      <c r="AP268" s="54">
        <f t="shared" si="346"/>
        <v>374701674.04999989</v>
      </c>
      <c r="AQ268" s="54">
        <f t="shared" si="346"/>
        <v>1076147.1500000001</v>
      </c>
      <c r="AR268" s="54">
        <f t="shared" si="346"/>
        <v>379171414.14999992</v>
      </c>
      <c r="AS268" s="54">
        <f t="shared" si="346"/>
        <v>28036309.269999996</v>
      </c>
      <c r="AT268" s="54">
        <f t="shared" si="346"/>
        <v>14511015.459999999</v>
      </c>
      <c r="AU268" s="54">
        <f t="shared" si="346"/>
        <v>2515468.2000000002</v>
      </c>
      <c r="AV268" s="54">
        <f t="shared" si="346"/>
        <v>3198351.86</v>
      </c>
      <c r="AW268" s="54">
        <f t="shared" si="346"/>
        <v>2532112.4600000004</v>
      </c>
      <c r="AX268" s="54">
        <f t="shared" si="346"/>
        <v>613499.37999999989</v>
      </c>
      <c r="AY268" s="54">
        <f t="shared" si="346"/>
        <v>3765177.57</v>
      </c>
      <c r="AZ268" s="54">
        <f t="shared" si="346"/>
        <v>91017328.900000006</v>
      </c>
      <c r="BA268" s="54">
        <f t="shared" si="346"/>
        <v>68427030.899999991</v>
      </c>
      <c r="BB268" s="54">
        <f t="shared" si="346"/>
        <v>62732461.93</v>
      </c>
      <c r="BC268" s="54">
        <f t="shared" si="346"/>
        <v>199375662.10000002</v>
      </c>
      <c r="BD268" s="54">
        <f t="shared" si="346"/>
        <v>30232141.869999994</v>
      </c>
      <c r="BE268" s="54">
        <f t="shared" si="346"/>
        <v>9545228.8599999994</v>
      </c>
      <c r="BF268" s="54">
        <f t="shared" si="346"/>
        <v>160747261</v>
      </c>
      <c r="BG268" s="54">
        <f t="shared" si="346"/>
        <v>8221050.1400000015</v>
      </c>
      <c r="BH268" s="54">
        <f t="shared" si="346"/>
        <v>5033140.7999999989</v>
      </c>
      <c r="BI268" s="54">
        <f t="shared" si="346"/>
        <v>3065530.31</v>
      </c>
      <c r="BJ268" s="54">
        <f t="shared" si="346"/>
        <v>41836671.289999999</v>
      </c>
      <c r="BK268" s="54">
        <f t="shared" si="346"/>
        <v>173385159.65000004</v>
      </c>
      <c r="BL268" s="54">
        <f t="shared" si="346"/>
        <v>2812486.1499999994</v>
      </c>
      <c r="BM268" s="54">
        <f t="shared" si="346"/>
        <v>2899334.3499999996</v>
      </c>
      <c r="BN268" s="54">
        <f t="shared" si="346"/>
        <v>23568092.630000003</v>
      </c>
      <c r="BO268" s="54">
        <f t="shared" ref="BO268:DZ268" si="347">BO265-BO266-BO267</f>
        <v>9850931.8099999987</v>
      </c>
      <c r="BP268" s="54">
        <f t="shared" si="347"/>
        <v>1336380.8599999999</v>
      </c>
      <c r="BQ268" s="54">
        <f t="shared" si="347"/>
        <v>31358964.440000005</v>
      </c>
      <c r="BR268" s="54">
        <f t="shared" si="347"/>
        <v>37060635.189999998</v>
      </c>
      <c r="BS268" s="54">
        <f t="shared" si="347"/>
        <v>9365566.8300000019</v>
      </c>
      <c r="BT268" s="54">
        <f t="shared" si="347"/>
        <v>3251233.38</v>
      </c>
      <c r="BU268" s="54">
        <f t="shared" si="347"/>
        <v>2924370.7899999996</v>
      </c>
      <c r="BV268" s="54">
        <f t="shared" si="347"/>
        <v>4373105.4399999995</v>
      </c>
      <c r="BW268" s="54">
        <f t="shared" si="347"/>
        <v>8194444.3100000015</v>
      </c>
      <c r="BX268" s="54">
        <f t="shared" si="347"/>
        <v>777930.57000000007</v>
      </c>
      <c r="BY268" s="54">
        <f t="shared" si="347"/>
        <v>3134929.59</v>
      </c>
      <c r="BZ268" s="54">
        <f t="shared" si="347"/>
        <v>1906979.61</v>
      </c>
      <c r="CA268" s="54">
        <f t="shared" si="347"/>
        <v>1062968.7200000002</v>
      </c>
      <c r="CB268" s="54">
        <f t="shared" si="347"/>
        <v>432328640.07999992</v>
      </c>
      <c r="CC268" s="54">
        <f t="shared" si="347"/>
        <v>1866755.1099999999</v>
      </c>
      <c r="CD268" s="54">
        <f t="shared" si="347"/>
        <v>648476.32000000007</v>
      </c>
      <c r="CE268" s="54">
        <f t="shared" si="347"/>
        <v>1466722.1199999999</v>
      </c>
      <c r="CF268" s="54">
        <f t="shared" si="347"/>
        <v>891025.97</v>
      </c>
      <c r="CG268" s="54">
        <f t="shared" si="347"/>
        <v>2026866.1199999999</v>
      </c>
      <c r="CH268" s="54">
        <f t="shared" si="347"/>
        <v>1281747.5500000003</v>
      </c>
      <c r="CI268" s="54">
        <f t="shared" si="347"/>
        <v>3748558.88</v>
      </c>
      <c r="CJ268" s="54">
        <f t="shared" si="347"/>
        <v>4163718.1700000009</v>
      </c>
      <c r="CK268" s="54">
        <f t="shared" si="347"/>
        <v>38307241.049999997</v>
      </c>
      <c r="CL268" s="54">
        <f t="shared" si="347"/>
        <v>10490625.799999999</v>
      </c>
      <c r="CM268" s="54">
        <f t="shared" si="347"/>
        <v>7669001.2200000007</v>
      </c>
      <c r="CN268" s="54">
        <f t="shared" si="347"/>
        <v>159523714.97999996</v>
      </c>
      <c r="CO268" s="54">
        <f t="shared" si="347"/>
        <v>85033681.00999999</v>
      </c>
      <c r="CP268" s="54">
        <f t="shared" si="347"/>
        <v>1422838.5500000003</v>
      </c>
      <c r="CQ268" s="54">
        <f t="shared" si="347"/>
        <v>8477351.9100000001</v>
      </c>
      <c r="CR268" s="54">
        <f t="shared" si="347"/>
        <v>2490951.0499999998</v>
      </c>
      <c r="CS268" s="54">
        <f t="shared" si="347"/>
        <v>2584927.77</v>
      </c>
      <c r="CT268" s="54">
        <f t="shared" si="347"/>
        <v>1511226.4</v>
      </c>
      <c r="CU268" s="54">
        <f t="shared" si="347"/>
        <v>3492339.9499999997</v>
      </c>
      <c r="CV268" s="54">
        <f t="shared" si="347"/>
        <v>629825.33000000007</v>
      </c>
      <c r="CW268" s="54">
        <f t="shared" si="347"/>
        <v>1280979.4500000002</v>
      </c>
      <c r="CX268" s="54">
        <f t="shared" si="347"/>
        <v>2947105.32</v>
      </c>
      <c r="CY268" s="54">
        <f t="shared" si="347"/>
        <v>733099.75</v>
      </c>
      <c r="CZ268" s="54">
        <f t="shared" si="347"/>
        <v>12077205.380000001</v>
      </c>
      <c r="DA268" s="54">
        <f t="shared" si="347"/>
        <v>1475317.23</v>
      </c>
      <c r="DB268" s="54">
        <f t="shared" si="347"/>
        <v>2856523.75</v>
      </c>
      <c r="DC268" s="54">
        <f t="shared" si="347"/>
        <v>1162257.8100000005</v>
      </c>
      <c r="DD268" s="54">
        <f t="shared" si="347"/>
        <v>1553103.44</v>
      </c>
      <c r="DE268" s="54">
        <f t="shared" si="347"/>
        <v>2834203.0500000003</v>
      </c>
      <c r="DF268" s="54">
        <f t="shared" si="347"/>
        <v>140076850.78</v>
      </c>
      <c r="DG268" s="54">
        <f t="shared" si="347"/>
        <v>531451.01000000013</v>
      </c>
      <c r="DH268" s="54">
        <f t="shared" si="347"/>
        <v>8827323.8100000024</v>
      </c>
      <c r="DI268" s="54">
        <f t="shared" si="347"/>
        <v>13874889.07</v>
      </c>
      <c r="DJ268" s="54">
        <f t="shared" si="347"/>
        <v>5225015.1700000009</v>
      </c>
      <c r="DK268" s="54">
        <f t="shared" si="347"/>
        <v>3957744.97</v>
      </c>
      <c r="DL268" s="54">
        <f t="shared" si="347"/>
        <v>40215379.300000004</v>
      </c>
      <c r="DM268" s="54">
        <f t="shared" si="347"/>
        <v>3176470.7800000003</v>
      </c>
      <c r="DN268" s="54">
        <f t="shared" si="347"/>
        <v>6110080.9199999981</v>
      </c>
      <c r="DO268" s="54">
        <f t="shared" si="347"/>
        <v>21730232.669999998</v>
      </c>
      <c r="DP268" s="54">
        <f t="shared" si="347"/>
        <v>2553613.5000000005</v>
      </c>
      <c r="DQ268" s="54">
        <f t="shared" si="347"/>
        <v>1292207.5899999996</v>
      </c>
      <c r="DR268" s="54">
        <f t="shared" si="347"/>
        <v>11391682.289999999</v>
      </c>
      <c r="DS268" s="54">
        <f t="shared" si="347"/>
        <v>6797081.0600000005</v>
      </c>
      <c r="DT268" s="54">
        <f t="shared" si="347"/>
        <v>1952266.9000000001</v>
      </c>
      <c r="DU268" s="54">
        <f t="shared" si="347"/>
        <v>3379065.76</v>
      </c>
      <c r="DV268" s="54">
        <f t="shared" si="347"/>
        <v>2564194.4200000004</v>
      </c>
      <c r="DW268" s="54">
        <f t="shared" si="347"/>
        <v>3452621.33</v>
      </c>
      <c r="DX268" s="54">
        <f t="shared" si="347"/>
        <v>1662592.2400000002</v>
      </c>
      <c r="DY268" s="54">
        <f t="shared" si="347"/>
        <v>2704383.6599999997</v>
      </c>
      <c r="DZ268" s="54">
        <f t="shared" si="347"/>
        <v>5894170.7599999998</v>
      </c>
      <c r="EA268" s="54">
        <f t="shared" ref="EA268:FX268" si="348">EA265-EA266-EA267</f>
        <v>2040844.0500000005</v>
      </c>
      <c r="EB268" s="54">
        <f t="shared" si="348"/>
        <v>3170015.7199999997</v>
      </c>
      <c r="EC268" s="54">
        <f t="shared" si="348"/>
        <v>2377916.9</v>
      </c>
      <c r="ED268" s="54">
        <f t="shared" si="348"/>
        <v>5670594.9899999993</v>
      </c>
      <c r="EE268" s="54">
        <f t="shared" si="348"/>
        <v>2288709.42</v>
      </c>
      <c r="EF268" s="54">
        <f t="shared" si="348"/>
        <v>11419145.149999999</v>
      </c>
      <c r="EG268" s="54">
        <f t="shared" si="348"/>
        <v>2538437.23</v>
      </c>
      <c r="EH268" s="54">
        <f t="shared" si="348"/>
        <v>2587690.3899999997</v>
      </c>
      <c r="EI268" s="54">
        <f t="shared" si="348"/>
        <v>121085576.02</v>
      </c>
      <c r="EJ268" s="54">
        <f t="shared" si="348"/>
        <v>61325494.449999996</v>
      </c>
      <c r="EK268" s="54">
        <f t="shared" si="348"/>
        <v>3044761.98</v>
      </c>
      <c r="EL268" s="54">
        <f t="shared" si="348"/>
        <v>4118478.0300000003</v>
      </c>
      <c r="EM268" s="54">
        <f t="shared" si="348"/>
        <v>2776740.8700000006</v>
      </c>
      <c r="EN268" s="54">
        <f t="shared" si="348"/>
        <v>8267411.2199999988</v>
      </c>
      <c r="EO268" s="54">
        <f t="shared" si="348"/>
        <v>2755432.4499999997</v>
      </c>
      <c r="EP268" s="54">
        <f t="shared" si="348"/>
        <v>1965032.1099999994</v>
      </c>
      <c r="EQ268" s="54">
        <f t="shared" si="348"/>
        <v>14777455.960000003</v>
      </c>
      <c r="ER268" s="54">
        <f t="shared" si="348"/>
        <v>2172882.8700000006</v>
      </c>
      <c r="ES268" s="54">
        <f t="shared" si="348"/>
        <v>1497927.72</v>
      </c>
      <c r="ET268" s="54">
        <f t="shared" si="348"/>
        <v>3050830.52</v>
      </c>
      <c r="EU268" s="54">
        <f t="shared" si="348"/>
        <v>5569047.7299999995</v>
      </c>
      <c r="EV268" s="54">
        <f t="shared" si="348"/>
        <v>713260.40999999992</v>
      </c>
      <c r="EW268" s="54">
        <f t="shared" si="348"/>
        <v>5836229.5099999998</v>
      </c>
      <c r="EX268" s="54">
        <f t="shared" si="348"/>
        <v>3174763.4099999997</v>
      </c>
      <c r="EY268" s="54">
        <f t="shared" si="348"/>
        <v>3508818.3600000003</v>
      </c>
      <c r="EZ268" s="54">
        <f t="shared" si="348"/>
        <v>1317807.0000000002</v>
      </c>
      <c r="FA268" s="54">
        <f t="shared" si="348"/>
        <v>9838778.9899999984</v>
      </c>
      <c r="FB268" s="54">
        <f t="shared" si="348"/>
        <v>290463.35999999964</v>
      </c>
      <c r="FC268" s="54">
        <f t="shared" si="348"/>
        <v>13483318.690000001</v>
      </c>
      <c r="FD268" s="54">
        <f t="shared" si="348"/>
        <v>2926694.14</v>
      </c>
      <c r="FE268" s="54">
        <f t="shared" si="348"/>
        <v>1123304.4400000002</v>
      </c>
      <c r="FF268" s="54">
        <f t="shared" si="348"/>
        <v>2560038.8199999998</v>
      </c>
      <c r="FG268" s="54">
        <f t="shared" si="348"/>
        <v>1567075.59</v>
      </c>
      <c r="FH268" s="54">
        <f t="shared" si="348"/>
        <v>749825.20999999985</v>
      </c>
      <c r="FI268" s="54">
        <f t="shared" si="348"/>
        <v>8924663.2599999979</v>
      </c>
      <c r="FJ268" s="54">
        <f t="shared" si="348"/>
        <v>8645836.709999999</v>
      </c>
      <c r="FK268" s="54">
        <f t="shared" si="348"/>
        <v>7395975.1699999981</v>
      </c>
      <c r="FL268" s="54">
        <f t="shared" si="348"/>
        <v>32605813.840000004</v>
      </c>
      <c r="FM268" s="54">
        <f t="shared" si="348"/>
        <v>23765241.280000001</v>
      </c>
      <c r="FN268" s="54">
        <f t="shared" si="348"/>
        <v>149506862.07999998</v>
      </c>
      <c r="FO268" s="54">
        <f t="shared" si="348"/>
        <v>2419229.3000000003</v>
      </c>
      <c r="FP268" s="54">
        <f t="shared" si="348"/>
        <v>10970784.49</v>
      </c>
      <c r="FQ268" s="54">
        <f t="shared" si="348"/>
        <v>4722924.3999999994</v>
      </c>
      <c r="FR268" s="54">
        <f t="shared" si="348"/>
        <v>1286504.2900000003</v>
      </c>
      <c r="FS268" s="54">
        <f t="shared" si="348"/>
        <v>1576299.3499999996</v>
      </c>
      <c r="FT268" s="53">
        <f t="shared" si="348"/>
        <v>284959.35999999999</v>
      </c>
      <c r="FU268" s="54">
        <f t="shared" si="348"/>
        <v>5565211.6499999994</v>
      </c>
      <c r="FV268" s="54">
        <f t="shared" si="348"/>
        <v>4695734.24</v>
      </c>
      <c r="FW268" s="54">
        <f t="shared" si="348"/>
        <v>2494654.91</v>
      </c>
      <c r="FX268" s="54">
        <f t="shared" si="348"/>
        <v>772236.15000000014</v>
      </c>
      <c r="FY268" s="54"/>
      <c r="FZ268" s="160">
        <f>SUM(C268:FX268)</f>
        <v>5218572470.9399967</v>
      </c>
      <c r="GA268" s="163">
        <f>GE266</f>
        <v>-8.6642427004910746E-2</v>
      </c>
      <c r="GB268" s="53"/>
      <c r="GC268" s="72"/>
      <c r="GD268" s="54"/>
      <c r="GE268" s="106"/>
      <c r="GF268" s="7"/>
      <c r="GG268" s="7"/>
      <c r="GH268" s="7"/>
      <c r="GI268" s="7"/>
      <c r="GJ268" s="7"/>
      <c r="GK268" s="7"/>
      <c r="GL268" s="7"/>
      <c r="GM268" s="7"/>
    </row>
    <row r="269" spans="1:195" x14ac:dyDescent="0.2">
      <c r="A269" s="72"/>
      <c r="B269" s="2" t="s">
        <v>647</v>
      </c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4"/>
      <c r="X269" s="143"/>
      <c r="Y269" s="143"/>
      <c r="Z269" s="143"/>
      <c r="AA269" s="143"/>
      <c r="AB269" s="143"/>
      <c r="AC269" s="143"/>
      <c r="AD269" s="143"/>
      <c r="AE269" s="143"/>
      <c r="AF269" s="143"/>
      <c r="AG269" s="143"/>
      <c r="AH269" s="143"/>
      <c r="AI269" s="143"/>
      <c r="AJ269" s="143"/>
      <c r="AK269" s="143"/>
      <c r="AL269" s="143"/>
      <c r="AM269" s="143"/>
      <c r="AN269" s="143"/>
      <c r="AO269" s="143"/>
      <c r="AP269" s="143"/>
      <c r="AQ269" s="143"/>
      <c r="AR269" s="143"/>
      <c r="AS269" s="143"/>
      <c r="AT269" s="143"/>
      <c r="AU269" s="143"/>
      <c r="AV269" s="143"/>
      <c r="AW269" s="143"/>
      <c r="AX269" s="143"/>
      <c r="AY269" s="143"/>
      <c r="AZ269" s="143"/>
      <c r="BA269" s="143"/>
      <c r="BB269" s="143"/>
      <c r="BC269" s="143"/>
      <c r="BD269" s="143"/>
      <c r="BE269" s="143"/>
      <c r="BF269" s="143"/>
      <c r="BG269" s="143"/>
      <c r="BH269" s="143"/>
      <c r="BI269" s="143"/>
      <c r="BJ269" s="143"/>
      <c r="BK269" s="143"/>
      <c r="BL269" s="143"/>
      <c r="BM269" s="143"/>
      <c r="BN269" s="143"/>
      <c r="BO269" s="143"/>
      <c r="BP269" s="143"/>
      <c r="BQ269" s="143"/>
      <c r="BR269" s="143"/>
      <c r="BS269" s="143"/>
      <c r="BT269" s="143"/>
      <c r="BU269" s="143"/>
      <c r="BV269" s="143"/>
      <c r="BW269" s="143"/>
      <c r="BX269" s="143"/>
      <c r="BY269" s="143"/>
      <c r="BZ269" s="143"/>
      <c r="CA269" s="143"/>
      <c r="CB269" s="143"/>
      <c r="CC269" s="143"/>
      <c r="CD269" s="143"/>
      <c r="CE269" s="143"/>
      <c r="CF269" s="143"/>
      <c r="CG269" s="143"/>
      <c r="CH269" s="143"/>
      <c r="CI269" s="143"/>
      <c r="CJ269" s="143"/>
      <c r="CK269" s="143"/>
      <c r="CL269" s="143"/>
      <c r="CM269" s="143"/>
      <c r="CN269" s="143"/>
      <c r="CO269" s="143"/>
      <c r="CP269" s="143"/>
      <c r="CQ269" s="143"/>
      <c r="CR269" s="143"/>
      <c r="CS269" s="143"/>
      <c r="CT269" s="143"/>
      <c r="CU269" s="143"/>
      <c r="CV269" s="143"/>
      <c r="CW269" s="143"/>
      <c r="CX269" s="143"/>
      <c r="CY269" s="143"/>
      <c r="CZ269" s="143"/>
      <c r="DA269" s="143"/>
      <c r="DB269" s="143"/>
      <c r="DC269" s="143"/>
      <c r="DD269" s="143"/>
      <c r="DE269" s="143"/>
      <c r="DF269" s="143"/>
      <c r="DG269" s="143"/>
      <c r="DH269" s="143"/>
      <c r="DI269" s="143"/>
      <c r="DJ269" s="143"/>
      <c r="DK269" s="143"/>
      <c r="DL269" s="143"/>
      <c r="DM269" s="143"/>
      <c r="DN269" s="143"/>
      <c r="DO269" s="143"/>
      <c r="DP269" s="143"/>
      <c r="DQ269" s="143"/>
      <c r="DR269" s="143"/>
      <c r="DS269" s="143"/>
      <c r="DT269" s="143"/>
      <c r="DU269" s="143"/>
      <c r="DV269" s="143"/>
      <c r="DW269" s="143"/>
      <c r="DX269" s="143"/>
      <c r="DY269" s="143"/>
      <c r="DZ269" s="143"/>
      <c r="EA269" s="143"/>
      <c r="EB269" s="143"/>
      <c r="EC269" s="143"/>
      <c r="ED269" s="143"/>
      <c r="EE269" s="143"/>
      <c r="EF269" s="143"/>
      <c r="EG269" s="143"/>
      <c r="EH269" s="143"/>
      <c r="EI269" s="143"/>
      <c r="EJ269" s="143"/>
      <c r="EK269" s="143"/>
      <c r="EL269" s="143"/>
      <c r="EM269" s="143"/>
      <c r="EN269" s="143"/>
      <c r="EO269" s="143"/>
      <c r="EP269" s="143"/>
      <c r="EQ269" s="143"/>
      <c r="ER269" s="143"/>
      <c r="ES269" s="143"/>
      <c r="ET269" s="143"/>
      <c r="EU269" s="143"/>
      <c r="EV269" s="143"/>
      <c r="EW269" s="143"/>
      <c r="EX269" s="143"/>
      <c r="EY269" s="143"/>
      <c r="EZ269" s="143"/>
      <c r="FA269" s="143"/>
      <c r="FB269" s="143"/>
      <c r="FC269" s="143"/>
      <c r="FD269" s="143"/>
      <c r="FE269" s="143"/>
      <c r="FF269" s="143"/>
      <c r="FG269" s="143"/>
      <c r="FH269" s="143"/>
      <c r="FI269" s="143"/>
      <c r="FJ269" s="143"/>
      <c r="FK269" s="143"/>
      <c r="FL269" s="143"/>
      <c r="FM269" s="143"/>
      <c r="FN269" s="143"/>
      <c r="FO269" s="143"/>
      <c r="FP269" s="143"/>
      <c r="FQ269" s="143"/>
      <c r="FR269" s="143"/>
      <c r="FS269" s="143"/>
      <c r="FT269" s="144"/>
      <c r="FU269" s="143"/>
      <c r="FV269" s="143"/>
      <c r="FW269" s="143"/>
      <c r="FX269" s="143"/>
      <c r="FY269" s="54"/>
      <c r="FZ269" s="160"/>
      <c r="GA269" s="54"/>
      <c r="GB269" s="7"/>
      <c r="GC269" s="6"/>
      <c r="GD269" s="6"/>
      <c r="GE269" s="72"/>
      <c r="GF269" s="2"/>
      <c r="GG269" s="7"/>
      <c r="GH269" s="2"/>
      <c r="GI269" s="53"/>
      <c r="GJ269" s="53"/>
      <c r="GK269" s="53"/>
      <c r="GL269" s="7"/>
      <c r="GM269" s="7"/>
    </row>
    <row r="270" spans="1:195" x14ac:dyDescent="0.2">
      <c r="A270" s="3" t="s">
        <v>648</v>
      </c>
      <c r="B270" s="2" t="s">
        <v>649</v>
      </c>
      <c r="C270" s="54">
        <f t="shared" ref="C270:BN270" si="349">ROUND(C261*C40,2)</f>
        <v>0</v>
      </c>
      <c r="D270" s="54">
        <f t="shared" si="349"/>
        <v>0</v>
      </c>
      <c r="E270" s="54">
        <f t="shared" si="349"/>
        <v>0</v>
      </c>
      <c r="F270" s="54">
        <f t="shared" si="349"/>
        <v>0</v>
      </c>
      <c r="G270" s="54">
        <f t="shared" si="349"/>
        <v>0</v>
      </c>
      <c r="H270" s="54">
        <f t="shared" si="349"/>
        <v>0</v>
      </c>
      <c r="I270" s="54">
        <f t="shared" si="349"/>
        <v>0</v>
      </c>
      <c r="J270" s="54">
        <f t="shared" si="349"/>
        <v>0</v>
      </c>
      <c r="K270" s="54">
        <f t="shared" si="349"/>
        <v>0</v>
      </c>
      <c r="L270" s="54">
        <f t="shared" si="349"/>
        <v>0</v>
      </c>
      <c r="M270" s="54">
        <f t="shared" si="349"/>
        <v>0</v>
      </c>
      <c r="N270" s="54">
        <f t="shared" si="349"/>
        <v>0</v>
      </c>
      <c r="O270" s="54">
        <f t="shared" si="349"/>
        <v>0</v>
      </c>
      <c r="P270" s="54">
        <f t="shared" si="349"/>
        <v>0</v>
      </c>
      <c r="Q270" s="54">
        <f t="shared" si="349"/>
        <v>0</v>
      </c>
      <c r="R270" s="54">
        <f t="shared" si="349"/>
        <v>0</v>
      </c>
      <c r="S270" s="54">
        <f t="shared" si="349"/>
        <v>0</v>
      </c>
      <c r="T270" s="54">
        <f t="shared" si="349"/>
        <v>0</v>
      </c>
      <c r="U270" s="54">
        <f t="shared" si="349"/>
        <v>0</v>
      </c>
      <c r="V270" s="54">
        <f t="shared" si="349"/>
        <v>0</v>
      </c>
      <c r="W270" s="53">
        <f t="shared" si="349"/>
        <v>0</v>
      </c>
      <c r="X270" s="54">
        <f t="shared" si="349"/>
        <v>0</v>
      </c>
      <c r="Y270" s="54">
        <f t="shared" si="349"/>
        <v>0</v>
      </c>
      <c r="Z270" s="54">
        <f t="shared" si="349"/>
        <v>0</v>
      </c>
      <c r="AA270" s="54">
        <f t="shared" si="349"/>
        <v>0</v>
      </c>
      <c r="AB270" s="54">
        <f t="shared" si="349"/>
        <v>0</v>
      </c>
      <c r="AC270" s="54">
        <f t="shared" si="349"/>
        <v>0</v>
      </c>
      <c r="AD270" s="54">
        <f t="shared" si="349"/>
        <v>0</v>
      </c>
      <c r="AE270" s="54">
        <f t="shared" si="349"/>
        <v>0</v>
      </c>
      <c r="AF270" s="54">
        <f t="shared" si="349"/>
        <v>0</v>
      </c>
      <c r="AG270" s="54">
        <f t="shared" si="349"/>
        <v>0</v>
      </c>
      <c r="AH270" s="54">
        <f t="shared" si="349"/>
        <v>0</v>
      </c>
      <c r="AI270" s="54">
        <f t="shared" si="349"/>
        <v>0</v>
      </c>
      <c r="AJ270" s="54">
        <f t="shared" si="349"/>
        <v>0</v>
      </c>
      <c r="AK270" s="54">
        <f t="shared" si="349"/>
        <v>0</v>
      </c>
      <c r="AL270" s="54">
        <f t="shared" si="349"/>
        <v>0</v>
      </c>
      <c r="AM270" s="54">
        <f t="shared" si="349"/>
        <v>0</v>
      </c>
      <c r="AN270" s="54">
        <f t="shared" si="349"/>
        <v>0</v>
      </c>
      <c r="AO270" s="54">
        <f t="shared" si="349"/>
        <v>0</v>
      </c>
      <c r="AP270" s="54">
        <f t="shared" si="349"/>
        <v>0</v>
      </c>
      <c r="AQ270" s="54">
        <f t="shared" si="349"/>
        <v>0</v>
      </c>
      <c r="AR270" s="54">
        <f t="shared" si="349"/>
        <v>0</v>
      </c>
      <c r="AS270" s="54">
        <f t="shared" si="349"/>
        <v>0</v>
      </c>
      <c r="AT270" s="54">
        <f t="shared" si="349"/>
        <v>0</v>
      </c>
      <c r="AU270" s="54">
        <f t="shared" si="349"/>
        <v>0</v>
      </c>
      <c r="AV270" s="54">
        <f t="shared" si="349"/>
        <v>0</v>
      </c>
      <c r="AW270" s="54">
        <f t="shared" si="349"/>
        <v>0</v>
      </c>
      <c r="AX270" s="54">
        <f t="shared" si="349"/>
        <v>0</v>
      </c>
      <c r="AY270" s="54">
        <f t="shared" si="349"/>
        <v>0</v>
      </c>
      <c r="AZ270" s="54">
        <f t="shared" si="349"/>
        <v>0</v>
      </c>
      <c r="BA270" s="54">
        <f t="shared" si="349"/>
        <v>0</v>
      </c>
      <c r="BB270" s="54">
        <f t="shared" si="349"/>
        <v>0</v>
      </c>
      <c r="BC270" s="54">
        <f t="shared" si="349"/>
        <v>0</v>
      </c>
      <c r="BD270" s="54">
        <f t="shared" si="349"/>
        <v>0</v>
      </c>
      <c r="BE270" s="54">
        <f t="shared" si="349"/>
        <v>0</v>
      </c>
      <c r="BF270" s="54">
        <f t="shared" si="349"/>
        <v>0</v>
      </c>
      <c r="BG270" s="54">
        <f t="shared" si="349"/>
        <v>0</v>
      </c>
      <c r="BH270" s="54">
        <f t="shared" si="349"/>
        <v>0</v>
      </c>
      <c r="BI270" s="54">
        <f t="shared" si="349"/>
        <v>0</v>
      </c>
      <c r="BJ270" s="54">
        <f t="shared" si="349"/>
        <v>0</v>
      </c>
      <c r="BK270" s="54">
        <f t="shared" si="349"/>
        <v>0</v>
      </c>
      <c r="BL270" s="54">
        <f t="shared" si="349"/>
        <v>0</v>
      </c>
      <c r="BM270" s="54">
        <f t="shared" si="349"/>
        <v>0</v>
      </c>
      <c r="BN270" s="54">
        <f t="shared" si="349"/>
        <v>0</v>
      </c>
      <c r="BO270" s="54">
        <f t="shared" ref="BO270:DZ270" si="350">ROUND(BO261*BO40,2)</f>
        <v>0</v>
      </c>
      <c r="BP270" s="54">
        <f t="shared" si="350"/>
        <v>0</v>
      </c>
      <c r="BQ270" s="54">
        <f t="shared" si="350"/>
        <v>0</v>
      </c>
      <c r="BR270" s="54">
        <f t="shared" si="350"/>
        <v>0</v>
      </c>
      <c r="BS270" s="54">
        <f t="shared" si="350"/>
        <v>0</v>
      </c>
      <c r="BT270" s="54">
        <f t="shared" si="350"/>
        <v>0</v>
      </c>
      <c r="BU270" s="54">
        <f t="shared" si="350"/>
        <v>0</v>
      </c>
      <c r="BV270" s="54">
        <f t="shared" si="350"/>
        <v>0</v>
      </c>
      <c r="BW270" s="54">
        <f t="shared" si="350"/>
        <v>0</v>
      </c>
      <c r="BX270" s="54">
        <f t="shared" si="350"/>
        <v>0</v>
      </c>
      <c r="BY270" s="54">
        <f t="shared" si="350"/>
        <v>0</v>
      </c>
      <c r="BZ270" s="54">
        <f t="shared" si="350"/>
        <v>0</v>
      </c>
      <c r="CA270" s="54">
        <f t="shared" si="350"/>
        <v>0</v>
      </c>
      <c r="CB270" s="54">
        <f t="shared" si="350"/>
        <v>0</v>
      </c>
      <c r="CC270" s="54">
        <f t="shared" si="350"/>
        <v>0</v>
      </c>
      <c r="CD270" s="54">
        <f t="shared" si="350"/>
        <v>0</v>
      </c>
      <c r="CE270" s="54">
        <f t="shared" si="350"/>
        <v>0</v>
      </c>
      <c r="CF270" s="54">
        <f t="shared" si="350"/>
        <v>0</v>
      </c>
      <c r="CG270" s="54">
        <f t="shared" si="350"/>
        <v>0</v>
      </c>
      <c r="CH270" s="54">
        <f t="shared" si="350"/>
        <v>0</v>
      </c>
      <c r="CI270" s="54">
        <f t="shared" si="350"/>
        <v>0</v>
      </c>
      <c r="CJ270" s="54">
        <f t="shared" si="350"/>
        <v>0</v>
      </c>
      <c r="CK270" s="54">
        <f t="shared" si="350"/>
        <v>0</v>
      </c>
      <c r="CL270" s="54">
        <f t="shared" si="350"/>
        <v>0</v>
      </c>
      <c r="CM270" s="54">
        <f t="shared" si="350"/>
        <v>0</v>
      </c>
      <c r="CN270" s="54">
        <f t="shared" si="350"/>
        <v>0</v>
      </c>
      <c r="CO270" s="54">
        <f t="shared" si="350"/>
        <v>0</v>
      </c>
      <c r="CP270" s="54">
        <f t="shared" si="350"/>
        <v>0</v>
      </c>
      <c r="CQ270" s="54">
        <f t="shared" si="350"/>
        <v>0</v>
      </c>
      <c r="CR270" s="54">
        <f t="shared" si="350"/>
        <v>0</v>
      </c>
      <c r="CS270" s="54">
        <f t="shared" si="350"/>
        <v>0</v>
      </c>
      <c r="CT270" s="54">
        <f t="shared" si="350"/>
        <v>0</v>
      </c>
      <c r="CU270" s="54">
        <f t="shared" si="350"/>
        <v>0</v>
      </c>
      <c r="CV270" s="54">
        <f t="shared" si="350"/>
        <v>0</v>
      </c>
      <c r="CW270" s="54">
        <f t="shared" si="350"/>
        <v>0</v>
      </c>
      <c r="CX270" s="54">
        <f t="shared" si="350"/>
        <v>0</v>
      </c>
      <c r="CY270" s="54">
        <f t="shared" si="350"/>
        <v>0</v>
      </c>
      <c r="CZ270" s="54">
        <f t="shared" si="350"/>
        <v>0</v>
      </c>
      <c r="DA270" s="54">
        <f t="shared" si="350"/>
        <v>0</v>
      </c>
      <c r="DB270" s="54">
        <f t="shared" si="350"/>
        <v>0</v>
      </c>
      <c r="DC270" s="54">
        <f t="shared" si="350"/>
        <v>0</v>
      </c>
      <c r="DD270" s="54">
        <f t="shared" si="350"/>
        <v>0</v>
      </c>
      <c r="DE270" s="54">
        <f t="shared" si="350"/>
        <v>0</v>
      </c>
      <c r="DF270" s="54">
        <f t="shared" si="350"/>
        <v>0</v>
      </c>
      <c r="DG270" s="54">
        <f t="shared" si="350"/>
        <v>0</v>
      </c>
      <c r="DH270" s="54">
        <f t="shared" si="350"/>
        <v>0</v>
      </c>
      <c r="DI270" s="54">
        <f t="shared" si="350"/>
        <v>0</v>
      </c>
      <c r="DJ270" s="54">
        <f t="shared" si="350"/>
        <v>0</v>
      </c>
      <c r="DK270" s="54">
        <f t="shared" si="350"/>
        <v>0</v>
      </c>
      <c r="DL270" s="54">
        <f t="shared" si="350"/>
        <v>0</v>
      </c>
      <c r="DM270" s="54">
        <f t="shared" si="350"/>
        <v>0</v>
      </c>
      <c r="DN270" s="54">
        <f t="shared" si="350"/>
        <v>0</v>
      </c>
      <c r="DO270" s="54">
        <f t="shared" si="350"/>
        <v>0</v>
      </c>
      <c r="DP270" s="54">
        <f t="shared" si="350"/>
        <v>0</v>
      </c>
      <c r="DQ270" s="54">
        <f t="shared" si="350"/>
        <v>0</v>
      </c>
      <c r="DR270" s="54">
        <f t="shared" si="350"/>
        <v>0</v>
      </c>
      <c r="DS270" s="54">
        <f t="shared" si="350"/>
        <v>0</v>
      </c>
      <c r="DT270" s="54">
        <f t="shared" si="350"/>
        <v>0</v>
      </c>
      <c r="DU270" s="54">
        <f t="shared" si="350"/>
        <v>0</v>
      </c>
      <c r="DV270" s="54">
        <f t="shared" si="350"/>
        <v>0</v>
      </c>
      <c r="DW270" s="54">
        <f t="shared" si="350"/>
        <v>0</v>
      </c>
      <c r="DX270" s="54">
        <f t="shared" si="350"/>
        <v>0</v>
      </c>
      <c r="DY270" s="54">
        <f t="shared" si="350"/>
        <v>0</v>
      </c>
      <c r="DZ270" s="54">
        <f t="shared" si="350"/>
        <v>0</v>
      </c>
      <c r="EA270" s="54">
        <f t="shared" ref="EA270:FX270" si="351">ROUND(EA261*EA40,2)</f>
        <v>0</v>
      </c>
      <c r="EB270" s="54">
        <f t="shared" si="351"/>
        <v>0</v>
      </c>
      <c r="EC270" s="54">
        <f t="shared" si="351"/>
        <v>0</v>
      </c>
      <c r="ED270" s="54">
        <f t="shared" si="351"/>
        <v>0</v>
      </c>
      <c r="EE270" s="54">
        <f t="shared" si="351"/>
        <v>0</v>
      </c>
      <c r="EF270" s="54">
        <f t="shared" si="351"/>
        <v>0</v>
      </c>
      <c r="EG270" s="54">
        <f t="shared" si="351"/>
        <v>0</v>
      </c>
      <c r="EH270" s="54">
        <f t="shared" si="351"/>
        <v>0</v>
      </c>
      <c r="EI270" s="54">
        <f t="shared" si="351"/>
        <v>0</v>
      </c>
      <c r="EJ270" s="54">
        <f t="shared" si="351"/>
        <v>0</v>
      </c>
      <c r="EK270" s="54">
        <f t="shared" si="351"/>
        <v>0</v>
      </c>
      <c r="EL270" s="54">
        <f t="shared" si="351"/>
        <v>0</v>
      </c>
      <c r="EM270" s="54">
        <f t="shared" si="351"/>
        <v>0</v>
      </c>
      <c r="EN270" s="54">
        <f t="shared" si="351"/>
        <v>0</v>
      </c>
      <c r="EO270" s="54">
        <f t="shared" si="351"/>
        <v>0</v>
      </c>
      <c r="EP270" s="54">
        <f t="shared" si="351"/>
        <v>0</v>
      </c>
      <c r="EQ270" s="54">
        <f t="shared" si="351"/>
        <v>0</v>
      </c>
      <c r="ER270" s="54">
        <f t="shared" si="351"/>
        <v>0</v>
      </c>
      <c r="ES270" s="54">
        <f t="shared" si="351"/>
        <v>0</v>
      </c>
      <c r="ET270" s="54">
        <f t="shared" si="351"/>
        <v>0</v>
      </c>
      <c r="EU270" s="54">
        <f t="shared" si="351"/>
        <v>0</v>
      </c>
      <c r="EV270" s="54">
        <f t="shared" si="351"/>
        <v>0</v>
      </c>
      <c r="EW270" s="54">
        <f t="shared" si="351"/>
        <v>0</v>
      </c>
      <c r="EX270" s="54">
        <f t="shared" si="351"/>
        <v>0</v>
      </c>
      <c r="EY270" s="54">
        <f t="shared" si="351"/>
        <v>0</v>
      </c>
      <c r="EZ270" s="54">
        <f t="shared" si="351"/>
        <v>0</v>
      </c>
      <c r="FA270" s="54">
        <f t="shared" si="351"/>
        <v>0</v>
      </c>
      <c r="FB270" s="54">
        <f t="shared" si="351"/>
        <v>0</v>
      </c>
      <c r="FC270" s="54">
        <f t="shared" si="351"/>
        <v>0</v>
      </c>
      <c r="FD270" s="54">
        <f t="shared" si="351"/>
        <v>0</v>
      </c>
      <c r="FE270" s="54">
        <f t="shared" si="351"/>
        <v>0</v>
      </c>
      <c r="FF270" s="54">
        <f t="shared" si="351"/>
        <v>0</v>
      </c>
      <c r="FG270" s="54">
        <f t="shared" si="351"/>
        <v>0</v>
      </c>
      <c r="FH270" s="54">
        <f t="shared" si="351"/>
        <v>0</v>
      </c>
      <c r="FI270" s="54">
        <f t="shared" si="351"/>
        <v>0</v>
      </c>
      <c r="FJ270" s="54">
        <f t="shared" si="351"/>
        <v>0</v>
      </c>
      <c r="FK270" s="54">
        <f t="shared" si="351"/>
        <v>0</v>
      </c>
      <c r="FL270" s="54">
        <f t="shared" si="351"/>
        <v>0</v>
      </c>
      <c r="FM270" s="54">
        <f t="shared" si="351"/>
        <v>0</v>
      </c>
      <c r="FN270" s="54">
        <f t="shared" si="351"/>
        <v>0</v>
      </c>
      <c r="FO270" s="54">
        <f t="shared" si="351"/>
        <v>0</v>
      </c>
      <c r="FP270" s="54">
        <f t="shared" si="351"/>
        <v>0</v>
      </c>
      <c r="FQ270" s="54">
        <f t="shared" si="351"/>
        <v>0</v>
      </c>
      <c r="FR270" s="54">
        <f t="shared" si="351"/>
        <v>0</v>
      </c>
      <c r="FS270" s="54">
        <f t="shared" si="351"/>
        <v>0</v>
      </c>
      <c r="FT270" s="53">
        <f t="shared" si="351"/>
        <v>0</v>
      </c>
      <c r="FU270" s="54">
        <f t="shared" si="351"/>
        <v>0</v>
      </c>
      <c r="FV270" s="54">
        <f t="shared" si="351"/>
        <v>0</v>
      </c>
      <c r="FW270" s="54">
        <f t="shared" si="351"/>
        <v>0</v>
      </c>
      <c r="FX270" s="54">
        <f t="shared" si="351"/>
        <v>0</v>
      </c>
      <c r="FY270" s="54"/>
      <c r="FZ270" s="160">
        <f>SUM(C270:FX270)</f>
        <v>0</v>
      </c>
      <c r="GA270" s="54"/>
      <c r="GB270" s="7"/>
      <c r="GC270" s="54"/>
      <c r="GD270" s="6"/>
      <c r="GE270" s="6"/>
      <c r="GF270" s="2"/>
      <c r="GG270" s="7"/>
      <c r="GH270" s="2"/>
      <c r="GI270" s="53"/>
      <c r="GJ270" s="53"/>
      <c r="GK270" s="53"/>
      <c r="GL270" s="7"/>
      <c r="GM270" s="7"/>
    </row>
    <row r="271" spans="1:195" x14ac:dyDescent="0.2">
      <c r="A271" s="72"/>
      <c r="B271" s="2" t="s">
        <v>650</v>
      </c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3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F271" s="54"/>
      <c r="BG271" s="54"/>
      <c r="BH271" s="54"/>
      <c r="BI271" s="54"/>
      <c r="BJ271" s="54"/>
      <c r="BK271" s="54"/>
      <c r="BL271" s="54"/>
      <c r="BM271" s="54"/>
      <c r="BN271" s="54"/>
      <c r="BO271" s="54"/>
      <c r="BP271" s="54"/>
      <c r="BQ271" s="54"/>
      <c r="BR271" s="54"/>
      <c r="BS271" s="54"/>
      <c r="BT271" s="54"/>
      <c r="BU271" s="54"/>
      <c r="BV271" s="54"/>
      <c r="BW271" s="54"/>
      <c r="BX271" s="54"/>
      <c r="BY271" s="54"/>
      <c r="BZ271" s="54"/>
      <c r="CA271" s="54"/>
      <c r="CB271" s="54"/>
      <c r="CC271" s="54"/>
      <c r="CD271" s="54"/>
      <c r="CE271" s="54"/>
      <c r="CF271" s="54"/>
      <c r="CG271" s="54"/>
      <c r="CH271" s="54"/>
      <c r="CI271" s="54"/>
      <c r="CJ271" s="54"/>
      <c r="CK271" s="54"/>
      <c r="CL271" s="54"/>
      <c r="CM271" s="54"/>
      <c r="CN271" s="54"/>
      <c r="CO271" s="54"/>
      <c r="CP271" s="54"/>
      <c r="CQ271" s="54"/>
      <c r="CR271" s="54"/>
      <c r="CS271" s="54"/>
      <c r="CT271" s="54"/>
      <c r="CU271" s="54"/>
      <c r="CV271" s="54"/>
      <c r="CW271" s="54"/>
      <c r="CX271" s="54"/>
      <c r="CY271" s="54"/>
      <c r="CZ271" s="54"/>
      <c r="DA271" s="54"/>
      <c r="DB271" s="54"/>
      <c r="DC271" s="54"/>
      <c r="DD271" s="54"/>
      <c r="DE271" s="54"/>
      <c r="DF271" s="54"/>
      <c r="DG271" s="54"/>
      <c r="DH271" s="54"/>
      <c r="DI271" s="54"/>
      <c r="DJ271" s="54"/>
      <c r="DK271" s="54"/>
      <c r="DL271" s="54"/>
      <c r="DM271" s="54"/>
      <c r="DN271" s="54"/>
      <c r="DO271" s="54"/>
      <c r="DP271" s="54"/>
      <c r="DQ271" s="54"/>
      <c r="DR271" s="54"/>
      <c r="DS271" s="54"/>
      <c r="DT271" s="54"/>
      <c r="DU271" s="54"/>
      <c r="DV271" s="54"/>
      <c r="DW271" s="54"/>
      <c r="DX271" s="54"/>
      <c r="DY271" s="54"/>
      <c r="DZ271" s="54"/>
      <c r="EA271" s="54"/>
      <c r="EB271" s="54"/>
      <c r="EC271" s="54"/>
      <c r="ED271" s="54"/>
      <c r="EE271" s="54"/>
      <c r="EF271" s="54"/>
      <c r="EG271" s="54"/>
      <c r="EH271" s="54"/>
      <c r="EI271" s="54"/>
      <c r="EJ271" s="54"/>
      <c r="EK271" s="54"/>
      <c r="EL271" s="54"/>
      <c r="EM271" s="54"/>
      <c r="EN271" s="54"/>
      <c r="EO271" s="54"/>
      <c r="EP271" s="54"/>
      <c r="EQ271" s="54"/>
      <c r="ER271" s="54"/>
      <c r="ES271" s="54"/>
      <c r="ET271" s="54"/>
      <c r="EU271" s="54"/>
      <c r="EV271" s="54"/>
      <c r="EW271" s="54"/>
      <c r="EX271" s="54"/>
      <c r="EY271" s="54"/>
      <c r="EZ271" s="54"/>
      <c r="FA271" s="54"/>
      <c r="FB271" s="54"/>
      <c r="FC271" s="54"/>
      <c r="FD271" s="54"/>
      <c r="FE271" s="54"/>
      <c r="FF271" s="54"/>
      <c r="FG271" s="54"/>
      <c r="FH271" s="54"/>
      <c r="FI271" s="54"/>
      <c r="FJ271" s="54"/>
      <c r="FK271" s="54"/>
      <c r="FL271" s="54"/>
      <c r="FM271" s="54"/>
      <c r="FN271" s="54"/>
      <c r="FO271" s="54"/>
      <c r="FP271" s="54"/>
      <c r="FQ271" s="54"/>
      <c r="FR271" s="54"/>
      <c r="FS271" s="54"/>
      <c r="FT271" s="53"/>
      <c r="FU271" s="54"/>
      <c r="FV271" s="54"/>
      <c r="FW271" s="54"/>
      <c r="FX271" s="54"/>
      <c r="FY271" s="143"/>
      <c r="FZ271" s="54"/>
      <c r="GA271" s="54"/>
      <c r="GB271" s="7"/>
      <c r="GC271" s="6"/>
      <c r="GD271" s="6"/>
      <c r="GE271" s="6"/>
      <c r="GF271" s="2"/>
      <c r="GG271" s="7"/>
      <c r="GH271" s="2"/>
      <c r="GI271" s="53"/>
      <c r="GJ271" s="53"/>
      <c r="GK271" s="53"/>
      <c r="GL271" s="7"/>
      <c r="GM271" s="7"/>
    </row>
    <row r="272" spans="1:195" x14ac:dyDescent="0.2">
      <c r="A272" s="3" t="s">
        <v>651</v>
      </c>
      <c r="B272" s="2" t="s">
        <v>652</v>
      </c>
      <c r="C272" s="54">
        <f t="shared" ref="C272:BN272" si="352">ROUND(C265/C96,2)</f>
        <v>8861.17</v>
      </c>
      <c r="D272" s="54">
        <f t="shared" si="352"/>
        <v>8723.24</v>
      </c>
      <c r="E272" s="54">
        <f t="shared" si="352"/>
        <v>9305.18</v>
      </c>
      <c r="F272" s="54">
        <f t="shared" si="352"/>
        <v>8600.5499999999993</v>
      </c>
      <c r="G272" s="54">
        <f t="shared" si="352"/>
        <v>9251.5499999999993</v>
      </c>
      <c r="H272" s="54">
        <f t="shared" si="352"/>
        <v>9224.16</v>
      </c>
      <c r="I272" s="54">
        <f t="shared" si="352"/>
        <v>9366.2999999999993</v>
      </c>
      <c r="J272" s="54">
        <f t="shared" si="352"/>
        <v>8463.56</v>
      </c>
      <c r="K272" s="54">
        <f t="shared" si="352"/>
        <v>11779.7</v>
      </c>
      <c r="L272" s="54">
        <f t="shared" si="352"/>
        <v>9263.58</v>
      </c>
      <c r="M272" s="54">
        <f t="shared" si="352"/>
        <v>10387.43</v>
      </c>
      <c r="N272" s="54">
        <f t="shared" si="352"/>
        <v>8874.89</v>
      </c>
      <c r="O272" s="54">
        <f t="shared" si="352"/>
        <v>8574.2800000000007</v>
      </c>
      <c r="P272" s="54">
        <f t="shared" si="352"/>
        <v>16055.34</v>
      </c>
      <c r="Q272" s="54">
        <f t="shared" si="352"/>
        <v>9280.65</v>
      </c>
      <c r="R272" s="54">
        <f t="shared" si="352"/>
        <v>8634.49</v>
      </c>
      <c r="S272" s="54">
        <f t="shared" si="352"/>
        <v>8944.7900000000009</v>
      </c>
      <c r="T272" s="54">
        <f t="shared" si="352"/>
        <v>15558.66</v>
      </c>
      <c r="U272" s="54">
        <f t="shared" si="352"/>
        <v>18192.490000000002</v>
      </c>
      <c r="V272" s="54">
        <f t="shared" si="352"/>
        <v>11646.86</v>
      </c>
      <c r="W272" s="53">
        <f t="shared" si="352"/>
        <v>18522.009999999998</v>
      </c>
      <c r="X272" s="54">
        <f t="shared" si="352"/>
        <v>17739.39</v>
      </c>
      <c r="Y272" s="54">
        <f t="shared" si="352"/>
        <v>9334.92</v>
      </c>
      <c r="Z272" s="54">
        <f t="shared" si="352"/>
        <v>12394.05</v>
      </c>
      <c r="AA272" s="54">
        <f t="shared" si="352"/>
        <v>8707.5300000000007</v>
      </c>
      <c r="AB272" s="54">
        <f t="shared" si="352"/>
        <v>8812.59</v>
      </c>
      <c r="AC272" s="54">
        <f t="shared" si="352"/>
        <v>9079.2000000000007</v>
      </c>
      <c r="AD272" s="54">
        <f t="shared" si="352"/>
        <v>8783.92</v>
      </c>
      <c r="AE272" s="54">
        <f t="shared" si="352"/>
        <v>16236.06</v>
      </c>
      <c r="AF272" s="54">
        <f t="shared" si="352"/>
        <v>15237.73</v>
      </c>
      <c r="AG272" s="54">
        <f t="shared" si="352"/>
        <v>9612.92</v>
      </c>
      <c r="AH272" s="54">
        <f t="shared" si="352"/>
        <v>8845.0400000000009</v>
      </c>
      <c r="AI272" s="54">
        <f t="shared" si="352"/>
        <v>10772.44</v>
      </c>
      <c r="AJ272" s="54">
        <f t="shared" si="352"/>
        <v>14448.09</v>
      </c>
      <c r="AK272" s="54">
        <f t="shared" si="352"/>
        <v>13982.99</v>
      </c>
      <c r="AL272" s="54">
        <f t="shared" si="352"/>
        <v>12364.99</v>
      </c>
      <c r="AM272" s="54">
        <f t="shared" si="352"/>
        <v>9866.2999999999993</v>
      </c>
      <c r="AN272" s="54">
        <f t="shared" si="352"/>
        <v>11239.35</v>
      </c>
      <c r="AO272" s="54">
        <f t="shared" si="352"/>
        <v>8645.4599999999991</v>
      </c>
      <c r="AP272" s="54">
        <f t="shared" si="352"/>
        <v>9225.1200000000008</v>
      </c>
      <c r="AQ272" s="54">
        <f t="shared" si="352"/>
        <v>11877.7</v>
      </c>
      <c r="AR272" s="54">
        <f t="shared" si="352"/>
        <v>8596.68</v>
      </c>
      <c r="AS272" s="54">
        <f t="shared" si="352"/>
        <v>9234.36</v>
      </c>
      <c r="AT272" s="54">
        <f t="shared" si="352"/>
        <v>8779.92</v>
      </c>
      <c r="AU272" s="54">
        <f t="shared" si="352"/>
        <v>13513.81</v>
      </c>
      <c r="AV272" s="54">
        <f t="shared" si="352"/>
        <v>12377.48</v>
      </c>
      <c r="AW272" s="54">
        <f t="shared" si="352"/>
        <v>14377.74</v>
      </c>
      <c r="AX272" s="54">
        <f t="shared" si="352"/>
        <v>18919.46</v>
      </c>
      <c r="AY272" s="54">
        <f t="shared" si="352"/>
        <v>10199.709999999999</v>
      </c>
      <c r="AZ272" s="54">
        <f t="shared" si="352"/>
        <v>9062.35</v>
      </c>
      <c r="BA272" s="54">
        <f t="shared" si="352"/>
        <v>8463.56</v>
      </c>
      <c r="BB272" s="54">
        <f t="shared" si="352"/>
        <v>8463.56</v>
      </c>
      <c r="BC272" s="54">
        <f t="shared" si="352"/>
        <v>8800.82</v>
      </c>
      <c r="BD272" s="54">
        <f t="shared" si="352"/>
        <v>8463.56</v>
      </c>
      <c r="BE272" s="54">
        <f t="shared" si="352"/>
        <v>9032.65</v>
      </c>
      <c r="BF272" s="54">
        <f t="shared" si="352"/>
        <v>8454.73</v>
      </c>
      <c r="BG272" s="54">
        <f t="shared" si="352"/>
        <v>9472.6200000000008</v>
      </c>
      <c r="BH272" s="54">
        <f t="shared" si="352"/>
        <v>9700.7099999999991</v>
      </c>
      <c r="BI272" s="54">
        <f t="shared" si="352"/>
        <v>13405.02</v>
      </c>
      <c r="BJ272" s="54">
        <f t="shared" si="352"/>
        <v>8463.56</v>
      </c>
      <c r="BK272" s="54">
        <f t="shared" si="352"/>
        <v>8481.49</v>
      </c>
      <c r="BL272" s="54">
        <f t="shared" si="352"/>
        <v>14438.44</v>
      </c>
      <c r="BM272" s="54">
        <f t="shared" si="352"/>
        <v>12390.11</v>
      </c>
      <c r="BN272" s="54">
        <f t="shared" si="352"/>
        <v>8463.56</v>
      </c>
      <c r="BO272" s="54">
        <f t="shared" ref="BO272:DZ272" si="353">ROUND(BO265/BO96,2)</f>
        <v>8838.2800000000007</v>
      </c>
      <c r="BP272" s="54">
        <f t="shared" si="353"/>
        <v>14473.97</v>
      </c>
      <c r="BQ272" s="54">
        <f t="shared" si="353"/>
        <v>9204.99</v>
      </c>
      <c r="BR272" s="54">
        <f t="shared" si="353"/>
        <v>8602.1299999999992</v>
      </c>
      <c r="BS272" s="54">
        <f t="shared" si="353"/>
        <v>9490.09</v>
      </c>
      <c r="BT272" s="54">
        <f t="shared" si="353"/>
        <v>10604.49</v>
      </c>
      <c r="BU272" s="54">
        <f t="shared" si="353"/>
        <v>10962.28</v>
      </c>
      <c r="BV272" s="54">
        <f t="shared" si="353"/>
        <v>8920.7199999999993</v>
      </c>
      <c r="BW272" s="54">
        <f t="shared" si="353"/>
        <v>8815.58</v>
      </c>
      <c r="BX272" s="54">
        <f t="shared" si="353"/>
        <v>17822.62</v>
      </c>
      <c r="BY272" s="54">
        <f t="shared" si="353"/>
        <v>9870.31</v>
      </c>
      <c r="BZ272" s="54">
        <f t="shared" si="353"/>
        <v>13420.8</v>
      </c>
      <c r="CA272" s="54">
        <f t="shared" si="353"/>
        <v>15458.35</v>
      </c>
      <c r="CB272" s="54">
        <f t="shared" si="353"/>
        <v>8698.17</v>
      </c>
      <c r="CC272" s="54">
        <f t="shared" si="353"/>
        <v>14573.24</v>
      </c>
      <c r="CD272" s="54">
        <f t="shared" si="353"/>
        <v>17489.41</v>
      </c>
      <c r="CE272" s="54">
        <f t="shared" si="353"/>
        <v>14708.14</v>
      </c>
      <c r="CF272" s="54">
        <f t="shared" si="353"/>
        <v>16010.06</v>
      </c>
      <c r="CG272" s="54">
        <f t="shared" si="353"/>
        <v>13621.74</v>
      </c>
      <c r="CH272" s="54">
        <f t="shared" si="353"/>
        <v>16711.97</v>
      </c>
      <c r="CI272" s="54">
        <f t="shared" si="353"/>
        <v>9172.6299999999992</v>
      </c>
      <c r="CJ272" s="54">
        <f t="shared" si="353"/>
        <v>9316.65</v>
      </c>
      <c r="CK272" s="54">
        <f t="shared" si="353"/>
        <v>8757.2000000000007</v>
      </c>
      <c r="CL272" s="54">
        <f t="shared" si="353"/>
        <v>9218.4699999999993</v>
      </c>
      <c r="CM272" s="54">
        <f t="shared" si="353"/>
        <v>10112.01</v>
      </c>
      <c r="CN272" s="54">
        <f t="shared" si="353"/>
        <v>8461.06</v>
      </c>
      <c r="CO272" s="54">
        <f t="shared" si="353"/>
        <v>8463.19</v>
      </c>
      <c r="CP272" s="54">
        <f t="shared" si="353"/>
        <v>9370.5400000000009</v>
      </c>
      <c r="CQ272" s="54">
        <f t="shared" si="353"/>
        <v>9571.2099999999991</v>
      </c>
      <c r="CR272" s="54">
        <f t="shared" si="353"/>
        <v>14861.42</v>
      </c>
      <c r="CS272" s="54">
        <f t="shared" si="353"/>
        <v>10920.28</v>
      </c>
      <c r="CT272" s="54">
        <f t="shared" si="353"/>
        <v>16550.48</v>
      </c>
      <c r="CU272" s="54">
        <f t="shared" si="353"/>
        <v>8395.16</v>
      </c>
      <c r="CV272" s="54">
        <f t="shared" si="353"/>
        <v>16896.32</v>
      </c>
      <c r="CW272" s="54">
        <f t="shared" si="353"/>
        <v>14741.54</v>
      </c>
      <c r="CX272" s="54">
        <f t="shared" si="353"/>
        <v>9809.1200000000008</v>
      </c>
      <c r="CY272" s="54">
        <f t="shared" si="353"/>
        <v>18537.37</v>
      </c>
      <c r="CZ272" s="54">
        <f t="shared" si="353"/>
        <v>8598.31</v>
      </c>
      <c r="DA272" s="54">
        <f t="shared" si="353"/>
        <v>14574.62</v>
      </c>
      <c r="DB272" s="54">
        <f t="shared" si="353"/>
        <v>11837.44</v>
      </c>
      <c r="DC272" s="54">
        <f t="shared" si="353"/>
        <v>15415.6</v>
      </c>
      <c r="DD272" s="54">
        <f t="shared" si="353"/>
        <v>15197.51</v>
      </c>
      <c r="DE272" s="54">
        <f t="shared" si="353"/>
        <v>10098.27</v>
      </c>
      <c r="DF272" s="54">
        <f t="shared" si="353"/>
        <v>8463.2999999999993</v>
      </c>
      <c r="DG272" s="54">
        <f t="shared" si="353"/>
        <v>17857.75</v>
      </c>
      <c r="DH272" s="54">
        <f t="shared" si="353"/>
        <v>8463.56</v>
      </c>
      <c r="DI272" s="54">
        <f t="shared" si="353"/>
        <v>8630.99</v>
      </c>
      <c r="DJ272" s="54">
        <f t="shared" si="353"/>
        <v>9468.32</v>
      </c>
      <c r="DK272" s="54">
        <f t="shared" si="353"/>
        <v>9931.98</v>
      </c>
      <c r="DL272" s="54">
        <f t="shared" si="353"/>
        <v>8811.59</v>
      </c>
      <c r="DM272" s="54">
        <f t="shared" si="353"/>
        <v>14450.79</v>
      </c>
      <c r="DN272" s="54">
        <f t="shared" si="353"/>
        <v>9166.1</v>
      </c>
      <c r="DO272" s="54">
        <f t="shared" si="353"/>
        <v>8962.2000000000007</v>
      </c>
      <c r="DP272" s="54">
        <f t="shared" si="353"/>
        <v>14193.66</v>
      </c>
      <c r="DQ272" s="54">
        <f t="shared" si="353"/>
        <v>9687.6299999999992</v>
      </c>
      <c r="DR272" s="54">
        <f t="shared" si="353"/>
        <v>9304.08</v>
      </c>
      <c r="DS272" s="54">
        <f t="shared" si="353"/>
        <v>9802.7999999999993</v>
      </c>
      <c r="DT272" s="54">
        <f t="shared" si="353"/>
        <v>16730.47</v>
      </c>
      <c r="DU272" s="54">
        <f t="shared" si="353"/>
        <v>10698.07</v>
      </c>
      <c r="DV272" s="54">
        <f t="shared" si="353"/>
        <v>14364.51</v>
      </c>
      <c r="DW272" s="54">
        <f t="shared" si="353"/>
        <v>10948.57</v>
      </c>
      <c r="DX272" s="54">
        <f t="shared" si="353"/>
        <v>17014.72</v>
      </c>
      <c r="DY272" s="54">
        <f t="shared" si="353"/>
        <v>12582.99</v>
      </c>
      <c r="DZ272" s="54">
        <f t="shared" si="353"/>
        <v>9542.92</v>
      </c>
      <c r="EA272" s="54">
        <f t="shared" ref="EA272:FX272" si="354">ROUND(EA265/EA96,2)</f>
        <v>9959.1</v>
      </c>
      <c r="EB272" s="54">
        <f t="shared" si="354"/>
        <v>9400.31</v>
      </c>
      <c r="EC272" s="54">
        <f t="shared" si="354"/>
        <v>11067.15</v>
      </c>
      <c r="ED272" s="54">
        <f t="shared" si="354"/>
        <v>11525.75</v>
      </c>
      <c r="EE272" s="54">
        <f t="shared" si="354"/>
        <v>13839.43</v>
      </c>
      <c r="EF272" s="54">
        <f t="shared" si="354"/>
        <v>8934.1299999999992</v>
      </c>
      <c r="EG272" s="54">
        <f t="shared" si="354"/>
        <v>11391.6</v>
      </c>
      <c r="EH272" s="54">
        <f t="shared" si="354"/>
        <v>12690.97</v>
      </c>
      <c r="EI272" s="54">
        <f t="shared" si="354"/>
        <v>9152.25</v>
      </c>
      <c r="EJ272" s="54">
        <f t="shared" si="354"/>
        <v>8462.91</v>
      </c>
      <c r="EK272" s="54">
        <f t="shared" si="354"/>
        <v>9230.39</v>
      </c>
      <c r="EL272" s="54">
        <f t="shared" si="354"/>
        <v>9388.4500000000007</v>
      </c>
      <c r="EM272" s="54">
        <f t="shared" si="354"/>
        <v>10120.280000000001</v>
      </c>
      <c r="EN272" s="54">
        <f t="shared" si="354"/>
        <v>9001.4</v>
      </c>
      <c r="EO272" s="54">
        <f t="shared" si="354"/>
        <v>10320.209999999999</v>
      </c>
      <c r="EP272" s="54">
        <f t="shared" si="354"/>
        <v>10976.76</v>
      </c>
      <c r="EQ272" s="54">
        <f t="shared" si="354"/>
        <v>8878.43</v>
      </c>
      <c r="ER272" s="54">
        <f t="shared" si="354"/>
        <v>12353.94</v>
      </c>
      <c r="ES272" s="54">
        <f t="shared" si="354"/>
        <v>16547.52</v>
      </c>
      <c r="ET272" s="54">
        <f t="shared" si="354"/>
        <v>14477.66</v>
      </c>
      <c r="EU272" s="54">
        <f t="shared" si="354"/>
        <v>10268</v>
      </c>
      <c r="EV272" s="54">
        <f t="shared" si="354"/>
        <v>18817.71</v>
      </c>
      <c r="EW272" s="54">
        <f t="shared" si="354"/>
        <v>11865.46</v>
      </c>
      <c r="EX272" s="54">
        <f t="shared" si="354"/>
        <v>14071.64</v>
      </c>
      <c r="EY272" s="54">
        <f t="shared" si="354"/>
        <v>9022.67</v>
      </c>
      <c r="EZ272" s="54">
        <f t="shared" si="354"/>
        <v>16142.75</v>
      </c>
      <c r="FA272" s="54">
        <f t="shared" si="354"/>
        <v>9220.48</v>
      </c>
      <c r="FB272" s="54">
        <f t="shared" si="354"/>
        <v>11491.23</v>
      </c>
      <c r="FC272" s="54">
        <f t="shared" si="354"/>
        <v>8547.7900000000009</v>
      </c>
      <c r="FD272" s="54">
        <f t="shared" si="354"/>
        <v>11337.17</v>
      </c>
      <c r="FE272" s="54">
        <f t="shared" si="354"/>
        <v>17314.77</v>
      </c>
      <c r="FF272" s="54">
        <f t="shared" si="354"/>
        <v>13555.11</v>
      </c>
      <c r="FG272" s="54">
        <f t="shared" si="354"/>
        <v>16728.78</v>
      </c>
      <c r="FH272" s="54">
        <f t="shared" si="354"/>
        <v>17490.91</v>
      </c>
      <c r="FI272" s="54">
        <f t="shared" si="354"/>
        <v>8794.27</v>
      </c>
      <c r="FJ272" s="54">
        <f t="shared" si="354"/>
        <v>8550.2800000000007</v>
      </c>
      <c r="FK272" s="54">
        <f t="shared" si="354"/>
        <v>8560.0499999999993</v>
      </c>
      <c r="FL272" s="54">
        <f t="shared" si="354"/>
        <v>8463.56</v>
      </c>
      <c r="FM272" s="54">
        <f t="shared" si="354"/>
        <v>8463.56</v>
      </c>
      <c r="FN272" s="54">
        <f t="shared" si="354"/>
        <v>8779.3700000000008</v>
      </c>
      <c r="FO272" s="54">
        <f t="shared" si="354"/>
        <v>8968.2000000000007</v>
      </c>
      <c r="FP272" s="54">
        <f t="shared" si="354"/>
        <v>9108.73</v>
      </c>
      <c r="FQ272" s="54">
        <f t="shared" si="354"/>
        <v>9188.73</v>
      </c>
      <c r="FR272" s="54">
        <f t="shared" si="354"/>
        <v>15411.29</v>
      </c>
      <c r="FS272" s="54">
        <f t="shared" si="354"/>
        <v>14143.45</v>
      </c>
      <c r="FT272" s="53">
        <f t="shared" si="354"/>
        <v>17889.599999999999</v>
      </c>
      <c r="FU272" s="54">
        <f t="shared" si="354"/>
        <v>9887.73</v>
      </c>
      <c r="FV272" s="54">
        <f t="shared" si="354"/>
        <v>9554.34</v>
      </c>
      <c r="FW272" s="54">
        <f t="shared" si="354"/>
        <v>14421.05</v>
      </c>
      <c r="FX272" s="54">
        <f t="shared" si="354"/>
        <v>18732.09</v>
      </c>
      <c r="FY272" s="54"/>
      <c r="FZ272" s="54">
        <f>ROUND(FZ265/FZ96,2)</f>
        <v>8909.27</v>
      </c>
      <c r="GA272" s="54"/>
      <c r="GB272" s="7"/>
      <c r="GC272" s="72"/>
      <c r="GD272" s="54"/>
      <c r="GE272" s="6"/>
      <c r="GF272" s="2"/>
      <c r="GG272" s="7"/>
      <c r="GH272" s="2"/>
      <c r="GI272" s="53"/>
      <c r="GJ272" s="7"/>
      <c r="GK272" s="7"/>
      <c r="GL272" s="7"/>
      <c r="GM272" s="7"/>
    </row>
    <row r="273" spans="1:195" x14ac:dyDescent="0.2">
      <c r="A273" s="72"/>
      <c r="B273" s="2" t="s">
        <v>653</v>
      </c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3">
        <f>(W265-W162)/W91</f>
        <v>18522.010200000001</v>
      </c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>
        <f>(AM265-AM162)/(AM91)</f>
        <v>9866.3008271853341</v>
      </c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F273" s="54"/>
      <c r="BG273" s="54"/>
      <c r="BH273" s="54"/>
      <c r="BI273" s="54"/>
      <c r="BJ273" s="54"/>
      <c r="BK273" s="54"/>
      <c r="BL273" s="54"/>
      <c r="BM273" s="54"/>
      <c r="BN273" s="54"/>
      <c r="BO273" s="54"/>
      <c r="BP273" s="54"/>
      <c r="BQ273" s="54"/>
      <c r="BR273" s="54"/>
      <c r="BS273" s="54"/>
      <c r="BT273" s="54"/>
      <c r="BU273" s="54"/>
      <c r="BV273" s="54"/>
      <c r="BW273" s="54"/>
      <c r="BX273" s="54"/>
      <c r="BY273" s="54"/>
      <c r="BZ273" s="54"/>
      <c r="CA273" s="54"/>
      <c r="CB273" s="54"/>
      <c r="CC273" s="54"/>
      <c r="CD273" s="54"/>
      <c r="CE273" s="54"/>
      <c r="CF273" s="54"/>
      <c r="CG273" s="54"/>
      <c r="CH273" s="54"/>
      <c r="CI273" s="54"/>
      <c r="CJ273" s="54"/>
      <c r="CK273" s="54"/>
      <c r="CL273" s="54"/>
      <c r="CM273" s="54"/>
      <c r="CN273" s="54"/>
      <c r="CO273" s="54"/>
      <c r="CP273" s="164"/>
      <c r="CQ273" s="54"/>
      <c r="CR273" s="54"/>
      <c r="CS273" s="54"/>
      <c r="CT273" s="54"/>
      <c r="CU273" s="54"/>
      <c r="CV273" s="54"/>
      <c r="CW273" s="54"/>
      <c r="CX273" s="54"/>
      <c r="CY273" s="54"/>
      <c r="CZ273" s="54"/>
      <c r="DA273" s="54"/>
      <c r="DB273" s="54"/>
      <c r="DC273" s="54"/>
      <c r="DD273" s="54"/>
      <c r="DE273" s="54"/>
      <c r="DF273" s="54"/>
      <c r="DG273" s="54"/>
      <c r="DH273" s="54"/>
      <c r="DI273" s="54"/>
      <c r="DJ273" s="54"/>
      <c r="DK273" s="54"/>
      <c r="DL273" s="54"/>
      <c r="DM273" s="54"/>
      <c r="DN273" s="54"/>
      <c r="DO273" s="54"/>
      <c r="DP273" s="54"/>
      <c r="DQ273" s="54"/>
      <c r="DR273" s="54"/>
      <c r="DS273" s="54"/>
      <c r="DT273" s="54"/>
      <c r="DU273" s="54"/>
      <c r="DV273" s="54"/>
      <c r="DW273" s="54"/>
      <c r="DX273" s="54"/>
      <c r="DY273" s="54"/>
      <c r="DZ273" s="54"/>
      <c r="EA273" s="54"/>
      <c r="EB273" s="54"/>
      <c r="EC273" s="54"/>
      <c r="ED273" s="54"/>
      <c r="EE273" s="54"/>
      <c r="EF273" s="54"/>
      <c r="EG273" s="54"/>
      <c r="EH273" s="54"/>
      <c r="EI273" s="54"/>
      <c r="EJ273" s="54"/>
      <c r="EK273" s="54"/>
      <c r="EL273" s="54"/>
      <c r="EM273" s="54"/>
      <c r="EN273" s="54"/>
      <c r="EO273" s="54"/>
      <c r="EP273" s="54"/>
      <c r="EQ273" s="54"/>
      <c r="ER273" s="54"/>
      <c r="ES273" s="54"/>
      <c r="ET273" s="54"/>
      <c r="EU273" s="54"/>
      <c r="EV273" s="54"/>
      <c r="EW273" s="54"/>
      <c r="EX273" s="54"/>
      <c r="EY273" s="54"/>
      <c r="EZ273" s="54"/>
      <c r="FA273" s="54"/>
      <c r="FB273" s="54"/>
      <c r="FC273" s="54"/>
      <c r="FD273" s="54"/>
      <c r="FE273" s="54"/>
      <c r="FF273" s="54"/>
      <c r="FG273" s="54"/>
      <c r="FH273" s="54"/>
      <c r="FI273" s="54"/>
      <c r="FJ273" s="54"/>
      <c r="FK273" s="54"/>
      <c r="FL273" s="54"/>
      <c r="FM273" s="54"/>
      <c r="FN273" s="54"/>
      <c r="FO273" s="54"/>
      <c r="FP273" s="54"/>
      <c r="FQ273" s="54"/>
      <c r="FR273" s="54"/>
      <c r="FS273" s="54"/>
      <c r="FT273" s="53"/>
      <c r="FU273" s="54"/>
      <c r="FV273" s="54"/>
      <c r="FW273" s="54"/>
      <c r="FX273" s="54"/>
      <c r="FY273" s="54"/>
      <c r="FZ273" s="54"/>
      <c r="GA273" s="54"/>
      <c r="GB273" s="165"/>
      <c r="GC273" s="72"/>
      <c r="GD273" s="54"/>
      <c r="GE273" s="72"/>
      <c r="GF273" s="2"/>
      <c r="GG273" s="7"/>
      <c r="GH273" s="7"/>
      <c r="GI273" s="53"/>
      <c r="GJ273" s="53"/>
      <c r="GK273" s="53"/>
      <c r="GL273" s="53"/>
      <c r="GM273" s="53"/>
    </row>
    <row r="274" spans="1:195" x14ac:dyDescent="0.2">
      <c r="A274" s="3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F274" s="54"/>
      <c r="BG274" s="54"/>
      <c r="BH274" s="54"/>
      <c r="BI274" s="54"/>
      <c r="BJ274" s="54"/>
      <c r="BK274" s="54"/>
      <c r="BL274" s="54"/>
      <c r="BM274" s="54"/>
      <c r="BN274" s="54"/>
      <c r="BO274" s="54"/>
      <c r="BP274" s="54"/>
      <c r="BQ274" s="54"/>
      <c r="BR274" s="54"/>
      <c r="BS274" s="54"/>
      <c r="BT274" s="54"/>
      <c r="BU274" s="54"/>
      <c r="BV274" s="54"/>
      <c r="BW274" s="54"/>
      <c r="BX274" s="54"/>
      <c r="BY274" s="54"/>
      <c r="BZ274" s="54"/>
      <c r="CA274" s="54"/>
      <c r="CB274" s="54"/>
      <c r="CC274" s="54"/>
      <c r="CD274" s="54"/>
      <c r="CE274" s="54"/>
      <c r="CF274" s="54"/>
      <c r="CG274" s="54"/>
      <c r="CH274" s="54"/>
      <c r="CI274" s="54"/>
      <c r="CJ274" s="54"/>
      <c r="CK274" s="54"/>
      <c r="CL274" s="54"/>
      <c r="CM274" s="54"/>
      <c r="CN274" s="54"/>
      <c r="CO274" s="54"/>
      <c r="CP274" s="54"/>
      <c r="CQ274" s="54"/>
      <c r="CR274" s="54"/>
      <c r="CS274" s="54"/>
      <c r="CT274" s="54"/>
      <c r="CU274" s="54"/>
      <c r="CV274" s="54"/>
      <c r="CW274" s="54"/>
      <c r="CX274" s="54"/>
      <c r="CY274" s="54"/>
      <c r="CZ274" s="54"/>
      <c r="DA274" s="54"/>
      <c r="DB274" s="54"/>
      <c r="DC274" s="54"/>
      <c r="DD274" s="54"/>
      <c r="DE274" s="54"/>
      <c r="DF274" s="54"/>
      <c r="DG274" s="54"/>
      <c r="DH274" s="54"/>
      <c r="DI274" s="54"/>
      <c r="DJ274" s="54"/>
      <c r="DK274" s="54"/>
      <c r="DL274" s="54"/>
      <c r="DM274" s="54"/>
      <c r="DN274" s="54"/>
      <c r="DO274" s="54"/>
      <c r="DP274" s="54"/>
      <c r="DQ274" s="54"/>
      <c r="DR274" s="54"/>
      <c r="DS274" s="54"/>
      <c r="DT274" s="54"/>
      <c r="DU274" s="54"/>
      <c r="DV274" s="54"/>
      <c r="DW274" s="54"/>
      <c r="DX274" s="54"/>
      <c r="DY274" s="54"/>
      <c r="DZ274" s="54"/>
      <c r="EA274" s="54"/>
      <c r="EB274" s="54"/>
      <c r="EC274" s="54"/>
      <c r="ED274" s="54"/>
      <c r="EE274" s="54"/>
      <c r="EF274" s="54"/>
      <c r="EG274" s="54"/>
      <c r="EH274" s="54"/>
      <c r="EI274" s="54"/>
      <c r="EJ274" s="54"/>
      <c r="EK274" s="54"/>
      <c r="EL274" s="54"/>
      <c r="EM274" s="54"/>
      <c r="EN274" s="54"/>
      <c r="EO274" s="54"/>
      <c r="EP274" s="54"/>
      <c r="EQ274" s="54"/>
      <c r="ER274" s="54"/>
      <c r="ES274" s="54"/>
      <c r="ET274" s="54"/>
      <c r="EU274" s="54"/>
      <c r="EV274" s="54"/>
      <c r="EW274" s="54"/>
      <c r="EX274" s="54"/>
      <c r="EY274" s="54"/>
      <c r="EZ274" s="54"/>
      <c r="FA274" s="54"/>
      <c r="FB274" s="54"/>
      <c r="FC274" s="54"/>
      <c r="FD274" s="54"/>
      <c r="FE274" s="54"/>
      <c r="FF274" s="54"/>
      <c r="FG274" s="54"/>
      <c r="FH274" s="54"/>
      <c r="FI274" s="54"/>
      <c r="FJ274" s="54"/>
      <c r="FK274" s="54"/>
      <c r="FL274" s="54"/>
      <c r="FM274" s="54"/>
      <c r="FN274" s="54"/>
      <c r="FO274" s="54"/>
      <c r="FP274" s="54"/>
      <c r="FQ274" s="54"/>
      <c r="FR274" s="54"/>
      <c r="FS274" s="54"/>
      <c r="FT274" s="53"/>
      <c r="FU274" s="54"/>
      <c r="FV274" s="54"/>
      <c r="FW274" s="54"/>
      <c r="FX274" s="54"/>
      <c r="FY274" s="54"/>
      <c r="FZ274" s="54"/>
      <c r="GA274" s="54"/>
      <c r="GB274" s="54"/>
      <c r="GC274" s="72"/>
      <c r="GD274" s="54"/>
      <c r="GE274" s="6"/>
      <c r="GF274" s="7"/>
      <c r="GG274" s="7"/>
      <c r="GH274" s="53"/>
      <c r="GI274" s="53"/>
      <c r="GJ274" s="53"/>
      <c r="GK274" s="53"/>
      <c r="GL274" s="53"/>
      <c r="GM274" s="53"/>
    </row>
    <row r="275" spans="1:195" ht="15.75" x14ac:dyDescent="0.25">
      <c r="A275" s="3" t="s">
        <v>654</v>
      </c>
      <c r="B275" s="52" t="s">
        <v>655</v>
      </c>
      <c r="C275" s="54">
        <f t="shared" ref="C275:BN275" si="355">IF(((C268*-1)&gt;(C265*$GE$266)),-C268,(C265*$GE$266))</f>
        <v>-6640834.7213677624</v>
      </c>
      <c r="D275" s="54">
        <f t="shared" si="355"/>
        <v>-31664096.123160798</v>
      </c>
      <c r="E275" s="54">
        <f t="shared" si="355"/>
        <v>-6456798.6225976963</v>
      </c>
      <c r="F275" s="54">
        <f t="shared" si="355"/>
        <v>-13649705.572766144</v>
      </c>
      <c r="G275" s="54">
        <f t="shared" si="355"/>
        <v>-841094.13817530579</v>
      </c>
      <c r="H275" s="54">
        <f t="shared" si="355"/>
        <v>-758923.55816339841</v>
      </c>
      <c r="I275" s="54">
        <f t="shared" si="355"/>
        <v>-8395813.7344309743</v>
      </c>
      <c r="J275" s="54">
        <f t="shared" si="355"/>
        <v>-1750835.1492447865</v>
      </c>
      <c r="K275" s="54">
        <f t="shared" si="355"/>
        <v>-301287.64296472888</v>
      </c>
      <c r="L275" s="54">
        <f t="shared" si="355"/>
        <v>-2100294.5017715925</v>
      </c>
      <c r="M275" s="54">
        <f t="shared" si="355"/>
        <v>-1196359.9178574244</v>
      </c>
      <c r="N275" s="54">
        <f t="shared" si="355"/>
        <v>-40596371.26111412</v>
      </c>
      <c r="O275" s="54">
        <f t="shared" si="355"/>
        <v>-10886553.013374323</v>
      </c>
      <c r="P275" s="54">
        <f t="shared" si="355"/>
        <v>-250393.32336481442</v>
      </c>
      <c r="Q275" s="54">
        <f t="shared" si="355"/>
        <v>-31997891.137447074</v>
      </c>
      <c r="R275" s="54">
        <f t="shared" si="355"/>
        <v>-2065016.7683049876</v>
      </c>
      <c r="S275" s="54">
        <f t="shared" si="355"/>
        <v>-1308042.643955017</v>
      </c>
      <c r="T275" s="54">
        <f t="shared" si="355"/>
        <v>-191152.02397149408</v>
      </c>
      <c r="U275" s="54">
        <f t="shared" si="355"/>
        <v>-78812.05701464304</v>
      </c>
      <c r="V275" s="54">
        <f t="shared" si="355"/>
        <v>-293550.74802325969</v>
      </c>
      <c r="W275" s="54">
        <f t="shared" si="355"/>
        <v>-80239.595836885623</v>
      </c>
      <c r="X275" s="54">
        <f t="shared" si="355"/>
        <v>-76849.190159332182</v>
      </c>
      <c r="Y275" s="54">
        <f t="shared" si="355"/>
        <v>-1364446.3172214995</v>
      </c>
      <c r="Z275" s="54">
        <f t="shared" si="355"/>
        <v>-260945.60938707917</v>
      </c>
      <c r="AA275" s="54">
        <f t="shared" si="355"/>
        <v>-22810078.766356692</v>
      </c>
      <c r="AB275" s="54">
        <f t="shared" si="355"/>
        <v>-23016659.364994168</v>
      </c>
      <c r="AC275" s="54">
        <f t="shared" si="355"/>
        <v>-761471.49273627263</v>
      </c>
      <c r="AD275" s="54">
        <f t="shared" si="355"/>
        <v>-990519.68655652402</v>
      </c>
      <c r="AE275" s="54">
        <f t="shared" si="355"/>
        <v>-155725.16502522529</v>
      </c>
      <c r="AF275" s="54">
        <f t="shared" si="355"/>
        <v>-219290.79921387619</v>
      </c>
      <c r="AG275" s="54">
        <f t="shared" si="355"/>
        <v>-645987.19759092608</v>
      </c>
      <c r="AH275" s="54">
        <f t="shared" si="355"/>
        <v>-777774.13959933515</v>
      </c>
      <c r="AI275" s="54">
        <f t="shared" si="355"/>
        <v>-336192.7126235732</v>
      </c>
      <c r="AJ275" s="54">
        <f t="shared" si="355"/>
        <v>-249862.79445577794</v>
      </c>
      <c r="AK275" s="54">
        <f t="shared" si="355"/>
        <v>-262051.88502138169</v>
      </c>
      <c r="AL275" s="54">
        <f t="shared" si="355"/>
        <v>-296330.52386801061</v>
      </c>
      <c r="AM275" s="54">
        <f t="shared" si="355"/>
        <v>-382370.04347963782</v>
      </c>
      <c r="AN275" s="54">
        <f t="shared" si="355"/>
        <v>-343753.05802438303</v>
      </c>
      <c r="AO275" s="54">
        <f t="shared" si="355"/>
        <v>-3504792.9686705903</v>
      </c>
      <c r="AP275" s="54">
        <f t="shared" si="355"/>
        <v>-70321640.767373711</v>
      </c>
      <c r="AQ275" s="54">
        <f t="shared" si="355"/>
        <v>-286916.60583501105</v>
      </c>
      <c r="AR275" s="54">
        <f t="shared" si="355"/>
        <v>-48575611.250253938</v>
      </c>
      <c r="AS275" s="54">
        <f t="shared" si="355"/>
        <v>-5521084.7609323449</v>
      </c>
      <c r="AT275" s="54">
        <f t="shared" si="355"/>
        <v>-1830429.7147396517</v>
      </c>
      <c r="AU275" s="54">
        <f t="shared" si="355"/>
        <v>-293419.87896939018</v>
      </c>
      <c r="AV275" s="54">
        <f t="shared" si="355"/>
        <v>-322689.68618674291</v>
      </c>
      <c r="AW275" s="54">
        <f t="shared" si="355"/>
        <v>-265214.28941942321</v>
      </c>
      <c r="AX275" s="54">
        <f t="shared" si="355"/>
        <v>-81961.400933237775</v>
      </c>
      <c r="AY275" s="54">
        <f t="shared" si="355"/>
        <v>-429491.48913719825</v>
      </c>
      <c r="AZ275" s="54">
        <f t="shared" si="355"/>
        <v>-8945519.6017273609</v>
      </c>
      <c r="BA275" s="54">
        <f t="shared" si="355"/>
        <v>-6711045.8686967818</v>
      </c>
      <c r="BB275" s="54">
        <f t="shared" si="355"/>
        <v>-5724166.1803901326</v>
      </c>
      <c r="BC275" s="54">
        <f t="shared" si="355"/>
        <v>-23152686.187958609</v>
      </c>
      <c r="BD275" s="54">
        <f t="shared" si="355"/>
        <v>-3639604.6636539847</v>
      </c>
      <c r="BE275" s="54">
        <f t="shared" si="355"/>
        <v>-1097220.4878305469</v>
      </c>
      <c r="BF275" s="54">
        <f t="shared" si="355"/>
        <v>-18025487.332951616</v>
      </c>
      <c r="BG275" s="54">
        <f t="shared" si="355"/>
        <v>-802346.53579564416</v>
      </c>
      <c r="BH275" s="54">
        <f t="shared" si="355"/>
        <v>-525560.2500348984</v>
      </c>
      <c r="BI275" s="54">
        <f t="shared" si="355"/>
        <v>-295471.25886170496</v>
      </c>
      <c r="BJ275" s="54">
        <f t="shared" si="355"/>
        <v>-4764272.0566224307</v>
      </c>
      <c r="BK275" s="54">
        <f t="shared" si="355"/>
        <v>-17074990.445950445</v>
      </c>
      <c r="BL275" s="54">
        <f t="shared" si="355"/>
        <v>-257952.46183661601</v>
      </c>
      <c r="BM275" s="54">
        <f t="shared" si="355"/>
        <v>-301870.85913362703</v>
      </c>
      <c r="BN275" s="54">
        <f t="shared" si="355"/>
        <v>-2685943.6186120473</v>
      </c>
      <c r="BO275" s="54">
        <f t="shared" ref="BO275:DZ275" si="356">IF(((BO268*-1)&gt;(BO265*$GE$266)),-BO268,(BO265*$GE$266))</f>
        <v>-1071005.4456584703</v>
      </c>
      <c r="BP275" s="54">
        <f t="shared" si="356"/>
        <v>-246297.31215882421</v>
      </c>
      <c r="BQ275" s="54">
        <f t="shared" si="356"/>
        <v>-4868891.5265835477</v>
      </c>
      <c r="BR275" s="54">
        <f t="shared" si="356"/>
        <v>-3505711.6634504269</v>
      </c>
      <c r="BS275" s="54">
        <f t="shared" si="356"/>
        <v>-929300.32149334776</v>
      </c>
      <c r="BT275" s="54">
        <f t="shared" si="356"/>
        <v>-404547.02956514776</v>
      </c>
      <c r="BU275" s="54">
        <f t="shared" si="356"/>
        <v>-399200.23615297489</v>
      </c>
      <c r="BV275" s="54">
        <f t="shared" si="356"/>
        <v>-990487.6349235021</v>
      </c>
      <c r="BW275" s="54">
        <f t="shared" si="356"/>
        <v>-1495373.262961519</v>
      </c>
      <c r="BX275" s="54">
        <f t="shared" si="356"/>
        <v>-158125.54667848576</v>
      </c>
      <c r="BY275" s="54">
        <f t="shared" si="356"/>
        <v>-447861.73535491078</v>
      </c>
      <c r="BZ275" s="54">
        <f t="shared" si="356"/>
        <v>-248957.77618304375</v>
      </c>
      <c r="CA275" s="54">
        <f t="shared" si="356"/>
        <v>-228626.84649918089</v>
      </c>
      <c r="CB275" s="54">
        <f t="shared" si="356"/>
        <v>-61032626.269130319</v>
      </c>
      <c r="CC275" s="54">
        <f t="shared" si="356"/>
        <v>-209980.561841152</v>
      </c>
      <c r="CD275" s="54">
        <f t="shared" si="356"/>
        <v>-88343.432720236116</v>
      </c>
      <c r="CE275" s="54">
        <f t="shared" si="356"/>
        <v>-210649.89278467462</v>
      </c>
      <c r="CF275" s="54">
        <f t="shared" si="356"/>
        <v>-142876.49858695539</v>
      </c>
      <c r="CG275" s="54">
        <f t="shared" si="356"/>
        <v>-239702.81407947591</v>
      </c>
      <c r="CH275" s="54">
        <f t="shared" si="356"/>
        <v>-154787.51028308691</v>
      </c>
      <c r="CI275" s="54">
        <f t="shared" si="356"/>
        <v>-575867.92415865394</v>
      </c>
      <c r="CJ275" s="54">
        <f t="shared" si="356"/>
        <v>-780336.99573098798</v>
      </c>
      <c r="CK275" s="54">
        <f t="shared" si="356"/>
        <v>-4192522.4133727797</v>
      </c>
      <c r="CL275" s="54">
        <f t="shared" si="356"/>
        <v>-1078099.1245503405</v>
      </c>
      <c r="CM275" s="54">
        <f t="shared" si="356"/>
        <v>-718250.57737374248</v>
      </c>
      <c r="CN275" s="54">
        <f t="shared" si="356"/>
        <v>-22291590.768541466</v>
      </c>
      <c r="CO275" s="54">
        <f t="shared" si="356"/>
        <v>-11260555.473491414</v>
      </c>
      <c r="CP275" s="54">
        <f t="shared" si="356"/>
        <v>-873914.04519312177</v>
      </c>
      <c r="CQ275" s="54">
        <f t="shared" si="356"/>
        <v>-879858.10211088322</v>
      </c>
      <c r="CR275" s="54">
        <f t="shared" si="356"/>
        <v>-235764.95389477059</v>
      </c>
      <c r="CS275" s="54">
        <f t="shared" si="356"/>
        <v>-331345.2013955618</v>
      </c>
      <c r="CT275" s="54">
        <f t="shared" si="356"/>
        <v>-159027.70228543167</v>
      </c>
      <c r="CU275" s="54">
        <f t="shared" si="356"/>
        <v>-331102.11826878105</v>
      </c>
      <c r="CV275" s="54">
        <f t="shared" si="356"/>
        <v>-73196.902547610793</v>
      </c>
      <c r="CW275" s="54">
        <f t="shared" si="356"/>
        <v>-221857.14097036753</v>
      </c>
      <c r="CX275" s="54">
        <f t="shared" si="356"/>
        <v>-412194.56757237401</v>
      </c>
      <c r="CY275" s="54">
        <f t="shared" si="356"/>
        <v>-80306.150217189439</v>
      </c>
      <c r="CZ275" s="54">
        <f t="shared" si="356"/>
        <v>-1573617.2133801091</v>
      </c>
      <c r="DA275" s="54">
        <f t="shared" si="356"/>
        <v>-229194.72002710501</v>
      </c>
      <c r="DB275" s="54">
        <f t="shared" si="356"/>
        <v>-309636.11734000058</v>
      </c>
      <c r="DC275" s="54">
        <f t="shared" si="356"/>
        <v>-205956.4681816973</v>
      </c>
      <c r="DD275" s="54">
        <f t="shared" si="356"/>
        <v>-213971.80069228652</v>
      </c>
      <c r="DE275" s="54">
        <f t="shared" si="356"/>
        <v>-380948.39027746167</v>
      </c>
      <c r="DF275" s="54">
        <f t="shared" si="356"/>
        <v>-16176401.338483557</v>
      </c>
      <c r="DG275" s="54">
        <f t="shared" si="356"/>
        <v>-126409.40526386192</v>
      </c>
      <c r="DH275" s="54">
        <f t="shared" si="356"/>
        <v>-1499678.7417654607</v>
      </c>
      <c r="DI275" s="54">
        <f t="shared" si="356"/>
        <v>-2064180.3639030473</v>
      </c>
      <c r="DJ275" s="54">
        <f t="shared" si="356"/>
        <v>-567441.75318696559</v>
      </c>
      <c r="DK275" s="54">
        <f t="shared" si="356"/>
        <v>-410387.09304347221</v>
      </c>
      <c r="DL275" s="54">
        <f t="shared" si="356"/>
        <v>-4536083.2430429123</v>
      </c>
      <c r="DM275" s="54">
        <f t="shared" si="356"/>
        <v>-346442.568922256</v>
      </c>
      <c r="DN275" s="54">
        <f t="shared" si="356"/>
        <v>-1166719.301846673</v>
      </c>
      <c r="DO275" s="54">
        <f t="shared" si="356"/>
        <v>-2533041.9890557555</v>
      </c>
      <c r="DP275" s="54">
        <f t="shared" si="356"/>
        <v>-261326.80747389988</v>
      </c>
      <c r="DQ275" s="54">
        <f t="shared" si="356"/>
        <v>-485233.93859205302</v>
      </c>
      <c r="DR275" s="54">
        <f t="shared" si="356"/>
        <v>-1166789.7759303744</v>
      </c>
      <c r="DS275" s="54">
        <f t="shared" si="356"/>
        <v>-688813.22796244174</v>
      </c>
      <c r="DT275" s="54">
        <f t="shared" si="356"/>
        <v>-192212.7473497988</v>
      </c>
      <c r="DU275" s="54">
        <f t="shared" si="356"/>
        <v>-359732.46192004834</v>
      </c>
      <c r="DV275" s="54">
        <f t="shared" si="356"/>
        <v>-242816.73510821399</v>
      </c>
      <c r="DW275" s="54">
        <f t="shared" si="356"/>
        <v>-341404.93388454628</v>
      </c>
      <c r="DX275" s="54">
        <f t="shared" si="356"/>
        <v>-248107.2932531393</v>
      </c>
      <c r="DY275" s="54">
        <f t="shared" si="356"/>
        <v>-351269.00437989848</v>
      </c>
      <c r="DZ275" s="54">
        <f t="shared" si="356"/>
        <v>-747446.73679529247</v>
      </c>
      <c r="EA275" s="54">
        <f t="shared" ref="EA275:FX275" si="357">IF(((EA268*-1)&gt;(EA265*$GE$266)),-EA268,(EA265*$GE$266))</f>
        <v>-545944.71780725627</v>
      </c>
      <c r="EB275" s="54">
        <f t="shared" si="357"/>
        <v>-474833.33140177582</v>
      </c>
      <c r="EC275" s="54">
        <f t="shared" si="357"/>
        <v>-289007.87503429462</v>
      </c>
      <c r="ED275" s="54">
        <f t="shared" si="357"/>
        <v>-1653013.7142868408</v>
      </c>
      <c r="EE275" s="54">
        <f t="shared" si="357"/>
        <v>-240535.8437588845</v>
      </c>
      <c r="EF275" s="54">
        <f t="shared" si="357"/>
        <v>-1151512.9710709287</v>
      </c>
      <c r="EG275" s="54">
        <f t="shared" si="357"/>
        <v>-283070.39254389441</v>
      </c>
      <c r="EH275" s="54">
        <f t="shared" si="357"/>
        <v>-257630.70218756923</v>
      </c>
      <c r="EI275" s="54">
        <f t="shared" si="357"/>
        <v>-13120375.517663654</v>
      </c>
      <c r="EJ275" s="54">
        <f t="shared" si="357"/>
        <v>-7033745.1505323155</v>
      </c>
      <c r="EK275" s="54">
        <f t="shared" si="357"/>
        <v>-556621.6484914344</v>
      </c>
      <c r="EL275" s="54">
        <f t="shared" si="357"/>
        <v>-400699.52443544456</v>
      </c>
      <c r="EM275" s="54">
        <f t="shared" si="357"/>
        <v>-380463.48640406178</v>
      </c>
      <c r="EN275" s="54">
        <f t="shared" si="357"/>
        <v>-870449.42247902008</v>
      </c>
      <c r="EO275" s="54">
        <f t="shared" si="357"/>
        <v>-352302.1590043545</v>
      </c>
      <c r="EP275" s="54">
        <f t="shared" si="357"/>
        <v>-397254.73157361156</v>
      </c>
      <c r="EQ275" s="54">
        <f t="shared" si="357"/>
        <v>-2115586.6518712854</v>
      </c>
      <c r="ER275" s="54">
        <f t="shared" si="357"/>
        <v>-357505.3781171618</v>
      </c>
      <c r="ES275" s="54">
        <f t="shared" si="357"/>
        <v>-175200.30233125683</v>
      </c>
      <c r="ET275" s="54">
        <f t="shared" si="357"/>
        <v>-319615.92219007306</v>
      </c>
      <c r="EU275" s="54">
        <f t="shared" si="357"/>
        <v>-571952.23577101913</v>
      </c>
      <c r="EV275" s="54">
        <f t="shared" si="357"/>
        <v>-108748.47720258326</v>
      </c>
      <c r="EW275" s="54">
        <f t="shared" si="357"/>
        <v>-926377.57351409888</v>
      </c>
      <c r="EX275" s="54">
        <f t="shared" si="357"/>
        <v>-290413.65621026768</v>
      </c>
      <c r="EY275" s="54">
        <f t="shared" si="357"/>
        <v>-392358.16946839989</v>
      </c>
      <c r="EZ275" s="54">
        <f t="shared" si="357"/>
        <v>-174970.79087424217</v>
      </c>
      <c r="FA275" s="54">
        <f t="shared" si="357"/>
        <v>-2710295.0523596136</v>
      </c>
      <c r="FB275" s="54">
        <f t="shared" si="357"/>
        <v>-290463.35999999964</v>
      </c>
      <c r="FC275" s="54">
        <f t="shared" si="357"/>
        <v>-1737598.4633614179</v>
      </c>
      <c r="FD275" s="54">
        <f t="shared" si="357"/>
        <v>-345075.02911429002</v>
      </c>
      <c r="FE275" s="54">
        <f t="shared" si="357"/>
        <v>-145668.78126604448</v>
      </c>
      <c r="FF275" s="54">
        <f t="shared" si="357"/>
        <v>-268596.21193694853</v>
      </c>
      <c r="FG275" s="54">
        <f t="shared" si="357"/>
        <v>-165089.16922245163</v>
      </c>
      <c r="FH275" s="54">
        <f t="shared" si="357"/>
        <v>-140785.76743714351</v>
      </c>
      <c r="FI275" s="54">
        <f t="shared" si="357"/>
        <v>-1422496.8299572167</v>
      </c>
      <c r="FJ275" s="54">
        <f t="shared" si="357"/>
        <v>-1453483.3355662739</v>
      </c>
      <c r="FK275" s="54">
        <f t="shared" si="357"/>
        <v>-1696110.7223145112</v>
      </c>
      <c r="FL275" s="54">
        <f t="shared" si="357"/>
        <v>-4581826.1756291278</v>
      </c>
      <c r="FM275" s="54">
        <f t="shared" si="357"/>
        <v>-2793519.2242116593</v>
      </c>
      <c r="FN275" s="54">
        <f t="shared" si="357"/>
        <v>-16744168.187919434</v>
      </c>
      <c r="FO275" s="54">
        <f t="shared" si="357"/>
        <v>-880681.51794659125</v>
      </c>
      <c r="FP275" s="54">
        <f t="shared" si="357"/>
        <v>-1799223.265596794</v>
      </c>
      <c r="FQ275" s="54">
        <f t="shared" si="357"/>
        <v>-722491.87839915289</v>
      </c>
      <c r="FR275" s="54">
        <f t="shared" si="357"/>
        <v>-223524.529424015</v>
      </c>
      <c r="FS275" s="54">
        <f t="shared" si="357"/>
        <v>-243613.99879375493</v>
      </c>
      <c r="FT275" s="53">
        <f t="shared" si="357"/>
        <v>-130819.86263163541</v>
      </c>
      <c r="FU275" s="54">
        <f t="shared" si="357"/>
        <v>-676190.93565890461</v>
      </c>
      <c r="FV275" s="54">
        <f t="shared" si="357"/>
        <v>-542878.82614150399</v>
      </c>
      <c r="FW275" s="54">
        <f t="shared" si="357"/>
        <v>-253518.3701476042</v>
      </c>
      <c r="FX275" s="54">
        <f t="shared" si="357"/>
        <v>-102410.88518282004</v>
      </c>
      <c r="FY275" s="54"/>
      <c r="FZ275" s="160">
        <f>SUM(C275:FX275)</f>
        <v>-672396894.00000012</v>
      </c>
      <c r="GA275" s="53">
        <v>-672396894</v>
      </c>
      <c r="GB275" s="53"/>
      <c r="GC275" s="72"/>
      <c r="GD275" s="54"/>
      <c r="GE275" s="6"/>
      <c r="GF275" s="2"/>
      <c r="GG275" s="7"/>
      <c r="GH275" s="53"/>
      <c r="GI275" s="53"/>
      <c r="GJ275" s="53"/>
      <c r="GK275" s="53"/>
      <c r="GL275" s="53"/>
      <c r="GM275" s="53"/>
    </row>
    <row r="276" spans="1:195" ht="15.75" x14ac:dyDescent="0.25">
      <c r="A276" s="3"/>
      <c r="B276" s="5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F276" s="54"/>
      <c r="BG276" s="54"/>
      <c r="BH276" s="54"/>
      <c r="BI276" s="54"/>
      <c r="BJ276" s="54"/>
      <c r="BK276" s="54"/>
      <c r="BL276" s="54"/>
      <c r="BM276" s="54"/>
      <c r="BN276" s="54"/>
      <c r="BO276" s="54"/>
      <c r="BP276" s="54"/>
      <c r="BQ276" s="54"/>
      <c r="BR276" s="54"/>
      <c r="BS276" s="54"/>
      <c r="BT276" s="54"/>
      <c r="BU276" s="54"/>
      <c r="BV276" s="54"/>
      <c r="BW276" s="54"/>
      <c r="BX276" s="54"/>
      <c r="BY276" s="54"/>
      <c r="BZ276" s="54"/>
      <c r="CA276" s="54"/>
      <c r="CB276" s="54"/>
      <c r="CC276" s="54"/>
      <c r="CD276" s="54"/>
      <c r="CE276" s="54"/>
      <c r="CF276" s="54"/>
      <c r="CG276" s="54"/>
      <c r="CH276" s="54"/>
      <c r="CI276" s="54"/>
      <c r="CJ276" s="54"/>
      <c r="CK276" s="54"/>
      <c r="CL276" s="54"/>
      <c r="CM276" s="54"/>
      <c r="CN276" s="54"/>
      <c r="CO276" s="54"/>
      <c r="CP276" s="54"/>
      <c r="CQ276" s="54"/>
      <c r="CR276" s="54"/>
      <c r="CS276" s="54"/>
      <c r="CT276" s="54"/>
      <c r="CU276" s="54"/>
      <c r="CV276" s="54"/>
      <c r="CW276" s="54"/>
      <c r="CX276" s="54"/>
      <c r="CY276" s="54"/>
      <c r="CZ276" s="54"/>
      <c r="DA276" s="54"/>
      <c r="DB276" s="54"/>
      <c r="DC276" s="54"/>
      <c r="DD276" s="54"/>
      <c r="DE276" s="54"/>
      <c r="DF276" s="54"/>
      <c r="DG276" s="54"/>
      <c r="DH276" s="54"/>
      <c r="DI276" s="54"/>
      <c r="DJ276" s="54"/>
      <c r="DK276" s="54"/>
      <c r="DL276" s="54"/>
      <c r="DM276" s="54"/>
      <c r="DN276" s="54"/>
      <c r="DO276" s="54"/>
      <c r="DP276" s="54"/>
      <c r="DQ276" s="54"/>
      <c r="DR276" s="54"/>
      <c r="DS276" s="54"/>
      <c r="DT276" s="54"/>
      <c r="DU276" s="54"/>
      <c r="DV276" s="54"/>
      <c r="DW276" s="54"/>
      <c r="DX276" s="54"/>
      <c r="DY276" s="54"/>
      <c r="DZ276" s="54"/>
      <c r="EA276" s="54"/>
      <c r="EB276" s="54"/>
      <c r="EC276" s="54"/>
      <c r="ED276" s="54"/>
      <c r="EE276" s="54"/>
      <c r="EF276" s="54"/>
      <c r="EG276" s="54"/>
      <c r="EH276" s="54"/>
      <c r="EI276" s="54"/>
      <c r="EJ276" s="54"/>
      <c r="EK276" s="54"/>
      <c r="EL276" s="54"/>
      <c r="EM276" s="54"/>
      <c r="EN276" s="54"/>
      <c r="EO276" s="54"/>
      <c r="EP276" s="54"/>
      <c r="EQ276" s="54"/>
      <c r="ER276" s="54"/>
      <c r="ES276" s="54"/>
      <c r="ET276" s="54"/>
      <c r="EU276" s="54"/>
      <c r="EV276" s="54"/>
      <c r="EW276" s="54"/>
      <c r="EX276" s="54"/>
      <c r="EY276" s="54"/>
      <c r="EZ276" s="54"/>
      <c r="FA276" s="54"/>
      <c r="FB276" s="54"/>
      <c r="FC276" s="54"/>
      <c r="FD276" s="54"/>
      <c r="FE276" s="54"/>
      <c r="FF276" s="54"/>
      <c r="FG276" s="54"/>
      <c r="FH276" s="54"/>
      <c r="FI276" s="54"/>
      <c r="FJ276" s="54"/>
      <c r="FK276" s="54"/>
      <c r="FL276" s="54"/>
      <c r="FM276" s="54"/>
      <c r="FN276" s="54"/>
      <c r="FO276" s="54"/>
      <c r="FP276" s="54"/>
      <c r="FQ276" s="54"/>
      <c r="FR276" s="54"/>
      <c r="FS276" s="54"/>
      <c r="FT276" s="53"/>
      <c r="FU276" s="54"/>
      <c r="FV276" s="54"/>
      <c r="FW276" s="54"/>
      <c r="FX276" s="54"/>
      <c r="FY276" s="54"/>
      <c r="FZ276" s="160"/>
      <c r="GA276" s="116"/>
      <c r="GB276" s="53"/>
      <c r="GC276" s="114"/>
      <c r="GD276" s="54"/>
      <c r="GE276" s="6"/>
      <c r="GF276" s="2"/>
      <c r="GG276" s="7"/>
      <c r="GH276" s="53"/>
      <c r="GI276" s="53"/>
      <c r="GJ276" s="53"/>
      <c r="GK276" s="53"/>
      <c r="GL276" s="53"/>
      <c r="GM276" s="53"/>
    </row>
    <row r="277" spans="1:195" ht="15.75" x14ac:dyDescent="0.25">
      <c r="A277" s="3"/>
      <c r="B277" s="52" t="s">
        <v>656</v>
      </c>
      <c r="C277" s="54"/>
      <c r="D277" s="72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F277" s="54"/>
      <c r="BG277" s="54"/>
      <c r="BH277" s="54"/>
      <c r="BI277" s="54"/>
      <c r="BJ277" s="54"/>
      <c r="BK277" s="54"/>
      <c r="BL277" s="54"/>
      <c r="BM277" s="54"/>
      <c r="BN277" s="54"/>
      <c r="BO277" s="54"/>
      <c r="BP277" s="54"/>
      <c r="BQ277" s="54"/>
      <c r="BR277" s="54"/>
      <c r="BS277" s="54"/>
      <c r="BT277" s="54"/>
      <c r="BU277" s="54"/>
      <c r="BV277" s="54"/>
      <c r="BW277" s="54"/>
      <c r="BX277" s="54"/>
      <c r="BY277" s="54"/>
      <c r="BZ277" s="54"/>
      <c r="CA277" s="54"/>
      <c r="CB277" s="54"/>
      <c r="CC277" s="54"/>
      <c r="CD277" s="54"/>
      <c r="CE277" s="54"/>
      <c r="CF277" s="54"/>
      <c r="CG277" s="54"/>
      <c r="CH277" s="54"/>
      <c r="CI277" s="54"/>
      <c r="CJ277" s="54"/>
      <c r="CK277" s="54"/>
      <c r="CL277" s="54"/>
      <c r="CM277" s="54"/>
      <c r="CN277" s="54"/>
      <c r="CO277" s="54"/>
      <c r="CP277" s="54"/>
      <c r="CQ277" s="54"/>
      <c r="CR277" s="54"/>
      <c r="CS277" s="54"/>
      <c r="CT277" s="54"/>
      <c r="CU277" s="54"/>
      <c r="CV277" s="54"/>
      <c r="CW277" s="54"/>
      <c r="CX277" s="54"/>
      <c r="CY277" s="54"/>
      <c r="CZ277" s="54"/>
      <c r="DA277" s="54"/>
      <c r="DB277" s="54"/>
      <c r="DC277" s="54"/>
      <c r="DD277" s="54"/>
      <c r="DE277" s="54"/>
      <c r="DF277" s="54"/>
      <c r="DG277" s="54"/>
      <c r="DH277" s="54"/>
      <c r="DI277" s="54"/>
      <c r="DJ277" s="54"/>
      <c r="DK277" s="54"/>
      <c r="DL277" s="54"/>
      <c r="DM277" s="54"/>
      <c r="DN277" s="54"/>
      <c r="DO277" s="54"/>
      <c r="DP277" s="54"/>
      <c r="DQ277" s="54"/>
      <c r="DR277" s="54"/>
      <c r="DS277" s="54"/>
      <c r="DT277" s="54"/>
      <c r="DU277" s="54"/>
      <c r="DV277" s="54"/>
      <c r="DW277" s="54"/>
      <c r="DX277" s="54"/>
      <c r="DY277" s="54"/>
      <c r="DZ277" s="54"/>
      <c r="EA277" s="54"/>
      <c r="EB277" s="54"/>
      <c r="EC277" s="54"/>
      <c r="ED277" s="54"/>
      <c r="EE277" s="54"/>
      <c r="EF277" s="54"/>
      <c r="EG277" s="54"/>
      <c r="EH277" s="54"/>
      <c r="EI277" s="54"/>
      <c r="EJ277" s="54"/>
      <c r="EK277" s="54"/>
      <c r="EL277" s="54"/>
      <c r="EM277" s="54"/>
      <c r="EN277" s="54"/>
      <c r="EO277" s="54"/>
      <c r="EP277" s="54"/>
      <c r="EQ277" s="54"/>
      <c r="ER277" s="54"/>
      <c r="ES277" s="54"/>
      <c r="ET277" s="54"/>
      <c r="EU277" s="54"/>
      <c r="EV277" s="54"/>
      <c r="EW277" s="54"/>
      <c r="EX277" s="54"/>
      <c r="EY277" s="54"/>
      <c r="EZ277" s="54"/>
      <c r="FA277" s="54"/>
      <c r="FB277" s="54"/>
      <c r="FC277" s="54"/>
      <c r="FD277" s="54"/>
      <c r="FE277" s="54"/>
      <c r="FF277" s="54"/>
      <c r="FG277" s="54"/>
      <c r="FH277" s="54"/>
      <c r="FI277" s="54"/>
      <c r="FJ277" s="54"/>
      <c r="FK277" s="54"/>
      <c r="FL277" s="54"/>
      <c r="FM277" s="54"/>
      <c r="FN277" s="54"/>
      <c r="FO277" s="54"/>
      <c r="FP277" s="54"/>
      <c r="FQ277" s="54"/>
      <c r="FR277" s="54"/>
      <c r="FS277" s="54"/>
      <c r="FT277" s="53"/>
      <c r="FU277" s="54"/>
      <c r="FV277" s="54"/>
      <c r="FW277" s="54"/>
      <c r="FX277" s="54"/>
      <c r="FY277" s="54"/>
      <c r="FZ277" s="54"/>
      <c r="GA277" s="53"/>
      <c r="GB277" s="53"/>
      <c r="GC277" s="2"/>
      <c r="GD277" s="54"/>
      <c r="GE277" s="6"/>
      <c r="GF277" s="2"/>
      <c r="GG277" s="7"/>
      <c r="GH277" s="53"/>
      <c r="GI277" s="53"/>
      <c r="GJ277" s="53"/>
      <c r="GK277" s="53"/>
      <c r="GL277" s="53"/>
      <c r="GM277" s="53"/>
    </row>
    <row r="278" spans="1:195" x14ac:dyDescent="0.2">
      <c r="A278" s="3" t="s">
        <v>657</v>
      </c>
      <c r="B278" s="2" t="s">
        <v>658</v>
      </c>
      <c r="C278" s="72">
        <f t="shared" ref="C278:BN278" si="358">C265+C275</f>
        <v>70005618.418632239</v>
      </c>
      <c r="D278" s="72">
        <f t="shared" si="358"/>
        <v>333793073.2768392</v>
      </c>
      <c r="E278" s="72">
        <f t="shared" si="358"/>
        <v>68065566.987402305</v>
      </c>
      <c r="F278" s="72">
        <f t="shared" si="358"/>
        <v>143890959.48723385</v>
      </c>
      <c r="G278" s="72">
        <f t="shared" si="358"/>
        <v>8866553.3418246955</v>
      </c>
      <c r="H278" s="72">
        <f t="shared" si="358"/>
        <v>8000336.5918365996</v>
      </c>
      <c r="I278" s="72">
        <f t="shared" si="358"/>
        <v>88506062.455569029</v>
      </c>
      <c r="J278" s="72">
        <f t="shared" si="358"/>
        <v>18456760.710755214</v>
      </c>
      <c r="K278" s="72">
        <f t="shared" si="358"/>
        <v>3176080.8170352709</v>
      </c>
      <c r="L278" s="72">
        <f t="shared" si="358"/>
        <v>22140652.738228407</v>
      </c>
      <c r="M278" s="72">
        <f t="shared" si="358"/>
        <v>12611654.922142576</v>
      </c>
      <c r="N278" s="72">
        <f t="shared" si="358"/>
        <v>427954345.33888584</v>
      </c>
      <c r="O278" s="72">
        <f t="shared" si="358"/>
        <v>114762662.84662567</v>
      </c>
      <c r="P278" s="72">
        <f t="shared" si="358"/>
        <v>2639568.6966351857</v>
      </c>
      <c r="Q278" s="72">
        <f t="shared" si="358"/>
        <v>337311836.71255291</v>
      </c>
      <c r="R278" s="72">
        <f t="shared" si="358"/>
        <v>21768765.821695011</v>
      </c>
      <c r="S278" s="72">
        <f t="shared" si="358"/>
        <v>13788979.556044983</v>
      </c>
      <c r="T278" s="72">
        <f t="shared" si="358"/>
        <v>2015065.306028506</v>
      </c>
      <c r="U278" s="72">
        <f t="shared" si="358"/>
        <v>830812.24298535706</v>
      </c>
      <c r="V278" s="72">
        <f t="shared" si="358"/>
        <v>3094520.8719767407</v>
      </c>
      <c r="W278" s="72">
        <f t="shared" si="358"/>
        <v>845860.91416311439</v>
      </c>
      <c r="X278" s="72">
        <f t="shared" si="358"/>
        <v>810120.30984066776</v>
      </c>
      <c r="Y278" s="72">
        <f t="shared" si="358"/>
        <v>14383569.572778499</v>
      </c>
      <c r="Z278" s="72">
        <f t="shared" si="358"/>
        <v>2750807.6206129207</v>
      </c>
      <c r="AA278" s="72">
        <f t="shared" si="358"/>
        <v>240456770.45364332</v>
      </c>
      <c r="AB278" s="72">
        <f t="shared" si="358"/>
        <v>242634479.00500584</v>
      </c>
      <c r="AC278" s="72">
        <f t="shared" si="358"/>
        <v>8027196.1272637267</v>
      </c>
      <c r="AD278" s="72">
        <f t="shared" si="358"/>
        <v>10441751.093443476</v>
      </c>
      <c r="AE278" s="72">
        <f t="shared" si="358"/>
        <v>1641606.3549747746</v>
      </c>
      <c r="AF278" s="72">
        <f t="shared" si="358"/>
        <v>2311695.5407861238</v>
      </c>
      <c r="AG278" s="72">
        <f t="shared" si="358"/>
        <v>6809796.5324090738</v>
      </c>
      <c r="AH278" s="72">
        <f t="shared" si="358"/>
        <v>8199053.5704006655</v>
      </c>
      <c r="AI278" s="72">
        <f t="shared" si="358"/>
        <v>3544039.2273764266</v>
      </c>
      <c r="AJ278" s="72">
        <f t="shared" si="358"/>
        <v>2633976.025544222</v>
      </c>
      <c r="AK278" s="72">
        <f t="shared" si="358"/>
        <v>2762469.6349786185</v>
      </c>
      <c r="AL278" s="72">
        <f t="shared" si="358"/>
        <v>3123824.4061319893</v>
      </c>
      <c r="AM278" s="72">
        <f t="shared" si="358"/>
        <v>4030826.3165203626</v>
      </c>
      <c r="AN278" s="72">
        <f t="shared" si="358"/>
        <v>3623738.0419756169</v>
      </c>
      <c r="AO278" s="72">
        <f t="shared" si="358"/>
        <v>36946439.641329408</v>
      </c>
      <c r="AP278" s="72">
        <f t="shared" si="358"/>
        <v>741308910.20262623</v>
      </c>
      <c r="AQ278" s="72">
        <f t="shared" si="358"/>
        <v>3024585.8041649889</v>
      </c>
      <c r="AR278" s="72">
        <f t="shared" si="358"/>
        <v>512069016.66974604</v>
      </c>
      <c r="AS278" s="72">
        <f t="shared" si="358"/>
        <v>58201561.88906765</v>
      </c>
      <c r="AT278" s="72">
        <f t="shared" si="358"/>
        <v>19295821.915260348</v>
      </c>
      <c r="AU278" s="72">
        <f t="shared" si="358"/>
        <v>3093141.29103061</v>
      </c>
      <c r="AV278" s="72">
        <f t="shared" si="358"/>
        <v>3401694.5138132568</v>
      </c>
      <c r="AW278" s="72">
        <f t="shared" si="358"/>
        <v>2795806.7205805769</v>
      </c>
      <c r="AX278" s="72">
        <f t="shared" si="358"/>
        <v>864011.64906676218</v>
      </c>
      <c r="AY278" s="72">
        <f t="shared" si="358"/>
        <v>4527565.9708628021</v>
      </c>
      <c r="AZ278" s="72">
        <f t="shared" si="358"/>
        <v>94300891.088272631</v>
      </c>
      <c r="BA278" s="72">
        <f t="shared" si="358"/>
        <v>70745762.541303217</v>
      </c>
      <c r="BB278" s="72">
        <f t="shared" si="358"/>
        <v>60342383.179609865</v>
      </c>
      <c r="BC278" s="72">
        <f t="shared" si="358"/>
        <v>244068431.55204141</v>
      </c>
      <c r="BD278" s="72">
        <f t="shared" si="358"/>
        <v>38367582.686346009</v>
      </c>
      <c r="BE278" s="72">
        <f t="shared" si="358"/>
        <v>11566557.822169451</v>
      </c>
      <c r="BF278" s="72">
        <f t="shared" si="358"/>
        <v>190019092.62704837</v>
      </c>
      <c r="BG278" s="72">
        <f t="shared" si="358"/>
        <v>8458088.1442043576</v>
      </c>
      <c r="BH278" s="72">
        <f t="shared" si="358"/>
        <v>5540293.0299651008</v>
      </c>
      <c r="BI278" s="72">
        <f t="shared" si="358"/>
        <v>3114766.3011382949</v>
      </c>
      <c r="BJ278" s="72">
        <f t="shared" si="358"/>
        <v>50223477.26337757</v>
      </c>
      <c r="BK278" s="72">
        <f t="shared" si="358"/>
        <v>179999249.46404958</v>
      </c>
      <c r="BL278" s="72">
        <f t="shared" si="358"/>
        <v>2719254.7881633835</v>
      </c>
      <c r="BM278" s="72">
        <f t="shared" si="358"/>
        <v>3182228.9008663725</v>
      </c>
      <c r="BN278" s="72">
        <f t="shared" si="358"/>
        <v>28314383.951387953</v>
      </c>
      <c r="BO278" s="72">
        <f t="shared" ref="BO278:DZ278" si="359">BO265+BO275</f>
        <v>11290206.98434153</v>
      </c>
      <c r="BP278" s="72">
        <f t="shared" si="359"/>
        <v>2596389.8178411755</v>
      </c>
      <c r="BQ278" s="72">
        <f t="shared" si="359"/>
        <v>51326343.243416458</v>
      </c>
      <c r="BR278" s="72">
        <f t="shared" si="359"/>
        <v>36956124.236549571</v>
      </c>
      <c r="BS278" s="72">
        <f t="shared" si="359"/>
        <v>9796395.5485066529</v>
      </c>
      <c r="BT278" s="72">
        <f t="shared" si="359"/>
        <v>4264609.2204348519</v>
      </c>
      <c r="BU278" s="72">
        <f t="shared" si="359"/>
        <v>4208244.9838470249</v>
      </c>
      <c r="BV278" s="72">
        <f t="shared" si="359"/>
        <v>10441413.215076497</v>
      </c>
      <c r="BW278" s="72">
        <f t="shared" si="359"/>
        <v>15763760.797038484</v>
      </c>
      <c r="BX278" s="72">
        <f t="shared" si="359"/>
        <v>1666910.4333215142</v>
      </c>
      <c r="BY278" s="72">
        <f t="shared" si="359"/>
        <v>4721219.4046450891</v>
      </c>
      <c r="BZ278" s="72">
        <f t="shared" si="359"/>
        <v>2624435.6038169563</v>
      </c>
      <c r="CA278" s="72">
        <f t="shared" si="359"/>
        <v>2410113.2535008192</v>
      </c>
      <c r="CB278" s="72">
        <f t="shared" si="359"/>
        <v>643387002.5308696</v>
      </c>
      <c r="CC278" s="72">
        <f t="shared" si="359"/>
        <v>2213549.9081588476</v>
      </c>
      <c r="CD278" s="72">
        <f t="shared" si="359"/>
        <v>931289.04727976385</v>
      </c>
      <c r="CE278" s="72">
        <f t="shared" si="359"/>
        <v>2220605.7872153251</v>
      </c>
      <c r="CF278" s="72">
        <f t="shared" si="359"/>
        <v>1506159.7014130445</v>
      </c>
      <c r="CG278" s="72">
        <f t="shared" si="359"/>
        <v>2526872.6659205239</v>
      </c>
      <c r="CH278" s="72">
        <f t="shared" si="359"/>
        <v>1631721.8897169132</v>
      </c>
      <c r="CI278" s="72">
        <f t="shared" si="359"/>
        <v>6070620.9158413457</v>
      </c>
      <c r="CJ278" s="72">
        <f t="shared" si="359"/>
        <v>8226070.4042690126</v>
      </c>
      <c r="CK278" s="72">
        <f t="shared" si="359"/>
        <v>44196269.986627221</v>
      </c>
      <c r="CL278" s="72">
        <f t="shared" si="359"/>
        <v>11364986.345449658</v>
      </c>
      <c r="CM278" s="72">
        <f t="shared" si="359"/>
        <v>7571574.6526262583</v>
      </c>
      <c r="CN278" s="72">
        <f t="shared" si="359"/>
        <v>234991030.91145852</v>
      </c>
      <c r="CO278" s="72">
        <f t="shared" si="359"/>
        <v>118705280.69650859</v>
      </c>
      <c r="CP278" s="72">
        <f t="shared" si="359"/>
        <v>9212530.6148068793</v>
      </c>
      <c r="CQ278" s="72">
        <f t="shared" si="359"/>
        <v>9275191.0178891178</v>
      </c>
      <c r="CR278" s="72">
        <f t="shared" si="359"/>
        <v>2485360.9661052292</v>
      </c>
      <c r="CS278" s="72">
        <f t="shared" si="359"/>
        <v>3492938.2686044383</v>
      </c>
      <c r="CT278" s="72">
        <f t="shared" si="359"/>
        <v>1676420.6777145681</v>
      </c>
      <c r="CU278" s="72">
        <f t="shared" si="359"/>
        <v>3490375.761731219</v>
      </c>
      <c r="CV278" s="72">
        <f t="shared" si="359"/>
        <v>771619.02745238924</v>
      </c>
      <c r="CW278" s="72">
        <f t="shared" si="359"/>
        <v>2338749.1190296328</v>
      </c>
      <c r="CX278" s="72">
        <f t="shared" si="359"/>
        <v>4345227.1924276259</v>
      </c>
      <c r="CY278" s="72">
        <f t="shared" si="359"/>
        <v>846562.50978281058</v>
      </c>
      <c r="CZ278" s="72">
        <f t="shared" si="359"/>
        <v>16588584.23661989</v>
      </c>
      <c r="DA278" s="72">
        <f t="shared" si="359"/>
        <v>2416099.5999728949</v>
      </c>
      <c r="DB278" s="72">
        <f t="shared" si="359"/>
        <v>3264087.8426599996</v>
      </c>
      <c r="DC278" s="72">
        <f t="shared" si="359"/>
        <v>2171129.1618183032</v>
      </c>
      <c r="DD278" s="72">
        <f t="shared" si="359"/>
        <v>2255624.3093077135</v>
      </c>
      <c r="DE278" s="72">
        <f t="shared" si="359"/>
        <v>4015839.6897225385</v>
      </c>
      <c r="DF278" s="72">
        <f t="shared" si="359"/>
        <v>170526602.00151646</v>
      </c>
      <c r="DG278" s="72">
        <f t="shared" si="359"/>
        <v>1332568.7147361382</v>
      </c>
      <c r="DH278" s="72">
        <f t="shared" si="359"/>
        <v>15809147.818234542</v>
      </c>
      <c r="DI278" s="72">
        <f t="shared" si="359"/>
        <v>21759948.706096955</v>
      </c>
      <c r="DJ278" s="72">
        <f t="shared" si="359"/>
        <v>5981794.8368130354</v>
      </c>
      <c r="DK278" s="72">
        <f t="shared" si="359"/>
        <v>4326173.3569565276</v>
      </c>
      <c r="DL278" s="72">
        <f t="shared" si="359"/>
        <v>47817981.616957083</v>
      </c>
      <c r="DM278" s="72">
        <f t="shared" si="359"/>
        <v>3652090.031077744</v>
      </c>
      <c r="DN278" s="72">
        <f t="shared" si="359"/>
        <v>12299192.748153325</v>
      </c>
      <c r="DO278" s="72">
        <f t="shared" si="359"/>
        <v>26702542.430944242</v>
      </c>
      <c r="DP278" s="72">
        <f t="shared" si="359"/>
        <v>2754826.0925261006</v>
      </c>
      <c r="DQ278" s="72">
        <f t="shared" si="359"/>
        <v>5115185.5714079468</v>
      </c>
      <c r="DR278" s="72">
        <f t="shared" si="359"/>
        <v>12299935.664069625</v>
      </c>
      <c r="DS278" s="72">
        <f t="shared" si="359"/>
        <v>7261255.2520375587</v>
      </c>
      <c r="DT278" s="72">
        <f t="shared" si="359"/>
        <v>2026247.1226502014</v>
      </c>
      <c r="DU278" s="72">
        <f t="shared" si="359"/>
        <v>3792187.9580799518</v>
      </c>
      <c r="DV278" s="72">
        <f t="shared" si="359"/>
        <v>2559698.6548917862</v>
      </c>
      <c r="DW278" s="72">
        <f t="shared" si="359"/>
        <v>3598984.8461154536</v>
      </c>
      <c r="DX278" s="72">
        <f t="shared" si="359"/>
        <v>2615470.076746861</v>
      </c>
      <c r="DY278" s="72">
        <f t="shared" si="359"/>
        <v>3702968.8156201015</v>
      </c>
      <c r="DZ278" s="72">
        <f t="shared" si="359"/>
        <v>7879351.503204708</v>
      </c>
      <c r="EA278" s="72">
        <f t="shared" ref="EA278:FX278" si="360">EA265+EA275</f>
        <v>5755179.7621927438</v>
      </c>
      <c r="EB278" s="72">
        <f t="shared" si="360"/>
        <v>5005545.5985982241</v>
      </c>
      <c r="EC278" s="72">
        <f t="shared" si="360"/>
        <v>3046631.3149657054</v>
      </c>
      <c r="ED278" s="72">
        <f t="shared" si="360"/>
        <v>17425557.505713157</v>
      </c>
      <c r="EE278" s="72">
        <f t="shared" si="360"/>
        <v>2535654.2062411155</v>
      </c>
      <c r="EF278" s="72">
        <f t="shared" si="360"/>
        <v>12138892.32892907</v>
      </c>
      <c r="EG278" s="72">
        <f t="shared" si="360"/>
        <v>2984040.2174561056</v>
      </c>
      <c r="EH278" s="72">
        <f t="shared" si="360"/>
        <v>2715862.8978124303</v>
      </c>
      <c r="EI278" s="72">
        <f t="shared" si="360"/>
        <v>138310926.34233633</v>
      </c>
      <c r="EJ278" s="72">
        <f t="shared" si="360"/>
        <v>74147558.209467679</v>
      </c>
      <c r="EK278" s="72">
        <f t="shared" si="360"/>
        <v>5867732.6515085651</v>
      </c>
      <c r="EL278" s="72">
        <f t="shared" si="360"/>
        <v>4224050.0155645553</v>
      </c>
      <c r="EM278" s="72">
        <f t="shared" si="360"/>
        <v>4010727.9835959389</v>
      </c>
      <c r="EN278" s="72">
        <f t="shared" si="360"/>
        <v>9176007.6375209782</v>
      </c>
      <c r="EO278" s="72">
        <f t="shared" si="360"/>
        <v>3713860.0109956455</v>
      </c>
      <c r="EP278" s="72">
        <f t="shared" si="360"/>
        <v>4187736.0784263881</v>
      </c>
      <c r="EQ278" s="72">
        <f t="shared" si="360"/>
        <v>22301857.838128716</v>
      </c>
      <c r="ER278" s="72">
        <f t="shared" si="360"/>
        <v>3768710.7318828385</v>
      </c>
      <c r="ES278" s="72">
        <f t="shared" si="360"/>
        <v>1846907.2076687431</v>
      </c>
      <c r="ET278" s="72">
        <f t="shared" si="360"/>
        <v>3369291.8478099271</v>
      </c>
      <c r="EU278" s="72">
        <f t="shared" si="360"/>
        <v>6029342.9442289807</v>
      </c>
      <c r="EV278" s="72">
        <f t="shared" si="360"/>
        <v>1146392.6927974166</v>
      </c>
      <c r="EW278" s="72">
        <f t="shared" si="360"/>
        <v>9765584.8464859016</v>
      </c>
      <c r="EX278" s="72">
        <f t="shared" si="360"/>
        <v>3061450.6237897323</v>
      </c>
      <c r="EY278" s="72">
        <f t="shared" si="360"/>
        <v>4136118.0405315999</v>
      </c>
      <c r="EZ278" s="72">
        <f t="shared" si="360"/>
        <v>1844487.769125758</v>
      </c>
      <c r="FA278" s="72">
        <f t="shared" si="360"/>
        <v>28571089.207640383</v>
      </c>
      <c r="FB278" s="72">
        <f t="shared" si="360"/>
        <v>3693544.4400000004</v>
      </c>
      <c r="FC278" s="72">
        <f t="shared" si="360"/>
        <v>18317223.676638581</v>
      </c>
      <c r="FD278" s="72">
        <f t="shared" si="360"/>
        <v>3637673.8508857097</v>
      </c>
      <c r="FE278" s="72">
        <f t="shared" si="360"/>
        <v>1535595.0787339555</v>
      </c>
      <c r="FF278" s="72">
        <f t="shared" si="360"/>
        <v>2831457.8980630515</v>
      </c>
      <c r="FG278" s="72">
        <f t="shared" si="360"/>
        <v>1740318.7807775484</v>
      </c>
      <c r="FH278" s="72">
        <f t="shared" si="360"/>
        <v>1484119.8625628564</v>
      </c>
      <c r="FI278" s="72">
        <f t="shared" si="360"/>
        <v>14995520.060042782</v>
      </c>
      <c r="FJ278" s="72">
        <f t="shared" si="360"/>
        <v>15322170.184433725</v>
      </c>
      <c r="FK278" s="72">
        <f t="shared" si="360"/>
        <v>17879872.787685487</v>
      </c>
      <c r="FL278" s="72">
        <f t="shared" si="360"/>
        <v>48300189.41437088</v>
      </c>
      <c r="FM278" s="72">
        <f t="shared" si="360"/>
        <v>29448412.595788341</v>
      </c>
      <c r="FN278" s="72">
        <f t="shared" si="360"/>
        <v>176511823.90208057</v>
      </c>
      <c r="FO278" s="72">
        <f t="shared" si="360"/>
        <v>9283871.2120534088</v>
      </c>
      <c r="FP278" s="72">
        <f t="shared" si="360"/>
        <v>18966853.214403205</v>
      </c>
      <c r="FQ278" s="72">
        <f t="shared" si="360"/>
        <v>7616285.1316008465</v>
      </c>
      <c r="FR278" s="72">
        <f t="shared" si="360"/>
        <v>2356326.2105759853</v>
      </c>
      <c r="FS278" s="72">
        <f t="shared" si="360"/>
        <v>2568103.161206245</v>
      </c>
      <c r="FT278" s="2">
        <f t="shared" si="360"/>
        <v>1379062.3873683645</v>
      </c>
      <c r="FU278" s="72">
        <f t="shared" si="360"/>
        <v>7128194.9643410947</v>
      </c>
      <c r="FV278" s="72">
        <f t="shared" si="360"/>
        <v>5722860.0838584965</v>
      </c>
      <c r="FW278" s="72">
        <f t="shared" si="360"/>
        <v>2672511.9698523963</v>
      </c>
      <c r="FX278" s="72">
        <f t="shared" si="360"/>
        <v>1079583.7648171801</v>
      </c>
      <c r="FY278" s="72">
        <f>FY267+FY276</f>
        <v>0</v>
      </c>
      <c r="FZ278" s="160">
        <f>SUM(C278:FX278)</f>
        <v>7088830924.6399994</v>
      </c>
      <c r="GA278" s="161">
        <v>7088830951</v>
      </c>
      <c r="GB278" s="161">
        <f>FZ278-GA278</f>
        <v>-26.360000610351563</v>
      </c>
      <c r="GC278" s="2"/>
      <c r="GD278" s="54"/>
      <c r="GE278" s="6"/>
      <c r="GF278" s="2"/>
      <c r="GG278" s="7"/>
      <c r="GH278" s="53"/>
      <c r="GI278" s="53"/>
      <c r="GJ278" s="53"/>
      <c r="GK278" s="53"/>
      <c r="GL278" s="53"/>
      <c r="GM278" s="53"/>
    </row>
    <row r="279" spans="1:195" x14ac:dyDescent="0.2">
      <c r="A279" s="3" t="s">
        <v>659</v>
      </c>
      <c r="B279" s="2" t="s">
        <v>660</v>
      </c>
      <c r="C279" s="72">
        <f>C266</f>
        <v>18299498.170000002</v>
      </c>
      <c r="D279" s="72">
        <f t="shared" ref="D279:BO280" si="361">D266</f>
        <v>69418416.549999997</v>
      </c>
      <c r="E279" s="72">
        <f t="shared" si="361"/>
        <v>18694032.739999998</v>
      </c>
      <c r="F279" s="72">
        <f t="shared" si="361"/>
        <v>32016265.109999999</v>
      </c>
      <c r="G279" s="72">
        <f t="shared" si="361"/>
        <v>4183987.35</v>
      </c>
      <c r="H279" s="72">
        <f t="shared" si="361"/>
        <v>2750523.4</v>
      </c>
      <c r="I279" s="72">
        <f t="shared" si="361"/>
        <v>19183304.050000001</v>
      </c>
      <c r="J279" s="72">
        <f t="shared" si="361"/>
        <v>3633818.58</v>
      </c>
      <c r="K279" s="72">
        <f t="shared" si="361"/>
        <v>1198413.1599999999</v>
      </c>
      <c r="L279" s="72">
        <f t="shared" si="361"/>
        <v>12206458.140000001</v>
      </c>
      <c r="M279" s="72">
        <f t="shared" si="361"/>
        <v>4259931.67</v>
      </c>
      <c r="N279" s="72">
        <f t="shared" si="361"/>
        <v>125018869.54000001</v>
      </c>
      <c r="O279" s="72">
        <f t="shared" si="361"/>
        <v>43657764.549999997</v>
      </c>
      <c r="P279" s="72">
        <f t="shared" si="361"/>
        <v>951437.06</v>
      </c>
      <c r="Q279" s="72">
        <f t="shared" si="361"/>
        <v>68229138.010000005</v>
      </c>
      <c r="R279" s="72">
        <f t="shared" si="361"/>
        <v>1597480.05</v>
      </c>
      <c r="S279" s="72">
        <f t="shared" si="361"/>
        <v>6043969.1100000003</v>
      </c>
      <c r="T279" s="72">
        <f t="shared" si="361"/>
        <v>548427.62</v>
      </c>
      <c r="U279" s="72">
        <f t="shared" si="361"/>
        <v>327697.74</v>
      </c>
      <c r="V279" s="72">
        <f t="shared" si="361"/>
        <v>766633.02</v>
      </c>
      <c r="W279" s="72">
        <f t="shared" si="361"/>
        <v>185354.2</v>
      </c>
      <c r="X279" s="72">
        <f t="shared" si="361"/>
        <v>152581.34</v>
      </c>
      <c r="Y279" s="72">
        <f t="shared" si="361"/>
        <v>1212422.76</v>
      </c>
      <c r="Z279" s="72">
        <f t="shared" si="361"/>
        <v>442569.81</v>
      </c>
      <c r="AA279" s="72">
        <f t="shared" si="361"/>
        <v>83628063.799999997</v>
      </c>
      <c r="AB279" s="72">
        <f t="shared" si="361"/>
        <v>171666140.03</v>
      </c>
      <c r="AC279" s="72">
        <f t="shared" si="361"/>
        <v>3136526.72</v>
      </c>
      <c r="AD279" s="72">
        <f t="shared" si="361"/>
        <v>3456181.83</v>
      </c>
      <c r="AE279" s="72">
        <f t="shared" si="361"/>
        <v>310369.44</v>
      </c>
      <c r="AF279" s="72">
        <f t="shared" si="361"/>
        <v>508159.81</v>
      </c>
      <c r="AG279" s="72">
        <f t="shared" si="361"/>
        <v>5331495.9800000004</v>
      </c>
      <c r="AH279" s="72">
        <f t="shared" si="361"/>
        <v>554419.31000000006</v>
      </c>
      <c r="AI279" s="72">
        <f t="shared" si="361"/>
        <v>217882.43</v>
      </c>
      <c r="AJ279" s="72">
        <f t="shared" si="361"/>
        <v>535397.61</v>
      </c>
      <c r="AK279" s="72">
        <f t="shared" si="361"/>
        <v>1066551.92</v>
      </c>
      <c r="AL279" s="72">
        <f t="shared" si="361"/>
        <v>1624492.87</v>
      </c>
      <c r="AM279" s="72">
        <f t="shared" si="361"/>
        <v>774109.32</v>
      </c>
      <c r="AN279" s="72">
        <f t="shared" si="361"/>
        <v>2234484.2200000002</v>
      </c>
      <c r="AO279" s="72">
        <f t="shared" si="361"/>
        <v>6258769.0999999996</v>
      </c>
      <c r="AP279" s="72">
        <f t="shared" si="361"/>
        <v>413060257.43000001</v>
      </c>
      <c r="AQ279" s="72">
        <f t="shared" si="361"/>
        <v>2146896.35</v>
      </c>
      <c r="AR279" s="72">
        <f t="shared" si="361"/>
        <v>166137377.59</v>
      </c>
      <c r="AS279" s="72">
        <f t="shared" si="361"/>
        <v>34043730.520000003</v>
      </c>
      <c r="AT279" s="72">
        <f t="shared" si="361"/>
        <v>5737207.2300000004</v>
      </c>
      <c r="AU279" s="72">
        <f t="shared" si="361"/>
        <v>761613.23</v>
      </c>
      <c r="AV279" s="72">
        <f t="shared" si="361"/>
        <v>454556.21</v>
      </c>
      <c r="AW279" s="72">
        <f t="shared" si="361"/>
        <v>454053.78</v>
      </c>
      <c r="AX279" s="72">
        <f t="shared" si="361"/>
        <v>285192.75</v>
      </c>
      <c r="AY279" s="72">
        <f t="shared" si="361"/>
        <v>1096917.33</v>
      </c>
      <c r="AZ279" s="72">
        <f t="shared" si="361"/>
        <v>10896206.130000001</v>
      </c>
      <c r="BA279" s="72">
        <f t="shared" si="361"/>
        <v>8200826.7000000002</v>
      </c>
      <c r="BB279" s="72">
        <f t="shared" si="361"/>
        <v>2968510.15</v>
      </c>
      <c r="BC279" s="72">
        <f t="shared" si="361"/>
        <v>60325540.409999996</v>
      </c>
      <c r="BD279" s="72">
        <f t="shared" si="361"/>
        <v>10438656.039999999</v>
      </c>
      <c r="BE279" s="72">
        <f t="shared" si="361"/>
        <v>2773627.85</v>
      </c>
      <c r="BF279" s="72">
        <f t="shared" si="361"/>
        <v>42195534.729999997</v>
      </c>
      <c r="BG279" s="72">
        <f t="shared" si="361"/>
        <v>861775</v>
      </c>
      <c r="BH279" s="72">
        <f t="shared" si="361"/>
        <v>920724.56</v>
      </c>
      <c r="BI279" s="72">
        <f t="shared" si="361"/>
        <v>299271.73</v>
      </c>
      <c r="BJ279" s="72">
        <f t="shared" si="361"/>
        <v>11787708.82</v>
      </c>
      <c r="BK279" s="72">
        <f t="shared" si="361"/>
        <v>21261363.329999998</v>
      </c>
      <c r="BL279" s="72">
        <f t="shared" si="361"/>
        <v>155910.76999999999</v>
      </c>
      <c r="BM279" s="72">
        <f t="shared" si="361"/>
        <v>478850.45</v>
      </c>
      <c r="BN279" s="72">
        <f t="shared" si="361"/>
        <v>6433663.0099999998</v>
      </c>
      <c r="BO279" s="72">
        <f t="shared" si="361"/>
        <v>2147465.2200000002</v>
      </c>
      <c r="BP279" s="72">
        <f t="shared" ref="BP279:EA280" si="362">BP266</f>
        <v>1308471.29</v>
      </c>
      <c r="BQ279" s="72">
        <f t="shared" si="362"/>
        <v>23608242.16</v>
      </c>
      <c r="BR279" s="72">
        <f t="shared" si="362"/>
        <v>3159388.91</v>
      </c>
      <c r="BS279" s="72">
        <f t="shared" si="362"/>
        <v>1265737.68</v>
      </c>
      <c r="BT279" s="72">
        <f t="shared" si="362"/>
        <v>1323119.98</v>
      </c>
      <c r="BU279" s="72">
        <f t="shared" si="362"/>
        <v>1533111.82</v>
      </c>
      <c r="BV279" s="72">
        <f t="shared" si="362"/>
        <v>6579180.3600000003</v>
      </c>
      <c r="BW279" s="72">
        <f t="shared" si="362"/>
        <v>8539729.9700000007</v>
      </c>
      <c r="BX279" s="72">
        <f t="shared" si="362"/>
        <v>976759.47</v>
      </c>
      <c r="BY279" s="72">
        <f t="shared" si="362"/>
        <v>2022925.17</v>
      </c>
      <c r="BZ279" s="72">
        <f t="shared" si="362"/>
        <v>863674.32</v>
      </c>
      <c r="CA279" s="72">
        <f t="shared" si="362"/>
        <v>1300242.1399999999</v>
      </c>
      <c r="CB279" s="72">
        <f t="shared" si="362"/>
        <v>252389504.49000001</v>
      </c>
      <c r="CC279" s="72">
        <f t="shared" si="362"/>
        <v>483477.16</v>
      </c>
      <c r="CD279" s="72">
        <f t="shared" si="362"/>
        <v>308489.71000000002</v>
      </c>
      <c r="CE279" s="72">
        <f t="shared" si="362"/>
        <v>888376.15</v>
      </c>
      <c r="CF279" s="72">
        <f t="shared" si="362"/>
        <v>687830.79</v>
      </c>
      <c r="CG279" s="72">
        <f t="shared" si="362"/>
        <v>680429.39</v>
      </c>
      <c r="CH279" s="72">
        <f t="shared" si="362"/>
        <v>461133.37</v>
      </c>
      <c r="CI279" s="72">
        <f t="shared" si="362"/>
        <v>2645330.77</v>
      </c>
      <c r="CJ279" s="72">
        <f t="shared" si="362"/>
        <v>4571655.18</v>
      </c>
      <c r="CK279" s="72">
        <f t="shared" si="362"/>
        <v>9019229.3100000005</v>
      </c>
      <c r="CL279" s="72">
        <f t="shared" si="362"/>
        <v>1847780.78</v>
      </c>
      <c r="CM279" s="72">
        <f t="shared" si="362"/>
        <v>544757.85</v>
      </c>
      <c r="CN279" s="72">
        <f t="shared" si="362"/>
        <v>90330943.010000005</v>
      </c>
      <c r="CO279" s="72">
        <f t="shared" si="362"/>
        <v>41563773.509999998</v>
      </c>
      <c r="CP279" s="72">
        <f t="shared" si="362"/>
        <v>8012338.79</v>
      </c>
      <c r="CQ279" s="72">
        <f t="shared" si="362"/>
        <v>1450372.24</v>
      </c>
      <c r="CR279" s="72">
        <f t="shared" si="362"/>
        <v>180301.08</v>
      </c>
      <c r="CS279" s="72">
        <f t="shared" si="362"/>
        <v>1066798.22</v>
      </c>
      <c r="CT279" s="72">
        <f t="shared" si="362"/>
        <v>285839.84000000003</v>
      </c>
      <c r="CU279" s="72">
        <f t="shared" si="362"/>
        <v>300792.59999999998</v>
      </c>
      <c r="CV279" s="72">
        <f t="shared" si="362"/>
        <v>192960.03</v>
      </c>
      <c r="CW279" s="72">
        <f t="shared" si="362"/>
        <v>1144588.6100000001</v>
      </c>
      <c r="CX279" s="72">
        <f t="shared" si="362"/>
        <v>1597520.44</v>
      </c>
      <c r="CY279" s="72">
        <f t="shared" si="362"/>
        <v>179176.37</v>
      </c>
      <c r="CZ279" s="72">
        <f t="shared" si="362"/>
        <v>5517836.4500000002</v>
      </c>
      <c r="DA279" s="72">
        <f t="shared" si="362"/>
        <v>1080344.96</v>
      </c>
      <c r="DB279" s="72">
        <f t="shared" si="362"/>
        <v>652011.48</v>
      </c>
      <c r="DC279" s="72">
        <f t="shared" si="362"/>
        <v>1097446.95</v>
      </c>
      <c r="DD279" s="72">
        <f t="shared" si="362"/>
        <v>839200.03</v>
      </c>
      <c r="DE279" s="72">
        <f t="shared" si="362"/>
        <v>1357178.65</v>
      </c>
      <c r="DF279" s="72">
        <f t="shared" si="362"/>
        <v>40900389.909999996</v>
      </c>
      <c r="DG279" s="72">
        <f t="shared" si="362"/>
        <v>845918.97</v>
      </c>
      <c r="DH279" s="72">
        <f t="shared" si="362"/>
        <v>7722384.6699999999</v>
      </c>
      <c r="DI279" s="72">
        <f t="shared" si="362"/>
        <v>8991570.8100000005</v>
      </c>
      <c r="DJ279" s="72">
        <f t="shared" si="362"/>
        <v>1226321.78</v>
      </c>
      <c r="DK279" s="72">
        <f t="shared" si="362"/>
        <v>708309.76</v>
      </c>
      <c r="DL279" s="72">
        <f t="shared" si="362"/>
        <v>10826615.66</v>
      </c>
      <c r="DM279" s="72">
        <f t="shared" si="362"/>
        <v>703432.95</v>
      </c>
      <c r="DN279" s="72">
        <f t="shared" si="362"/>
        <v>6770454.6100000003</v>
      </c>
      <c r="DO279" s="72">
        <f t="shared" si="362"/>
        <v>6879185.2400000002</v>
      </c>
      <c r="DP279" s="72">
        <f t="shared" si="362"/>
        <v>417413.34</v>
      </c>
      <c r="DQ279" s="72">
        <f t="shared" si="362"/>
        <v>4013324.68</v>
      </c>
      <c r="DR279" s="72">
        <f t="shared" si="362"/>
        <v>1750269.68</v>
      </c>
      <c r="DS279" s="72">
        <f t="shared" si="362"/>
        <v>966119.6</v>
      </c>
      <c r="DT279" s="72">
        <f t="shared" si="362"/>
        <v>225638.46</v>
      </c>
      <c r="DU279" s="72">
        <f t="shared" si="362"/>
        <v>666850.39</v>
      </c>
      <c r="DV279" s="72">
        <f t="shared" si="362"/>
        <v>204329.8</v>
      </c>
      <c r="DW279" s="72">
        <f t="shared" si="362"/>
        <v>407840.78</v>
      </c>
      <c r="DX279" s="72">
        <f t="shared" si="362"/>
        <v>1105252.69</v>
      </c>
      <c r="DY279" s="72">
        <f t="shared" si="362"/>
        <v>1228210.69</v>
      </c>
      <c r="DZ279" s="72">
        <f t="shared" si="362"/>
        <v>2454741.08</v>
      </c>
      <c r="EA279" s="72">
        <f t="shared" si="362"/>
        <v>3703171.98</v>
      </c>
      <c r="EB279" s="72">
        <f t="shared" ref="EB279:FX280" si="363">EB266</f>
        <v>2085058.75</v>
      </c>
      <c r="EC279" s="72">
        <f t="shared" si="363"/>
        <v>869337.25</v>
      </c>
      <c r="ED279" s="72">
        <f t="shared" si="363"/>
        <v>12942384.859999999</v>
      </c>
      <c r="EE279" s="72">
        <f t="shared" si="363"/>
        <v>429561.67</v>
      </c>
      <c r="EF279" s="72">
        <f t="shared" si="363"/>
        <v>1635550.35</v>
      </c>
      <c r="EG279" s="72">
        <f t="shared" si="363"/>
        <v>641108.53</v>
      </c>
      <c r="EH279" s="72">
        <f t="shared" si="363"/>
        <v>343332.11</v>
      </c>
      <c r="EI279" s="72">
        <f t="shared" si="363"/>
        <v>27852933.57</v>
      </c>
      <c r="EJ279" s="72">
        <f t="shared" si="363"/>
        <v>19205710.870000001</v>
      </c>
      <c r="EK279" s="72">
        <f t="shared" si="363"/>
        <v>3258914.56</v>
      </c>
      <c r="EL279" s="72">
        <f t="shared" si="363"/>
        <v>462826.92</v>
      </c>
      <c r="EM279" s="72">
        <f t="shared" si="363"/>
        <v>1423576.28</v>
      </c>
      <c r="EN279" s="72">
        <f t="shared" si="363"/>
        <v>1588471.94</v>
      </c>
      <c r="EO279" s="72">
        <f t="shared" si="363"/>
        <v>1189273.56</v>
      </c>
      <c r="EP279" s="72">
        <f t="shared" si="363"/>
        <v>2445487.33</v>
      </c>
      <c r="EQ279" s="72">
        <f t="shared" si="363"/>
        <v>8842519.6899999995</v>
      </c>
      <c r="ER279" s="72">
        <f t="shared" si="363"/>
        <v>1799328.47</v>
      </c>
      <c r="ES279" s="72">
        <f t="shared" si="363"/>
        <v>463392.61</v>
      </c>
      <c r="ET279" s="72">
        <f t="shared" si="363"/>
        <v>547941.43000000005</v>
      </c>
      <c r="EU279" s="72">
        <f t="shared" si="363"/>
        <v>902913.45</v>
      </c>
      <c r="EV279" s="72">
        <f t="shared" si="363"/>
        <v>506301.13</v>
      </c>
      <c r="EW279" s="72">
        <f t="shared" si="363"/>
        <v>4657440.45</v>
      </c>
      <c r="EX279" s="72">
        <f t="shared" si="363"/>
        <v>166859.42000000001</v>
      </c>
      <c r="EY279" s="72">
        <f t="shared" si="363"/>
        <v>920583.97</v>
      </c>
      <c r="EZ279" s="72">
        <f t="shared" si="363"/>
        <v>626453.13</v>
      </c>
      <c r="FA279" s="72">
        <f t="shared" si="363"/>
        <v>20183510.289999999</v>
      </c>
      <c r="FB279" s="72">
        <f t="shared" si="363"/>
        <v>3314130.66</v>
      </c>
      <c r="FC279" s="72">
        <f t="shared" si="363"/>
        <v>5826895.3099999996</v>
      </c>
      <c r="FD279" s="72">
        <f t="shared" si="363"/>
        <v>929356.69</v>
      </c>
      <c r="FE279" s="72">
        <f t="shared" si="363"/>
        <v>502855.2</v>
      </c>
      <c r="FF279" s="72">
        <f t="shared" si="363"/>
        <v>480947</v>
      </c>
      <c r="FG279" s="72">
        <f t="shared" si="363"/>
        <v>311762.46999999997</v>
      </c>
      <c r="FH279" s="72">
        <f t="shared" si="363"/>
        <v>796343.51</v>
      </c>
      <c r="FI279" s="72">
        <f t="shared" si="363"/>
        <v>7097444.8300000001</v>
      </c>
      <c r="FJ279" s="72">
        <f t="shared" si="363"/>
        <v>7420540.71</v>
      </c>
      <c r="FK279" s="72">
        <f t="shared" si="363"/>
        <v>11419568.52</v>
      </c>
      <c r="FL279" s="72">
        <f t="shared" si="363"/>
        <v>19124801.920000002</v>
      </c>
      <c r="FM279" s="72">
        <f t="shared" si="363"/>
        <v>8056149.8200000003</v>
      </c>
      <c r="FN279" s="72">
        <f t="shared" si="363"/>
        <v>41243101.990000002</v>
      </c>
      <c r="FO279" s="72">
        <f t="shared" si="363"/>
        <v>7306750.2800000003</v>
      </c>
      <c r="FP279" s="72">
        <f t="shared" si="363"/>
        <v>8869544.5800000001</v>
      </c>
      <c r="FQ279" s="72">
        <f t="shared" si="363"/>
        <v>3394052.63</v>
      </c>
      <c r="FR279" s="72">
        <f t="shared" si="363"/>
        <v>1175167.67</v>
      </c>
      <c r="FS279" s="72">
        <f t="shared" si="363"/>
        <v>1073040.3</v>
      </c>
      <c r="FT279" s="2">
        <f t="shared" si="363"/>
        <v>1147947.99</v>
      </c>
      <c r="FU279" s="72">
        <f t="shared" si="363"/>
        <v>2004315.72</v>
      </c>
      <c r="FV279" s="72">
        <f t="shared" si="363"/>
        <v>1429273.35</v>
      </c>
      <c r="FW279" s="72">
        <f t="shared" si="363"/>
        <v>389280.29</v>
      </c>
      <c r="FX279" s="72">
        <f t="shared" si="363"/>
        <v>366915.65</v>
      </c>
      <c r="FY279" s="72">
        <f>FY268</f>
        <v>0</v>
      </c>
      <c r="FZ279" s="160">
        <f>SUM(C279:FX279)</f>
        <v>2358852184.1299992</v>
      </c>
      <c r="GA279" s="53"/>
      <c r="GB279" s="166"/>
      <c r="GC279" s="2"/>
      <c r="GD279" s="54"/>
      <c r="GE279" s="6"/>
      <c r="GF279" s="2"/>
      <c r="GG279" s="7"/>
      <c r="GH279" s="53"/>
      <c r="GI279" s="53"/>
      <c r="GJ279" s="53"/>
      <c r="GK279" s="53"/>
      <c r="GL279" s="53"/>
      <c r="GM279" s="53"/>
    </row>
    <row r="280" spans="1:195" x14ac:dyDescent="0.2">
      <c r="A280" s="3" t="s">
        <v>661</v>
      </c>
      <c r="B280" s="2" t="s">
        <v>662</v>
      </c>
      <c r="C280" s="72">
        <f>C267</f>
        <v>1123097.1000000001</v>
      </c>
      <c r="D280" s="72">
        <f t="shared" si="361"/>
        <v>5172520.76</v>
      </c>
      <c r="E280" s="72">
        <f t="shared" si="361"/>
        <v>1521058.01</v>
      </c>
      <c r="F280" s="72">
        <f t="shared" si="361"/>
        <v>2649715.12</v>
      </c>
      <c r="G280" s="72">
        <f t="shared" si="361"/>
        <v>315981.02</v>
      </c>
      <c r="H280" s="72">
        <f t="shared" si="361"/>
        <v>228801.71</v>
      </c>
      <c r="I280" s="72">
        <f t="shared" si="361"/>
        <v>1456664.6</v>
      </c>
      <c r="J280" s="72">
        <f t="shared" si="361"/>
        <v>208941.95</v>
      </c>
      <c r="K280" s="72">
        <f t="shared" si="361"/>
        <v>88051.81</v>
      </c>
      <c r="L280" s="72">
        <f t="shared" si="361"/>
        <v>752372.33</v>
      </c>
      <c r="M280" s="72">
        <f t="shared" si="361"/>
        <v>329123.82</v>
      </c>
      <c r="N280" s="72">
        <f t="shared" si="361"/>
        <v>9918816.0800000001</v>
      </c>
      <c r="O280" s="72">
        <f t="shared" si="361"/>
        <v>3392283.97</v>
      </c>
      <c r="P280" s="72">
        <f t="shared" si="361"/>
        <v>74918.83</v>
      </c>
      <c r="Q280" s="72">
        <f t="shared" si="361"/>
        <v>4886447.2699999996</v>
      </c>
      <c r="R280" s="72">
        <f t="shared" si="361"/>
        <v>108609.23</v>
      </c>
      <c r="S280" s="72">
        <f t="shared" si="361"/>
        <v>615944.89</v>
      </c>
      <c r="T280" s="72">
        <f t="shared" si="361"/>
        <v>62533.98</v>
      </c>
      <c r="U280" s="72">
        <f t="shared" si="361"/>
        <v>31963.23</v>
      </c>
      <c r="V280" s="72">
        <f t="shared" si="361"/>
        <v>81176.11</v>
      </c>
      <c r="W280" s="72">
        <f t="shared" si="361"/>
        <v>21023.23</v>
      </c>
      <c r="X280" s="72">
        <f t="shared" si="361"/>
        <v>16465.57</v>
      </c>
      <c r="Y280" s="72">
        <f t="shared" si="361"/>
        <v>102910.62</v>
      </c>
      <c r="Z280" s="72">
        <f t="shared" si="361"/>
        <v>46441.93</v>
      </c>
      <c r="AA280" s="72">
        <f t="shared" si="361"/>
        <v>4623007.47</v>
      </c>
      <c r="AB280" s="72">
        <f t="shared" si="361"/>
        <v>8869680.9600000009</v>
      </c>
      <c r="AC280" s="72">
        <f t="shared" si="361"/>
        <v>394070.57</v>
      </c>
      <c r="AD280" s="72">
        <f t="shared" si="361"/>
        <v>402036.51</v>
      </c>
      <c r="AE280" s="72">
        <f t="shared" si="361"/>
        <v>37462.230000000003</v>
      </c>
      <c r="AF280" s="72">
        <f t="shared" si="361"/>
        <v>56081.66</v>
      </c>
      <c r="AG280" s="72">
        <f t="shared" si="361"/>
        <v>310685.7</v>
      </c>
      <c r="AH280" s="72">
        <f t="shared" si="361"/>
        <v>160449.46</v>
      </c>
      <c r="AI280" s="72">
        <f t="shared" si="361"/>
        <v>37316.239999999998</v>
      </c>
      <c r="AJ280" s="72">
        <f t="shared" si="361"/>
        <v>69113.16</v>
      </c>
      <c r="AK280" s="72">
        <f t="shared" si="361"/>
        <v>18884.37</v>
      </c>
      <c r="AL280" s="72">
        <f t="shared" si="361"/>
        <v>119341.64</v>
      </c>
      <c r="AM280" s="72">
        <f t="shared" si="361"/>
        <v>85506.46</v>
      </c>
      <c r="AN280" s="72">
        <f t="shared" si="361"/>
        <v>315899.5</v>
      </c>
      <c r="AO280" s="72">
        <f t="shared" si="361"/>
        <v>1244432.01</v>
      </c>
      <c r="AP280" s="72">
        <f t="shared" si="361"/>
        <v>23868619.489999998</v>
      </c>
      <c r="AQ280" s="72">
        <f t="shared" si="361"/>
        <v>88458.91</v>
      </c>
      <c r="AR280" s="72">
        <f t="shared" si="361"/>
        <v>15335836.18</v>
      </c>
      <c r="AS280" s="72">
        <f t="shared" si="361"/>
        <v>1642606.86</v>
      </c>
      <c r="AT280" s="72">
        <f t="shared" si="361"/>
        <v>878028.94</v>
      </c>
      <c r="AU280" s="72">
        <f t="shared" si="361"/>
        <v>109479.74</v>
      </c>
      <c r="AV280" s="72">
        <f t="shared" si="361"/>
        <v>71476.13</v>
      </c>
      <c r="AW280" s="72">
        <f t="shared" si="361"/>
        <v>74854.77</v>
      </c>
      <c r="AX280" s="72">
        <f t="shared" si="361"/>
        <v>47280.92</v>
      </c>
      <c r="AY280" s="72">
        <f t="shared" si="361"/>
        <v>94962.559999999998</v>
      </c>
      <c r="AZ280" s="72">
        <f t="shared" si="361"/>
        <v>1332875.6599999999</v>
      </c>
      <c r="BA280" s="72">
        <f t="shared" si="361"/>
        <v>828950.81</v>
      </c>
      <c r="BB280" s="72">
        <f t="shared" si="361"/>
        <v>365577.28</v>
      </c>
      <c r="BC280" s="72">
        <f t="shared" si="361"/>
        <v>7519915.2300000004</v>
      </c>
      <c r="BD280" s="72">
        <f t="shared" si="361"/>
        <v>1336389.44</v>
      </c>
      <c r="BE280" s="72">
        <f t="shared" si="361"/>
        <v>344921.59999999998</v>
      </c>
      <c r="BF280" s="72">
        <f t="shared" si="361"/>
        <v>5101784.2300000004</v>
      </c>
      <c r="BG280" s="72">
        <f t="shared" si="361"/>
        <v>177609.54</v>
      </c>
      <c r="BH280" s="72">
        <f t="shared" si="361"/>
        <v>111987.92</v>
      </c>
      <c r="BI280" s="72">
        <f t="shared" si="361"/>
        <v>45435.519999999997</v>
      </c>
      <c r="BJ280" s="72">
        <f t="shared" si="361"/>
        <v>1363369.21</v>
      </c>
      <c r="BK280" s="72">
        <f t="shared" si="361"/>
        <v>2427716.9300000002</v>
      </c>
      <c r="BL280" s="72">
        <f t="shared" si="361"/>
        <v>8810.33</v>
      </c>
      <c r="BM280" s="72">
        <f t="shared" si="361"/>
        <v>105914.96</v>
      </c>
      <c r="BN280" s="72">
        <f t="shared" si="361"/>
        <v>998571.93</v>
      </c>
      <c r="BO280" s="72">
        <f t="shared" si="361"/>
        <v>362815.4</v>
      </c>
      <c r="BP280" s="72">
        <f t="shared" si="362"/>
        <v>197834.98</v>
      </c>
      <c r="BQ280" s="72">
        <f t="shared" si="362"/>
        <v>1228028.17</v>
      </c>
      <c r="BR280" s="72">
        <f t="shared" si="362"/>
        <v>241811.8</v>
      </c>
      <c r="BS280" s="72">
        <f t="shared" si="362"/>
        <v>94391.360000000001</v>
      </c>
      <c r="BT280" s="72">
        <f t="shared" si="362"/>
        <v>94802.89</v>
      </c>
      <c r="BU280" s="72">
        <f t="shared" si="362"/>
        <v>149962.60999999999</v>
      </c>
      <c r="BV280" s="72">
        <f t="shared" si="362"/>
        <v>479615.05</v>
      </c>
      <c r="BW280" s="72">
        <f t="shared" si="362"/>
        <v>524959.78</v>
      </c>
      <c r="BX280" s="72">
        <f t="shared" si="362"/>
        <v>70345.94</v>
      </c>
      <c r="BY280" s="72">
        <f t="shared" si="362"/>
        <v>11226.38</v>
      </c>
      <c r="BZ280" s="72">
        <f t="shared" si="362"/>
        <v>102739.45</v>
      </c>
      <c r="CA280" s="72">
        <f t="shared" si="362"/>
        <v>275529.24</v>
      </c>
      <c r="CB280" s="72">
        <f t="shared" si="362"/>
        <v>19701484.23</v>
      </c>
      <c r="CC280" s="72">
        <f t="shared" si="362"/>
        <v>73298.2</v>
      </c>
      <c r="CD280" s="72">
        <f t="shared" si="362"/>
        <v>62666.45</v>
      </c>
      <c r="CE280" s="72">
        <f t="shared" si="362"/>
        <v>76157.41</v>
      </c>
      <c r="CF280" s="72">
        <f t="shared" si="362"/>
        <v>70179.44</v>
      </c>
      <c r="CG280" s="72">
        <f t="shared" si="362"/>
        <v>59279.97</v>
      </c>
      <c r="CH280" s="72">
        <f t="shared" si="362"/>
        <v>43628.480000000003</v>
      </c>
      <c r="CI280" s="72">
        <f t="shared" si="362"/>
        <v>252599.19</v>
      </c>
      <c r="CJ280" s="72">
        <f t="shared" si="362"/>
        <v>271034.05</v>
      </c>
      <c r="CK280" s="72">
        <f t="shared" si="362"/>
        <v>1062322.04</v>
      </c>
      <c r="CL280" s="72">
        <f t="shared" si="362"/>
        <v>104678.89</v>
      </c>
      <c r="CM280" s="72">
        <f t="shared" si="362"/>
        <v>76066.16</v>
      </c>
      <c r="CN280" s="72">
        <f t="shared" si="362"/>
        <v>7427963.6900000004</v>
      </c>
      <c r="CO280" s="72">
        <f t="shared" si="362"/>
        <v>3368381.65</v>
      </c>
      <c r="CP280" s="72">
        <f t="shared" si="362"/>
        <v>651267.31999999995</v>
      </c>
      <c r="CQ280" s="72">
        <f t="shared" si="362"/>
        <v>227324.97</v>
      </c>
      <c r="CR280" s="72">
        <f t="shared" si="362"/>
        <v>49873.79</v>
      </c>
      <c r="CS280" s="72">
        <f t="shared" si="362"/>
        <v>172557.48</v>
      </c>
      <c r="CT280" s="72">
        <f t="shared" si="362"/>
        <v>38382.14</v>
      </c>
      <c r="CU280" s="72">
        <f t="shared" si="362"/>
        <v>28345.33</v>
      </c>
      <c r="CV280" s="72">
        <f t="shared" si="362"/>
        <v>22030.57</v>
      </c>
      <c r="CW280" s="72">
        <f t="shared" si="362"/>
        <v>135038.20000000001</v>
      </c>
      <c r="CX280" s="72">
        <f t="shared" si="362"/>
        <v>212796</v>
      </c>
      <c r="CY280" s="72">
        <f t="shared" si="362"/>
        <v>14592.54</v>
      </c>
      <c r="CZ280" s="72">
        <f t="shared" si="362"/>
        <v>567159.62</v>
      </c>
      <c r="DA280" s="72">
        <f t="shared" si="362"/>
        <v>89632.13</v>
      </c>
      <c r="DB280" s="72">
        <f t="shared" si="362"/>
        <v>65188.73</v>
      </c>
      <c r="DC280" s="72">
        <f t="shared" si="362"/>
        <v>117380.87</v>
      </c>
      <c r="DD280" s="72">
        <f t="shared" si="362"/>
        <v>77292.639999999999</v>
      </c>
      <c r="DE280" s="72">
        <f t="shared" si="362"/>
        <v>205406.38</v>
      </c>
      <c r="DF280" s="72">
        <f t="shared" si="362"/>
        <v>5725762.6500000004</v>
      </c>
      <c r="DG280" s="72">
        <f t="shared" si="362"/>
        <v>81608.14</v>
      </c>
      <c r="DH280" s="72">
        <f t="shared" si="362"/>
        <v>759118.08</v>
      </c>
      <c r="DI280" s="72">
        <f t="shared" si="362"/>
        <v>957669.19</v>
      </c>
      <c r="DJ280" s="72">
        <f t="shared" si="362"/>
        <v>97899.64</v>
      </c>
      <c r="DK280" s="72">
        <f t="shared" si="362"/>
        <v>70505.72</v>
      </c>
      <c r="DL280" s="72">
        <f t="shared" si="362"/>
        <v>1312069.8999999999</v>
      </c>
      <c r="DM280" s="72">
        <f t="shared" si="362"/>
        <v>118628.87</v>
      </c>
      <c r="DN280" s="72">
        <f t="shared" si="362"/>
        <v>585376.52</v>
      </c>
      <c r="DO280" s="72">
        <f t="shared" si="362"/>
        <v>626166.51</v>
      </c>
      <c r="DP280" s="72">
        <f t="shared" si="362"/>
        <v>45126.06</v>
      </c>
      <c r="DQ280" s="72">
        <f t="shared" si="362"/>
        <v>294887.24</v>
      </c>
      <c r="DR280" s="72">
        <f t="shared" si="362"/>
        <v>324773.46999999997</v>
      </c>
      <c r="DS280" s="72">
        <f t="shared" si="362"/>
        <v>186867.82</v>
      </c>
      <c r="DT280" s="72">
        <f t="shared" si="362"/>
        <v>40554.51</v>
      </c>
      <c r="DU280" s="72">
        <f t="shared" si="362"/>
        <v>106004.27</v>
      </c>
      <c r="DV280" s="72">
        <f t="shared" si="362"/>
        <v>33991.17</v>
      </c>
      <c r="DW280" s="72">
        <f t="shared" si="362"/>
        <v>79927.67</v>
      </c>
      <c r="DX280" s="72">
        <f t="shared" si="362"/>
        <v>95732.44</v>
      </c>
      <c r="DY280" s="72">
        <f t="shared" si="362"/>
        <v>121643.47</v>
      </c>
      <c r="DZ280" s="72">
        <f t="shared" si="362"/>
        <v>277886.40000000002</v>
      </c>
      <c r="EA280" s="72">
        <f t="shared" si="362"/>
        <v>557108.44999999995</v>
      </c>
      <c r="EB280" s="72">
        <f t="shared" si="363"/>
        <v>225304.46</v>
      </c>
      <c r="EC280" s="72">
        <f t="shared" si="363"/>
        <v>88385.04</v>
      </c>
      <c r="ED280" s="72">
        <f t="shared" si="363"/>
        <v>465591.37</v>
      </c>
      <c r="EE280" s="72">
        <f t="shared" si="363"/>
        <v>57918.96</v>
      </c>
      <c r="EF280" s="72">
        <f t="shared" si="363"/>
        <v>235709.8</v>
      </c>
      <c r="EG280" s="72">
        <f t="shared" si="363"/>
        <v>87564.85</v>
      </c>
      <c r="EH280" s="72">
        <f t="shared" si="363"/>
        <v>42471.1</v>
      </c>
      <c r="EI280" s="72">
        <f t="shared" si="363"/>
        <v>2492792.27</v>
      </c>
      <c r="EJ280" s="72">
        <f t="shared" si="363"/>
        <v>650098.04</v>
      </c>
      <c r="EK280" s="72">
        <f t="shared" si="363"/>
        <v>120677.75999999999</v>
      </c>
      <c r="EL280" s="72">
        <f t="shared" si="363"/>
        <v>43444.59</v>
      </c>
      <c r="EM280" s="72">
        <f t="shared" si="363"/>
        <v>190874.32</v>
      </c>
      <c r="EN280" s="72">
        <f t="shared" si="363"/>
        <v>190573.9</v>
      </c>
      <c r="EO280" s="72">
        <f t="shared" si="363"/>
        <v>121456.16</v>
      </c>
      <c r="EP280" s="72">
        <f t="shared" si="363"/>
        <v>174471.37</v>
      </c>
      <c r="EQ280" s="72">
        <f t="shared" si="363"/>
        <v>797468.84</v>
      </c>
      <c r="ER280" s="72">
        <f t="shared" si="363"/>
        <v>154004.76999999999</v>
      </c>
      <c r="ES280" s="72">
        <f t="shared" si="363"/>
        <v>60787.18</v>
      </c>
      <c r="ET280" s="72">
        <f t="shared" si="363"/>
        <v>90135.82</v>
      </c>
      <c r="EU280" s="72">
        <f t="shared" si="363"/>
        <v>129334</v>
      </c>
      <c r="EV280" s="72">
        <f t="shared" si="363"/>
        <v>35579.629999999997</v>
      </c>
      <c r="EW280" s="72">
        <f t="shared" si="363"/>
        <v>198292.46</v>
      </c>
      <c r="EX280" s="72">
        <f t="shared" si="363"/>
        <v>10241.450000000001</v>
      </c>
      <c r="EY280" s="72">
        <f t="shared" si="363"/>
        <v>99073.88</v>
      </c>
      <c r="EZ280" s="72">
        <f t="shared" si="363"/>
        <v>75198.429999999993</v>
      </c>
      <c r="FA280" s="72">
        <f t="shared" si="363"/>
        <v>1259094.98</v>
      </c>
      <c r="FB280" s="72">
        <f t="shared" si="363"/>
        <v>379413.78</v>
      </c>
      <c r="FC280" s="72">
        <f t="shared" si="363"/>
        <v>744608.14</v>
      </c>
      <c r="FD280" s="72">
        <f t="shared" si="363"/>
        <v>126698.05</v>
      </c>
      <c r="FE280" s="72">
        <f t="shared" si="363"/>
        <v>55104.22</v>
      </c>
      <c r="FF280" s="72">
        <f t="shared" si="363"/>
        <v>59068.29</v>
      </c>
      <c r="FG280" s="72">
        <f t="shared" si="363"/>
        <v>26569.89</v>
      </c>
      <c r="FH280" s="72">
        <f t="shared" si="363"/>
        <v>78736.91</v>
      </c>
      <c r="FI280" s="72">
        <f t="shared" si="363"/>
        <v>395908.8</v>
      </c>
      <c r="FJ280" s="72">
        <f t="shared" si="363"/>
        <v>709276.1</v>
      </c>
      <c r="FK280" s="72">
        <f t="shared" si="363"/>
        <v>760439.82</v>
      </c>
      <c r="FL280" s="72">
        <f t="shared" si="363"/>
        <v>1151399.83</v>
      </c>
      <c r="FM280" s="72">
        <f t="shared" si="363"/>
        <v>420540.72</v>
      </c>
      <c r="FN280" s="72">
        <f t="shared" si="363"/>
        <v>2506028.02</v>
      </c>
      <c r="FO280" s="72">
        <f t="shared" si="363"/>
        <v>438573.15</v>
      </c>
      <c r="FP280" s="72">
        <f t="shared" si="363"/>
        <v>925747.41</v>
      </c>
      <c r="FQ280" s="72">
        <f t="shared" si="363"/>
        <v>221799.98</v>
      </c>
      <c r="FR280" s="72">
        <f t="shared" si="363"/>
        <v>118178.78</v>
      </c>
      <c r="FS280" s="72">
        <f t="shared" si="363"/>
        <v>162377.51</v>
      </c>
      <c r="FT280" s="2">
        <f t="shared" si="363"/>
        <v>76974.899999999994</v>
      </c>
      <c r="FU280" s="72">
        <f t="shared" si="363"/>
        <v>234858.53</v>
      </c>
      <c r="FV280" s="72">
        <f t="shared" si="363"/>
        <v>140731.32</v>
      </c>
      <c r="FW280" s="72">
        <f t="shared" si="363"/>
        <v>42095.14</v>
      </c>
      <c r="FX280" s="72">
        <f t="shared" si="363"/>
        <v>42842.85</v>
      </c>
      <c r="FY280" s="72">
        <f>FY269</f>
        <v>0</v>
      </c>
      <c r="FZ280" s="160">
        <f>SUM(C280:FX280)</f>
        <v>183803163.56999978</v>
      </c>
      <c r="GA280" s="53"/>
      <c r="GB280" s="167"/>
      <c r="GC280" s="2"/>
      <c r="GD280" s="54"/>
      <c r="GE280" s="6"/>
      <c r="GF280" s="2"/>
      <c r="GG280" s="7"/>
      <c r="GH280" s="53"/>
      <c r="GI280" s="53"/>
      <c r="GJ280" s="53"/>
      <c r="GK280" s="53"/>
      <c r="GL280" s="53"/>
      <c r="GM280" s="53"/>
    </row>
    <row r="281" spans="1:195" x14ac:dyDescent="0.2">
      <c r="A281" s="3" t="s">
        <v>663</v>
      </c>
      <c r="B281" s="2" t="s">
        <v>646</v>
      </c>
      <c r="C281" s="72">
        <f>C278-C279-C280</f>
        <v>50583023.148632236</v>
      </c>
      <c r="D281" s="72">
        <f t="shared" ref="D281:BO281" si="364">D278-D279-D280</f>
        <v>259202135.96683919</v>
      </c>
      <c r="E281" s="72">
        <f t="shared" si="364"/>
        <v>47850476.237402312</v>
      </c>
      <c r="F281" s="72">
        <f t="shared" si="364"/>
        <v>109224979.25723384</v>
      </c>
      <c r="G281" s="72">
        <f t="shared" si="364"/>
        <v>4366584.9718246963</v>
      </c>
      <c r="H281" s="72">
        <f t="shared" si="364"/>
        <v>5021011.4818365993</v>
      </c>
      <c r="I281" s="72">
        <f t="shared" si="364"/>
        <v>67866093.805569038</v>
      </c>
      <c r="J281" s="72">
        <f t="shared" si="364"/>
        <v>14614000.180755215</v>
      </c>
      <c r="K281" s="72">
        <f t="shared" si="364"/>
        <v>1889615.8470352709</v>
      </c>
      <c r="L281" s="72">
        <f t="shared" si="364"/>
        <v>9181822.2682284061</v>
      </c>
      <c r="M281" s="72">
        <f t="shared" si="364"/>
        <v>8022599.4321425762</v>
      </c>
      <c r="N281" s="72">
        <f t="shared" si="364"/>
        <v>293016659.71888584</v>
      </c>
      <c r="O281" s="72">
        <f t="shared" si="364"/>
        <v>67712614.326625675</v>
      </c>
      <c r="P281" s="72">
        <f t="shared" si="364"/>
        <v>1613212.8066351856</v>
      </c>
      <c r="Q281" s="72">
        <f t="shared" si="364"/>
        <v>264196251.4325529</v>
      </c>
      <c r="R281" s="72">
        <f t="shared" si="364"/>
        <v>20062676.54169501</v>
      </c>
      <c r="S281" s="72">
        <f t="shared" si="364"/>
        <v>7129065.5560449827</v>
      </c>
      <c r="T281" s="72">
        <f t="shared" si="364"/>
        <v>1404103.7060285062</v>
      </c>
      <c r="U281" s="72">
        <f t="shared" si="364"/>
        <v>471151.27298535709</v>
      </c>
      <c r="V281" s="72">
        <f t="shared" si="364"/>
        <v>2246711.7419767408</v>
      </c>
      <c r="W281" s="72">
        <f t="shared" si="364"/>
        <v>639483.48416311434</v>
      </c>
      <c r="X281" s="72">
        <f t="shared" si="364"/>
        <v>641073.39984066784</v>
      </c>
      <c r="Y281" s="72">
        <f t="shared" si="364"/>
        <v>13068236.1927785</v>
      </c>
      <c r="Z281" s="72">
        <f t="shared" si="364"/>
        <v>2261795.8806129205</v>
      </c>
      <c r="AA281" s="72">
        <f t="shared" si="364"/>
        <v>152205699.18364331</v>
      </c>
      <c r="AB281" s="72">
        <f t="shared" si="364"/>
        <v>62098658.015005834</v>
      </c>
      <c r="AC281" s="72">
        <f t="shared" si="364"/>
        <v>4496598.8372637257</v>
      </c>
      <c r="AD281" s="72">
        <f t="shared" si="364"/>
        <v>6583532.7534434758</v>
      </c>
      <c r="AE281" s="72">
        <f t="shared" si="364"/>
        <v>1293774.6849747747</v>
      </c>
      <c r="AF281" s="72">
        <f t="shared" si="364"/>
        <v>1747454.0707861239</v>
      </c>
      <c r="AG281" s="72">
        <f t="shared" si="364"/>
        <v>1167614.8524090734</v>
      </c>
      <c r="AH281" s="72">
        <f t="shared" si="364"/>
        <v>7484184.800400666</v>
      </c>
      <c r="AI281" s="72">
        <f t="shared" si="364"/>
        <v>3288840.5573764262</v>
      </c>
      <c r="AJ281" s="72">
        <f t="shared" si="364"/>
        <v>2029465.2555442222</v>
      </c>
      <c r="AK281" s="72">
        <f t="shared" si="364"/>
        <v>1677033.3449786184</v>
      </c>
      <c r="AL281" s="72">
        <f t="shared" si="364"/>
        <v>1379989.8961319893</v>
      </c>
      <c r="AM281" s="72">
        <f t="shared" si="364"/>
        <v>3171210.5365203628</v>
      </c>
      <c r="AN281" s="72">
        <f t="shared" si="364"/>
        <v>1073354.3219756167</v>
      </c>
      <c r="AO281" s="72">
        <f t="shared" si="364"/>
        <v>29443238.531329405</v>
      </c>
      <c r="AP281" s="72">
        <f t="shared" si="364"/>
        <v>304380033.28262621</v>
      </c>
      <c r="AQ281" s="72">
        <f t="shared" si="364"/>
        <v>789230.54416498879</v>
      </c>
      <c r="AR281" s="72">
        <f t="shared" si="364"/>
        <v>330595802.899746</v>
      </c>
      <c r="AS281" s="72">
        <f t="shared" si="364"/>
        <v>22515224.509067647</v>
      </c>
      <c r="AT281" s="72">
        <f t="shared" si="364"/>
        <v>12680585.745260349</v>
      </c>
      <c r="AU281" s="72">
        <f t="shared" si="364"/>
        <v>2222048.3210306098</v>
      </c>
      <c r="AV281" s="72">
        <f t="shared" si="364"/>
        <v>2875662.1738132569</v>
      </c>
      <c r="AW281" s="72">
        <f t="shared" si="364"/>
        <v>2266898.1705805766</v>
      </c>
      <c r="AX281" s="72">
        <f t="shared" si="364"/>
        <v>531537.97906676214</v>
      </c>
      <c r="AY281" s="72">
        <f t="shared" si="364"/>
        <v>3335686.080862802</v>
      </c>
      <c r="AZ281" s="72">
        <f t="shared" si="364"/>
        <v>82071809.29827264</v>
      </c>
      <c r="BA281" s="72">
        <f t="shared" si="364"/>
        <v>61715985.031303212</v>
      </c>
      <c r="BB281" s="72">
        <f t="shared" si="364"/>
        <v>57008295.749609865</v>
      </c>
      <c r="BC281" s="72">
        <f t="shared" si="364"/>
        <v>176222975.91204143</v>
      </c>
      <c r="BD281" s="72">
        <f t="shared" si="364"/>
        <v>26592537.206346009</v>
      </c>
      <c r="BE281" s="72">
        <f t="shared" si="364"/>
        <v>8448008.3721694518</v>
      </c>
      <c r="BF281" s="72">
        <f t="shared" si="364"/>
        <v>142721773.66704839</v>
      </c>
      <c r="BG281" s="72">
        <f t="shared" si="364"/>
        <v>7418703.6042043576</v>
      </c>
      <c r="BH281" s="72">
        <f t="shared" si="364"/>
        <v>4507580.5499651004</v>
      </c>
      <c r="BI281" s="72">
        <f t="shared" si="364"/>
        <v>2770059.0511382949</v>
      </c>
      <c r="BJ281" s="72">
        <f t="shared" si="364"/>
        <v>37072399.233377568</v>
      </c>
      <c r="BK281" s="72">
        <f t="shared" si="364"/>
        <v>156310169.20404959</v>
      </c>
      <c r="BL281" s="72">
        <f t="shared" si="364"/>
        <v>2554533.6881633834</v>
      </c>
      <c r="BM281" s="72">
        <f t="shared" si="364"/>
        <v>2597463.4908663724</v>
      </c>
      <c r="BN281" s="72">
        <f t="shared" si="364"/>
        <v>20882149.011387952</v>
      </c>
      <c r="BO281" s="72">
        <f t="shared" si="364"/>
        <v>8779926.3643415291</v>
      </c>
      <c r="BP281" s="72">
        <f t="shared" ref="BP281:EA281" si="365">BP278-BP279-BP280</f>
        <v>1090083.5478411755</v>
      </c>
      <c r="BQ281" s="72">
        <f t="shared" si="365"/>
        <v>26490072.91341646</v>
      </c>
      <c r="BR281" s="72">
        <f t="shared" si="365"/>
        <v>33554923.526549578</v>
      </c>
      <c r="BS281" s="72">
        <f t="shared" si="365"/>
        <v>8436266.5085066538</v>
      </c>
      <c r="BT281" s="72">
        <f t="shared" si="365"/>
        <v>2846686.3504348518</v>
      </c>
      <c r="BU281" s="72">
        <f t="shared" si="365"/>
        <v>2525170.5538470247</v>
      </c>
      <c r="BV281" s="72">
        <f t="shared" si="365"/>
        <v>3382617.8050764967</v>
      </c>
      <c r="BW281" s="72">
        <f t="shared" si="365"/>
        <v>6699071.0470384834</v>
      </c>
      <c r="BX281" s="72">
        <f t="shared" si="365"/>
        <v>619805.02332151425</v>
      </c>
      <c r="BY281" s="72">
        <f t="shared" si="365"/>
        <v>2687067.8546450892</v>
      </c>
      <c r="BZ281" s="72">
        <f t="shared" si="365"/>
        <v>1658021.8338169565</v>
      </c>
      <c r="CA281" s="72">
        <f t="shared" si="365"/>
        <v>834341.87350081932</v>
      </c>
      <c r="CB281" s="72">
        <f t="shared" si="365"/>
        <v>371296013.81086957</v>
      </c>
      <c r="CC281" s="72">
        <f t="shared" si="365"/>
        <v>1656774.5481588477</v>
      </c>
      <c r="CD281" s="72">
        <f t="shared" si="365"/>
        <v>560132.88727976382</v>
      </c>
      <c r="CE281" s="72">
        <f t="shared" si="365"/>
        <v>1256072.2272153252</v>
      </c>
      <c r="CF281" s="72">
        <f t="shared" si="365"/>
        <v>748149.47141304449</v>
      </c>
      <c r="CG281" s="72">
        <f t="shared" si="365"/>
        <v>1787163.3059205238</v>
      </c>
      <c r="CH281" s="72">
        <f t="shared" si="365"/>
        <v>1126960.0397169134</v>
      </c>
      <c r="CI281" s="72">
        <f t="shared" si="365"/>
        <v>3172690.9558413457</v>
      </c>
      <c r="CJ281" s="72">
        <f t="shared" si="365"/>
        <v>3383381.1742690131</v>
      </c>
      <c r="CK281" s="72">
        <f t="shared" si="365"/>
        <v>34114718.63662722</v>
      </c>
      <c r="CL281" s="72">
        <f t="shared" si="365"/>
        <v>9412526.6754496582</v>
      </c>
      <c r="CM281" s="72">
        <f t="shared" si="365"/>
        <v>6950750.6426262585</v>
      </c>
      <c r="CN281" s="72">
        <f t="shared" si="365"/>
        <v>137232124.2114585</v>
      </c>
      <c r="CO281" s="72">
        <f t="shared" si="365"/>
        <v>73773125.53650859</v>
      </c>
      <c r="CP281" s="72">
        <f t="shared" si="365"/>
        <v>548924.50480687933</v>
      </c>
      <c r="CQ281" s="72">
        <f t="shared" si="365"/>
        <v>7597493.8078891179</v>
      </c>
      <c r="CR281" s="72">
        <f t="shared" si="365"/>
        <v>2255186.0961052291</v>
      </c>
      <c r="CS281" s="72">
        <f t="shared" si="365"/>
        <v>2253582.5686044381</v>
      </c>
      <c r="CT281" s="72">
        <f t="shared" si="365"/>
        <v>1352198.6977145681</v>
      </c>
      <c r="CU281" s="72">
        <f t="shared" si="365"/>
        <v>3161237.8317312188</v>
      </c>
      <c r="CV281" s="72">
        <f t="shared" si="365"/>
        <v>556628.42745238927</v>
      </c>
      <c r="CW281" s="72">
        <f t="shared" si="365"/>
        <v>1059122.3090296327</v>
      </c>
      <c r="CX281" s="72">
        <f t="shared" si="365"/>
        <v>2534910.7524276259</v>
      </c>
      <c r="CY281" s="72">
        <f t="shared" si="365"/>
        <v>652793.59978281055</v>
      </c>
      <c r="CZ281" s="72">
        <f t="shared" si="365"/>
        <v>10503588.166619891</v>
      </c>
      <c r="DA281" s="72">
        <f t="shared" si="365"/>
        <v>1246122.509972895</v>
      </c>
      <c r="DB281" s="72">
        <f t="shared" si="365"/>
        <v>2546887.6326599997</v>
      </c>
      <c r="DC281" s="72">
        <f t="shared" si="365"/>
        <v>956301.34181830322</v>
      </c>
      <c r="DD281" s="72">
        <f t="shared" si="365"/>
        <v>1339131.6393077136</v>
      </c>
      <c r="DE281" s="72">
        <f t="shared" si="365"/>
        <v>2453254.6597225387</v>
      </c>
      <c r="DF281" s="72">
        <f t="shared" si="365"/>
        <v>123900449.44151646</v>
      </c>
      <c r="DG281" s="72">
        <f t="shared" si="365"/>
        <v>405041.60473613825</v>
      </c>
      <c r="DH281" s="72">
        <f t="shared" si="365"/>
        <v>7327645.0682345424</v>
      </c>
      <c r="DI281" s="72">
        <f t="shared" si="365"/>
        <v>11810708.706096955</v>
      </c>
      <c r="DJ281" s="72">
        <f t="shared" si="365"/>
        <v>4657573.4168130355</v>
      </c>
      <c r="DK281" s="72">
        <f t="shared" si="365"/>
        <v>3547357.8769565276</v>
      </c>
      <c r="DL281" s="72">
        <f t="shared" si="365"/>
        <v>35679296.056957088</v>
      </c>
      <c r="DM281" s="72">
        <f t="shared" si="365"/>
        <v>2830028.2110777441</v>
      </c>
      <c r="DN281" s="72">
        <f t="shared" si="365"/>
        <v>4943361.6181533244</v>
      </c>
      <c r="DO281" s="72">
        <f t="shared" si="365"/>
        <v>19197190.680944238</v>
      </c>
      <c r="DP281" s="72">
        <f t="shared" si="365"/>
        <v>2292286.6925261007</v>
      </c>
      <c r="DQ281" s="72">
        <f t="shared" si="365"/>
        <v>806973.6514079466</v>
      </c>
      <c r="DR281" s="72">
        <f t="shared" si="365"/>
        <v>10224892.514069624</v>
      </c>
      <c r="DS281" s="72">
        <f t="shared" si="365"/>
        <v>6108267.8320375588</v>
      </c>
      <c r="DT281" s="72">
        <f t="shared" si="365"/>
        <v>1760054.1526502015</v>
      </c>
      <c r="DU281" s="72">
        <f t="shared" si="365"/>
        <v>3019333.2980799517</v>
      </c>
      <c r="DV281" s="72">
        <f t="shared" si="365"/>
        <v>2321377.6848917864</v>
      </c>
      <c r="DW281" s="72">
        <f t="shared" si="365"/>
        <v>3111216.3961154539</v>
      </c>
      <c r="DX281" s="72">
        <f t="shared" si="365"/>
        <v>1414484.9467468611</v>
      </c>
      <c r="DY281" s="72">
        <f t="shared" si="365"/>
        <v>2353114.6556201014</v>
      </c>
      <c r="DZ281" s="72">
        <f t="shared" si="365"/>
        <v>5146724.0232047075</v>
      </c>
      <c r="EA281" s="72">
        <f t="shared" si="365"/>
        <v>1494899.3321927439</v>
      </c>
      <c r="EB281" s="72">
        <f t="shared" ref="EB281:FY281" si="366">EB278-EB279-EB280</f>
        <v>2695182.3885982241</v>
      </c>
      <c r="EC281" s="72">
        <f t="shared" si="366"/>
        <v>2088909.0249657054</v>
      </c>
      <c r="ED281" s="72">
        <f t="shared" si="366"/>
        <v>4017581.2757131578</v>
      </c>
      <c r="EE281" s="72">
        <f t="shared" si="366"/>
        <v>2048173.5762411156</v>
      </c>
      <c r="EF281" s="72">
        <f t="shared" si="366"/>
        <v>10267632.17892907</v>
      </c>
      <c r="EG281" s="72">
        <f t="shared" si="366"/>
        <v>2255366.8374561057</v>
      </c>
      <c r="EH281" s="72">
        <f t="shared" si="366"/>
        <v>2330059.6878124303</v>
      </c>
      <c r="EI281" s="72">
        <f t="shared" si="366"/>
        <v>107965200.50233634</v>
      </c>
      <c r="EJ281" s="72">
        <f t="shared" si="366"/>
        <v>54291749.299467675</v>
      </c>
      <c r="EK281" s="72">
        <f t="shared" si="366"/>
        <v>2488140.3315085652</v>
      </c>
      <c r="EL281" s="72">
        <f t="shared" si="366"/>
        <v>3717778.5055645555</v>
      </c>
      <c r="EM281" s="72">
        <f t="shared" si="366"/>
        <v>2396277.3835959393</v>
      </c>
      <c r="EN281" s="72">
        <f t="shared" si="366"/>
        <v>7396961.7975209784</v>
      </c>
      <c r="EO281" s="72">
        <f t="shared" si="366"/>
        <v>2403130.2909956453</v>
      </c>
      <c r="EP281" s="72">
        <f t="shared" si="366"/>
        <v>1567777.3784263879</v>
      </c>
      <c r="EQ281" s="72">
        <f t="shared" si="366"/>
        <v>12661869.308128716</v>
      </c>
      <c r="ER281" s="72">
        <f t="shared" si="366"/>
        <v>1815377.4918828385</v>
      </c>
      <c r="ES281" s="72">
        <f t="shared" si="366"/>
        <v>1322727.4176687433</v>
      </c>
      <c r="ET281" s="72">
        <f t="shared" si="366"/>
        <v>2731214.5978099271</v>
      </c>
      <c r="EU281" s="72">
        <f t="shared" si="366"/>
        <v>4997095.4942289805</v>
      </c>
      <c r="EV281" s="72">
        <f t="shared" si="366"/>
        <v>604511.93279741658</v>
      </c>
      <c r="EW281" s="72">
        <f t="shared" si="366"/>
        <v>4909851.9364859015</v>
      </c>
      <c r="EX281" s="72">
        <f t="shared" si="366"/>
        <v>2884349.7537897322</v>
      </c>
      <c r="EY281" s="72">
        <f t="shared" si="366"/>
        <v>3116460.1905316003</v>
      </c>
      <c r="EZ281" s="72">
        <f t="shared" si="366"/>
        <v>1142836.2091257579</v>
      </c>
      <c r="FA281" s="72">
        <f t="shared" si="366"/>
        <v>7128483.9376403838</v>
      </c>
      <c r="FB281" s="72">
        <f t="shared" si="366"/>
        <v>0</v>
      </c>
      <c r="FC281" s="72">
        <f t="shared" si="366"/>
        <v>11745720.226638582</v>
      </c>
      <c r="FD281" s="72">
        <f t="shared" si="366"/>
        <v>2581619.11088571</v>
      </c>
      <c r="FE281" s="72">
        <f t="shared" si="366"/>
        <v>977635.65873395558</v>
      </c>
      <c r="FF281" s="72">
        <f t="shared" si="366"/>
        <v>2291442.6080630515</v>
      </c>
      <c r="FG281" s="72">
        <f t="shared" si="366"/>
        <v>1401986.4207775486</v>
      </c>
      <c r="FH281" s="72">
        <f t="shared" si="366"/>
        <v>609039.44256285636</v>
      </c>
      <c r="FI281" s="72">
        <f t="shared" si="366"/>
        <v>7502166.4300427819</v>
      </c>
      <c r="FJ281" s="72">
        <f t="shared" si="366"/>
        <v>7192353.3744337251</v>
      </c>
      <c r="FK281" s="72">
        <f t="shared" si="366"/>
        <v>5699864.4476854876</v>
      </c>
      <c r="FL281" s="72">
        <f t="shared" si="366"/>
        <v>28023987.66437088</v>
      </c>
      <c r="FM281" s="72">
        <f t="shared" si="366"/>
        <v>20971722.055788342</v>
      </c>
      <c r="FN281" s="72">
        <f t="shared" si="366"/>
        <v>132762693.89208056</v>
      </c>
      <c r="FO281" s="72">
        <f t="shared" si="366"/>
        <v>1538547.7820534087</v>
      </c>
      <c r="FP281" s="72">
        <f t="shared" si="366"/>
        <v>9171561.2244032044</v>
      </c>
      <c r="FQ281" s="72">
        <f t="shared" si="366"/>
        <v>4000432.5216008467</v>
      </c>
      <c r="FR281" s="72">
        <f t="shared" si="366"/>
        <v>1062979.7605759853</v>
      </c>
      <c r="FS281" s="72">
        <f t="shared" si="366"/>
        <v>1332685.3512062449</v>
      </c>
      <c r="FT281" s="2">
        <f t="shared" si="366"/>
        <v>154139.49736836451</v>
      </c>
      <c r="FU281" s="72">
        <f t="shared" si="366"/>
        <v>4889020.7143410947</v>
      </c>
      <c r="FV281" s="72">
        <f t="shared" si="366"/>
        <v>4152855.4138584961</v>
      </c>
      <c r="FW281" s="72">
        <f t="shared" si="366"/>
        <v>2241136.5398523961</v>
      </c>
      <c r="FX281" s="72">
        <f t="shared" si="366"/>
        <v>669825.26481718011</v>
      </c>
      <c r="FY281" s="72">
        <f t="shared" si="366"/>
        <v>0</v>
      </c>
      <c r="FZ281" s="160">
        <f>SUM(C281:FX281)</f>
        <v>4546175576.9399996</v>
      </c>
      <c r="GA281" s="53"/>
      <c r="GB281" s="168"/>
      <c r="GC281" s="2"/>
      <c r="GD281" s="54"/>
      <c r="GE281" s="6"/>
      <c r="GF281" s="2"/>
      <c r="GG281" s="7"/>
      <c r="GH281" s="53"/>
      <c r="GI281" s="53"/>
      <c r="GJ281" s="53"/>
      <c r="GK281" s="53"/>
      <c r="GL281" s="53"/>
      <c r="GM281" s="53"/>
    </row>
    <row r="282" spans="1:195" x14ac:dyDescent="0.2">
      <c r="A282" s="3" t="s">
        <v>664</v>
      </c>
      <c r="B282" s="2" t="s">
        <v>665</v>
      </c>
      <c r="C282" s="54">
        <f t="shared" ref="C282:BN282" si="367">IF(MIN((((C265*-$GE$266)+C275)),(C56-C270))&lt;0,0,(MIN((((C265*-$GE$266)+C275)),(C56-C270))))</f>
        <v>0</v>
      </c>
      <c r="D282" s="54">
        <f t="shared" si="367"/>
        <v>0</v>
      </c>
      <c r="E282" s="54">
        <f t="shared" si="367"/>
        <v>0</v>
      </c>
      <c r="F282" s="54">
        <f t="shared" si="367"/>
        <v>0</v>
      </c>
      <c r="G282" s="54">
        <f t="shared" si="367"/>
        <v>0</v>
      </c>
      <c r="H282" s="54">
        <f t="shared" si="367"/>
        <v>0</v>
      </c>
      <c r="I282" s="54">
        <f t="shared" si="367"/>
        <v>0</v>
      </c>
      <c r="J282" s="54">
        <f t="shared" si="367"/>
        <v>0</v>
      </c>
      <c r="K282" s="54">
        <f t="shared" si="367"/>
        <v>0</v>
      </c>
      <c r="L282" s="54">
        <f t="shared" si="367"/>
        <v>0</v>
      </c>
      <c r="M282" s="54">
        <f t="shared" si="367"/>
        <v>0</v>
      </c>
      <c r="N282" s="54">
        <f t="shared" si="367"/>
        <v>0</v>
      </c>
      <c r="O282" s="54">
        <f t="shared" si="367"/>
        <v>0</v>
      </c>
      <c r="P282" s="54">
        <f t="shared" si="367"/>
        <v>0</v>
      </c>
      <c r="Q282" s="54">
        <f t="shared" si="367"/>
        <v>0</v>
      </c>
      <c r="R282" s="54">
        <f t="shared" si="367"/>
        <v>0</v>
      </c>
      <c r="S282" s="54">
        <f t="shared" si="367"/>
        <v>0</v>
      </c>
      <c r="T282" s="54">
        <f t="shared" si="367"/>
        <v>0</v>
      </c>
      <c r="U282" s="54">
        <f t="shared" si="367"/>
        <v>0</v>
      </c>
      <c r="V282" s="54">
        <f t="shared" si="367"/>
        <v>0</v>
      </c>
      <c r="W282" s="54">
        <f t="shared" si="367"/>
        <v>0</v>
      </c>
      <c r="X282" s="54">
        <f t="shared" si="367"/>
        <v>0</v>
      </c>
      <c r="Y282" s="54">
        <f t="shared" si="367"/>
        <v>0</v>
      </c>
      <c r="Z282" s="54">
        <f t="shared" si="367"/>
        <v>0</v>
      </c>
      <c r="AA282" s="54">
        <f t="shared" si="367"/>
        <v>0</v>
      </c>
      <c r="AB282" s="54">
        <f t="shared" si="367"/>
        <v>0</v>
      </c>
      <c r="AC282" s="54">
        <f t="shared" si="367"/>
        <v>0</v>
      </c>
      <c r="AD282" s="54">
        <f t="shared" si="367"/>
        <v>0</v>
      </c>
      <c r="AE282" s="54">
        <f t="shared" si="367"/>
        <v>0</v>
      </c>
      <c r="AF282" s="54">
        <f t="shared" si="367"/>
        <v>0</v>
      </c>
      <c r="AG282" s="54">
        <f t="shared" si="367"/>
        <v>0</v>
      </c>
      <c r="AH282" s="54">
        <f t="shared" si="367"/>
        <v>0</v>
      </c>
      <c r="AI282" s="54">
        <f t="shared" si="367"/>
        <v>0</v>
      </c>
      <c r="AJ282" s="54">
        <f t="shared" si="367"/>
        <v>0</v>
      </c>
      <c r="AK282" s="54">
        <f t="shared" si="367"/>
        <v>0</v>
      </c>
      <c r="AL282" s="54">
        <f t="shared" si="367"/>
        <v>0</v>
      </c>
      <c r="AM282" s="54">
        <f t="shared" si="367"/>
        <v>0</v>
      </c>
      <c r="AN282" s="54">
        <f t="shared" si="367"/>
        <v>0</v>
      </c>
      <c r="AO282" s="54">
        <f t="shared" si="367"/>
        <v>0</v>
      </c>
      <c r="AP282" s="54">
        <f t="shared" si="367"/>
        <v>0</v>
      </c>
      <c r="AQ282" s="54">
        <f t="shared" si="367"/>
        <v>0</v>
      </c>
      <c r="AR282" s="54">
        <f t="shared" si="367"/>
        <v>0</v>
      </c>
      <c r="AS282" s="54">
        <f t="shared" si="367"/>
        <v>0</v>
      </c>
      <c r="AT282" s="54">
        <f t="shared" si="367"/>
        <v>0</v>
      </c>
      <c r="AU282" s="54">
        <f t="shared" si="367"/>
        <v>0</v>
      </c>
      <c r="AV282" s="54">
        <f t="shared" si="367"/>
        <v>0</v>
      </c>
      <c r="AW282" s="54">
        <f t="shared" si="367"/>
        <v>0</v>
      </c>
      <c r="AX282" s="54">
        <f t="shared" si="367"/>
        <v>0</v>
      </c>
      <c r="AY282" s="54">
        <f t="shared" si="367"/>
        <v>0</v>
      </c>
      <c r="AZ282" s="54">
        <f t="shared" si="367"/>
        <v>0</v>
      </c>
      <c r="BA282" s="54">
        <f t="shared" si="367"/>
        <v>0</v>
      </c>
      <c r="BB282" s="54">
        <f t="shared" si="367"/>
        <v>0</v>
      </c>
      <c r="BC282" s="54">
        <f t="shared" si="367"/>
        <v>0</v>
      </c>
      <c r="BD282" s="54">
        <f t="shared" si="367"/>
        <v>0</v>
      </c>
      <c r="BE282" s="54">
        <f t="shared" si="367"/>
        <v>0</v>
      </c>
      <c r="BF282" s="54">
        <f t="shared" si="367"/>
        <v>0</v>
      </c>
      <c r="BG282" s="54">
        <f t="shared" si="367"/>
        <v>0</v>
      </c>
      <c r="BH282" s="54">
        <f t="shared" si="367"/>
        <v>0</v>
      </c>
      <c r="BI282" s="54">
        <f t="shared" si="367"/>
        <v>0</v>
      </c>
      <c r="BJ282" s="54">
        <f t="shared" si="367"/>
        <v>0</v>
      </c>
      <c r="BK282" s="54">
        <f t="shared" si="367"/>
        <v>0</v>
      </c>
      <c r="BL282" s="54">
        <f t="shared" si="367"/>
        <v>0</v>
      </c>
      <c r="BM282" s="54">
        <f t="shared" si="367"/>
        <v>0</v>
      </c>
      <c r="BN282" s="54">
        <f t="shared" si="367"/>
        <v>0</v>
      </c>
      <c r="BO282" s="54">
        <f t="shared" ref="BO282:DZ282" si="368">IF(MIN((((BO265*-$GE$266)+BO275)),(BO56-BO270))&lt;0,0,(MIN((((BO265*-$GE$266)+BO275)),(BO56-BO270))))</f>
        <v>0</v>
      </c>
      <c r="BP282" s="54">
        <f t="shared" si="368"/>
        <v>0</v>
      </c>
      <c r="BQ282" s="54">
        <f t="shared" si="368"/>
        <v>0</v>
      </c>
      <c r="BR282" s="54">
        <f t="shared" si="368"/>
        <v>0</v>
      </c>
      <c r="BS282" s="54">
        <f t="shared" si="368"/>
        <v>0</v>
      </c>
      <c r="BT282" s="54">
        <f t="shared" si="368"/>
        <v>0</v>
      </c>
      <c r="BU282" s="54">
        <f t="shared" si="368"/>
        <v>0</v>
      </c>
      <c r="BV282" s="54">
        <f t="shared" si="368"/>
        <v>0</v>
      </c>
      <c r="BW282" s="54">
        <f t="shared" si="368"/>
        <v>0</v>
      </c>
      <c r="BX282" s="54">
        <f t="shared" si="368"/>
        <v>0</v>
      </c>
      <c r="BY282" s="54">
        <f t="shared" si="368"/>
        <v>0</v>
      </c>
      <c r="BZ282" s="54">
        <f t="shared" si="368"/>
        <v>0</v>
      </c>
      <c r="CA282" s="54">
        <f t="shared" si="368"/>
        <v>0</v>
      </c>
      <c r="CB282" s="54">
        <f t="shared" si="368"/>
        <v>0</v>
      </c>
      <c r="CC282" s="54">
        <f t="shared" si="368"/>
        <v>0</v>
      </c>
      <c r="CD282" s="54">
        <f t="shared" si="368"/>
        <v>0</v>
      </c>
      <c r="CE282" s="54">
        <f t="shared" si="368"/>
        <v>0</v>
      </c>
      <c r="CF282" s="54">
        <f t="shared" si="368"/>
        <v>0</v>
      </c>
      <c r="CG282" s="54">
        <f t="shared" si="368"/>
        <v>0</v>
      </c>
      <c r="CH282" s="54">
        <f t="shared" si="368"/>
        <v>0</v>
      </c>
      <c r="CI282" s="54">
        <f t="shared" si="368"/>
        <v>0</v>
      </c>
      <c r="CJ282" s="54">
        <f t="shared" si="368"/>
        <v>0</v>
      </c>
      <c r="CK282" s="54">
        <f t="shared" si="368"/>
        <v>0</v>
      </c>
      <c r="CL282" s="54">
        <f t="shared" si="368"/>
        <v>0</v>
      </c>
      <c r="CM282" s="54">
        <f t="shared" si="368"/>
        <v>0</v>
      </c>
      <c r="CN282" s="54">
        <f t="shared" si="368"/>
        <v>0</v>
      </c>
      <c r="CO282" s="54">
        <f t="shared" si="368"/>
        <v>0</v>
      </c>
      <c r="CP282" s="54">
        <f t="shared" si="368"/>
        <v>0</v>
      </c>
      <c r="CQ282" s="54">
        <f t="shared" si="368"/>
        <v>0</v>
      </c>
      <c r="CR282" s="54">
        <f t="shared" si="368"/>
        <v>0</v>
      </c>
      <c r="CS282" s="54">
        <f t="shared" si="368"/>
        <v>0</v>
      </c>
      <c r="CT282" s="54">
        <f t="shared" si="368"/>
        <v>0</v>
      </c>
      <c r="CU282" s="54">
        <f t="shared" si="368"/>
        <v>0</v>
      </c>
      <c r="CV282" s="54">
        <f t="shared" si="368"/>
        <v>0</v>
      </c>
      <c r="CW282" s="54">
        <f t="shared" si="368"/>
        <v>0</v>
      </c>
      <c r="CX282" s="54">
        <f t="shared" si="368"/>
        <v>0</v>
      </c>
      <c r="CY282" s="54">
        <f t="shared" si="368"/>
        <v>0</v>
      </c>
      <c r="CZ282" s="54">
        <f t="shared" si="368"/>
        <v>0</v>
      </c>
      <c r="DA282" s="54">
        <f t="shared" si="368"/>
        <v>0</v>
      </c>
      <c r="DB282" s="54">
        <f t="shared" si="368"/>
        <v>0</v>
      </c>
      <c r="DC282" s="54">
        <f t="shared" si="368"/>
        <v>0</v>
      </c>
      <c r="DD282" s="54">
        <f t="shared" si="368"/>
        <v>0</v>
      </c>
      <c r="DE282" s="54">
        <f t="shared" si="368"/>
        <v>0</v>
      </c>
      <c r="DF282" s="54">
        <f t="shared" si="368"/>
        <v>0</v>
      </c>
      <c r="DG282" s="54">
        <f t="shared" si="368"/>
        <v>0</v>
      </c>
      <c r="DH282" s="54">
        <f t="shared" si="368"/>
        <v>0</v>
      </c>
      <c r="DI282" s="54">
        <f t="shared" si="368"/>
        <v>0</v>
      </c>
      <c r="DJ282" s="54">
        <f t="shared" si="368"/>
        <v>0</v>
      </c>
      <c r="DK282" s="54">
        <f t="shared" si="368"/>
        <v>0</v>
      </c>
      <c r="DL282" s="54">
        <f t="shared" si="368"/>
        <v>0</v>
      </c>
      <c r="DM282" s="54">
        <f t="shared" si="368"/>
        <v>0</v>
      </c>
      <c r="DN282" s="54">
        <f t="shared" si="368"/>
        <v>0</v>
      </c>
      <c r="DO282" s="54">
        <f t="shared" si="368"/>
        <v>0</v>
      </c>
      <c r="DP282" s="54">
        <f t="shared" si="368"/>
        <v>0</v>
      </c>
      <c r="DQ282" s="54">
        <f t="shared" si="368"/>
        <v>0</v>
      </c>
      <c r="DR282" s="54">
        <f t="shared" si="368"/>
        <v>0</v>
      </c>
      <c r="DS282" s="54">
        <f t="shared" si="368"/>
        <v>0</v>
      </c>
      <c r="DT282" s="54">
        <f t="shared" si="368"/>
        <v>0</v>
      </c>
      <c r="DU282" s="54">
        <f t="shared" si="368"/>
        <v>0</v>
      </c>
      <c r="DV282" s="54">
        <f t="shared" si="368"/>
        <v>0</v>
      </c>
      <c r="DW282" s="54">
        <f t="shared" si="368"/>
        <v>0</v>
      </c>
      <c r="DX282" s="54">
        <f t="shared" si="368"/>
        <v>0</v>
      </c>
      <c r="DY282" s="54">
        <f t="shared" si="368"/>
        <v>0</v>
      </c>
      <c r="DZ282" s="54">
        <f t="shared" si="368"/>
        <v>0</v>
      </c>
      <c r="EA282" s="54">
        <f t="shared" ref="EA282:FX282" si="369">IF(MIN((((EA265*-$GE$266)+EA275)),(EA56-EA270))&lt;0,0,(MIN((((EA265*-$GE$266)+EA275)),(EA56-EA270))))</f>
        <v>0</v>
      </c>
      <c r="EB282" s="54">
        <f t="shared" si="369"/>
        <v>0</v>
      </c>
      <c r="EC282" s="54">
        <f t="shared" si="369"/>
        <v>0</v>
      </c>
      <c r="ED282" s="54">
        <f t="shared" si="369"/>
        <v>0</v>
      </c>
      <c r="EE282" s="54">
        <f t="shared" si="369"/>
        <v>0</v>
      </c>
      <c r="EF282" s="54">
        <f t="shared" si="369"/>
        <v>0</v>
      </c>
      <c r="EG282" s="54">
        <f t="shared" si="369"/>
        <v>0</v>
      </c>
      <c r="EH282" s="54">
        <f t="shared" si="369"/>
        <v>0</v>
      </c>
      <c r="EI282" s="54">
        <f t="shared" si="369"/>
        <v>0</v>
      </c>
      <c r="EJ282" s="54">
        <f t="shared" si="369"/>
        <v>0</v>
      </c>
      <c r="EK282" s="54">
        <f t="shared" si="369"/>
        <v>0</v>
      </c>
      <c r="EL282" s="54">
        <f t="shared" si="369"/>
        <v>0</v>
      </c>
      <c r="EM282" s="54">
        <f t="shared" si="369"/>
        <v>0</v>
      </c>
      <c r="EN282" s="54">
        <f t="shared" si="369"/>
        <v>0</v>
      </c>
      <c r="EO282" s="54">
        <f t="shared" si="369"/>
        <v>0</v>
      </c>
      <c r="EP282" s="54">
        <f t="shared" si="369"/>
        <v>0</v>
      </c>
      <c r="EQ282" s="54">
        <f t="shared" si="369"/>
        <v>0</v>
      </c>
      <c r="ER282" s="54">
        <f t="shared" si="369"/>
        <v>0</v>
      </c>
      <c r="ES282" s="54">
        <f t="shared" si="369"/>
        <v>0</v>
      </c>
      <c r="ET282" s="54">
        <f t="shared" si="369"/>
        <v>0</v>
      </c>
      <c r="EU282" s="54">
        <f t="shared" si="369"/>
        <v>0</v>
      </c>
      <c r="EV282" s="54">
        <f t="shared" si="369"/>
        <v>0</v>
      </c>
      <c r="EW282" s="54">
        <f t="shared" si="369"/>
        <v>0</v>
      </c>
      <c r="EX282" s="54">
        <f t="shared" si="369"/>
        <v>0</v>
      </c>
      <c r="EY282" s="54">
        <f t="shared" si="369"/>
        <v>0</v>
      </c>
      <c r="EZ282" s="54">
        <f t="shared" si="369"/>
        <v>0</v>
      </c>
      <c r="FA282" s="54">
        <f t="shared" si="369"/>
        <v>0</v>
      </c>
      <c r="FB282" s="54">
        <f t="shared" si="369"/>
        <v>54720.744998495386</v>
      </c>
      <c r="FC282" s="54">
        <f t="shared" si="369"/>
        <v>0</v>
      </c>
      <c r="FD282" s="54">
        <f t="shared" si="369"/>
        <v>0</v>
      </c>
      <c r="FE282" s="54">
        <f t="shared" si="369"/>
        <v>0</v>
      </c>
      <c r="FF282" s="54">
        <f t="shared" si="369"/>
        <v>0</v>
      </c>
      <c r="FG282" s="54">
        <f t="shared" si="369"/>
        <v>0</v>
      </c>
      <c r="FH282" s="54">
        <f t="shared" si="369"/>
        <v>0</v>
      </c>
      <c r="FI282" s="54">
        <f t="shared" si="369"/>
        <v>0</v>
      </c>
      <c r="FJ282" s="54">
        <f t="shared" si="369"/>
        <v>0</v>
      </c>
      <c r="FK282" s="54">
        <f t="shared" si="369"/>
        <v>0</v>
      </c>
      <c r="FL282" s="54">
        <f t="shared" si="369"/>
        <v>0</v>
      </c>
      <c r="FM282" s="54">
        <f t="shared" si="369"/>
        <v>0</v>
      </c>
      <c r="FN282" s="54">
        <f t="shared" si="369"/>
        <v>0</v>
      </c>
      <c r="FO282" s="54">
        <f t="shared" si="369"/>
        <v>0</v>
      </c>
      <c r="FP282" s="54">
        <f t="shared" si="369"/>
        <v>0</v>
      </c>
      <c r="FQ282" s="54">
        <f t="shared" si="369"/>
        <v>0</v>
      </c>
      <c r="FR282" s="54">
        <f t="shared" si="369"/>
        <v>0</v>
      </c>
      <c r="FS282" s="54">
        <f t="shared" si="369"/>
        <v>0</v>
      </c>
      <c r="FT282" s="53">
        <f t="shared" si="369"/>
        <v>0</v>
      </c>
      <c r="FU282" s="54">
        <f t="shared" si="369"/>
        <v>0</v>
      </c>
      <c r="FV282" s="54">
        <f t="shared" si="369"/>
        <v>0</v>
      </c>
      <c r="FW282" s="54">
        <f t="shared" si="369"/>
        <v>0</v>
      </c>
      <c r="FX282" s="54">
        <f t="shared" si="369"/>
        <v>0</v>
      </c>
      <c r="FY282" s="54">
        <f>IF(MIN((((FY267*-$GE$266)+FY276)),(FY56-FY272))&lt;0,0,(MIN((((FY267*-$GE$266)+FY276)),(FY56-FY272))))</f>
        <v>0</v>
      </c>
      <c r="FZ282" s="160">
        <f>SUM(C282:FX282)</f>
        <v>54720.744998495386</v>
      </c>
      <c r="GA282" s="54"/>
      <c r="GB282" s="167"/>
      <c r="GC282" s="2"/>
      <c r="GD282" s="54"/>
      <c r="GE282" s="6"/>
      <c r="GF282" s="2"/>
      <c r="GG282" s="7"/>
      <c r="GH282" s="53"/>
      <c r="GI282" s="53"/>
      <c r="GJ282" s="53"/>
      <c r="GK282" s="53"/>
      <c r="GL282" s="53"/>
      <c r="GM282" s="53"/>
    </row>
    <row r="283" spans="1:195" x14ac:dyDescent="0.2">
      <c r="A283" s="6"/>
      <c r="B283" s="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/>
      <c r="AN283" s="72"/>
      <c r="AO283" s="72"/>
      <c r="AP283" s="72"/>
      <c r="AQ283" s="72"/>
      <c r="AR283" s="72"/>
      <c r="AS283" s="72"/>
      <c r="AT283" s="72"/>
      <c r="AU283" s="72"/>
      <c r="AV283" s="72"/>
      <c r="AW283" s="72"/>
      <c r="AX283" s="72"/>
      <c r="AY283" s="72"/>
      <c r="AZ283" s="72"/>
      <c r="BA283" s="72"/>
      <c r="BB283" s="72"/>
      <c r="BC283" s="72"/>
      <c r="BD283" s="72"/>
      <c r="BE283" s="72"/>
      <c r="BF283" s="72"/>
      <c r="BG283" s="72"/>
      <c r="BH283" s="72"/>
      <c r="BI283" s="72"/>
      <c r="BJ283" s="72"/>
      <c r="BK283" s="72"/>
      <c r="BL283" s="72"/>
      <c r="BM283" s="72"/>
      <c r="BN283" s="72"/>
      <c r="BO283" s="72"/>
      <c r="BP283" s="72"/>
      <c r="BQ283" s="72"/>
      <c r="BR283" s="72"/>
      <c r="BS283" s="72"/>
      <c r="BT283" s="72"/>
      <c r="BU283" s="72"/>
      <c r="BV283" s="72"/>
      <c r="BW283" s="72"/>
      <c r="BX283" s="72"/>
      <c r="BY283" s="72"/>
      <c r="BZ283" s="72"/>
      <c r="CA283" s="72"/>
      <c r="CB283" s="72"/>
      <c r="CC283" s="72"/>
      <c r="CD283" s="72"/>
      <c r="CE283" s="72"/>
      <c r="CF283" s="72"/>
      <c r="CG283" s="72"/>
      <c r="CH283" s="72"/>
      <c r="CI283" s="72"/>
      <c r="CJ283" s="72"/>
      <c r="CK283" s="72"/>
      <c r="CL283" s="72"/>
      <c r="CM283" s="72"/>
      <c r="CN283" s="72"/>
      <c r="CO283" s="72"/>
      <c r="CP283" s="72"/>
      <c r="CQ283" s="72"/>
      <c r="CR283" s="72"/>
      <c r="CS283" s="72"/>
      <c r="CT283" s="72"/>
      <c r="CU283" s="72"/>
      <c r="CV283" s="72"/>
      <c r="CW283" s="72"/>
      <c r="CX283" s="72"/>
      <c r="CY283" s="72"/>
      <c r="CZ283" s="72"/>
      <c r="DA283" s="72"/>
      <c r="DB283" s="72"/>
      <c r="DC283" s="72"/>
      <c r="DD283" s="72"/>
      <c r="DE283" s="72"/>
      <c r="DF283" s="72"/>
      <c r="DG283" s="72"/>
      <c r="DH283" s="72"/>
      <c r="DI283" s="72"/>
      <c r="DJ283" s="72"/>
      <c r="DK283" s="72"/>
      <c r="DL283" s="72"/>
      <c r="DM283" s="72"/>
      <c r="DN283" s="72"/>
      <c r="DO283" s="72"/>
      <c r="DP283" s="72"/>
      <c r="DQ283" s="72"/>
      <c r="DR283" s="72"/>
      <c r="DS283" s="72"/>
      <c r="DT283" s="72"/>
      <c r="DU283" s="72"/>
      <c r="DV283" s="72"/>
      <c r="DW283" s="72"/>
      <c r="DX283" s="72"/>
      <c r="DY283" s="72"/>
      <c r="DZ283" s="72"/>
      <c r="EA283" s="72"/>
      <c r="EB283" s="72"/>
      <c r="EC283" s="72"/>
      <c r="ED283" s="72"/>
      <c r="EE283" s="72"/>
      <c r="EF283" s="72"/>
      <c r="EG283" s="72"/>
      <c r="EH283" s="72"/>
      <c r="EI283" s="72"/>
      <c r="EJ283" s="72"/>
      <c r="EK283" s="72"/>
      <c r="EL283" s="72"/>
      <c r="EM283" s="72"/>
      <c r="EN283" s="72"/>
      <c r="EO283" s="72"/>
      <c r="EP283" s="72"/>
      <c r="EQ283" s="72"/>
      <c r="ER283" s="72"/>
      <c r="ES283" s="72"/>
      <c r="ET283" s="72"/>
      <c r="EU283" s="72"/>
      <c r="EV283" s="72"/>
      <c r="EW283" s="72"/>
      <c r="EX283" s="72"/>
      <c r="EY283" s="72"/>
      <c r="EZ283" s="72"/>
      <c r="FA283" s="72"/>
      <c r="FB283" s="72"/>
      <c r="FC283" s="72"/>
      <c r="FD283" s="72"/>
      <c r="FE283" s="72"/>
      <c r="FF283" s="72"/>
      <c r="FG283" s="72"/>
      <c r="FH283" s="72"/>
      <c r="FI283" s="72"/>
      <c r="FJ283" s="72"/>
      <c r="FK283" s="72"/>
      <c r="FL283" s="72"/>
      <c r="FM283" s="72"/>
      <c r="FN283" s="72"/>
      <c r="FO283" s="72"/>
      <c r="FP283" s="72"/>
      <c r="FQ283" s="72"/>
      <c r="FR283" s="72"/>
      <c r="FS283" s="72"/>
      <c r="FT283" s="2"/>
      <c r="FU283" s="72" t="s">
        <v>317</v>
      </c>
      <c r="FV283" s="72"/>
      <c r="FW283" s="72"/>
      <c r="FX283" s="72"/>
      <c r="FY283" s="72"/>
      <c r="FZ283" s="160"/>
      <c r="GA283" s="54"/>
      <c r="GB283" s="54"/>
      <c r="GC283" s="72"/>
      <c r="GD283" s="54"/>
      <c r="GE283" s="6"/>
      <c r="GF283" s="2"/>
      <c r="GG283" s="7"/>
      <c r="GH283" s="53"/>
      <c r="GI283" s="53"/>
      <c r="GJ283" s="53"/>
      <c r="GK283" s="53"/>
      <c r="GL283" s="53"/>
      <c r="GM283" s="53"/>
    </row>
    <row r="284" spans="1:195" x14ac:dyDescent="0.2">
      <c r="A284" s="3" t="s">
        <v>666</v>
      </c>
      <c r="B284" s="2" t="s">
        <v>667</v>
      </c>
      <c r="C284" s="72">
        <f t="shared" ref="C284:BN284" si="370">(C278-C282)/C96</f>
        <v>8093.415773799351</v>
      </c>
      <c r="D284" s="72">
        <f t="shared" si="370"/>
        <v>7967.4339839602817</v>
      </c>
      <c r="E284" s="72">
        <f t="shared" si="370"/>
        <v>8498.9532617531331</v>
      </c>
      <c r="F284" s="72">
        <f t="shared" si="370"/>
        <v>7855.3819837441706</v>
      </c>
      <c r="G284" s="72">
        <f t="shared" si="370"/>
        <v>8449.9698292430148</v>
      </c>
      <c r="H284" s="72">
        <f t="shared" si="370"/>
        <v>8424.9542879492419</v>
      </c>
      <c r="I284" s="72">
        <f t="shared" si="370"/>
        <v>8554.781474431973</v>
      </c>
      <c r="J284" s="72">
        <f t="shared" si="370"/>
        <v>7730.2566220284871</v>
      </c>
      <c r="K284" s="72">
        <f t="shared" si="370"/>
        <v>10759.081358520565</v>
      </c>
      <c r="L284" s="72">
        <f t="shared" si="370"/>
        <v>8460.9648189500185</v>
      </c>
      <c r="M284" s="72">
        <f t="shared" si="370"/>
        <v>9487.4406997235965</v>
      </c>
      <c r="N284" s="72">
        <f t="shared" si="370"/>
        <v>8105.9481910042005</v>
      </c>
      <c r="O284" s="72">
        <f t="shared" si="370"/>
        <v>7831.3836884050761</v>
      </c>
      <c r="P284" s="72">
        <f t="shared" si="370"/>
        <v>14664.270536862143</v>
      </c>
      <c r="Q284" s="72">
        <f t="shared" si="370"/>
        <v>8476.5561388807964</v>
      </c>
      <c r="R284" s="72">
        <f t="shared" si="370"/>
        <v>7886.3767785005284</v>
      </c>
      <c r="S284" s="72">
        <f t="shared" si="370"/>
        <v>8169.7947363698204</v>
      </c>
      <c r="T284" s="72">
        <f t="shared" si="370"/>
        <v>14210.615698367463</v>
      </c>
      <c r="U284" s="72">
        <f t="shared" si="370"/>
        <v>16616.244859707145</v>
      </c>
      <c r="V284" s="72">
        <f t="shared" si="370"/>
        <v>10637.747927042765</v>
      </c>
      <c r="W284" s="72">
        <f t="shared" si="370"/>
        <v>16917.218283262289</v>
      </c>
      <c r="X284" s="72">
        <f t="shared" si="370"/>
        <v>16202.406196813356</v>
      </c>
      <c r="Y284" s="72">
        <f t="shared" si="370"/>
        <v>8526.1230425480135</v>
      </c>
      <c r="Z284" s="72">
        <f t="shared" si="370"/>
        <v>11320.195969600496</v>
      </c>
      <c r="AA284" s="72">
        <f t="shared" si="370"/>
        <v>7953.0855731763604</v>
      </c>
      <c r="AB284" s="72">
        <f t="shared" si="370"/>
        <v>8049.0463933721176</v>
      </c>
      <c r="AC284" s="72">
        <f t="shared" si="370"/>
        <v>8292.5579827104611</v>
      </c>
      <c r="AD284" s="72">
        <f t="shared" si="370"/>
        <v>8022.8590806327129</v>
      </c>
      <c r="AE284" s="72">
        <f t="shared" si="370"/>
        <v>14829.325699862462</v>
      </c>
      <c r="AF284" s="72">
        <f t="shared" si="370"/>
        <v>13917.492719964623</v>
      </c>
      <c r="AG284" s="72">
        <f t="shared" si="370"/>
        <v>8780.0367875310385</v>
      </c>
      <c r="AH284" s="72">
        <f t="shared" si="370"/>
        <v>8078.681220219396</v>
      </c>
      <c r="AI284" s="72">
        <f t="shared" si="370"/>
        <v>9839.0872497957407</v>
      </c>
      <c r="AJ284" s="72">
        <f t="shared" si="370"/>
        <v>13196.272673067244</v>
      </c>
      <c r="AK284" s="72">
        <f t="shared" si="370"/>
        <v>12771.473115943681</v>
      </c>
      <c r="AL284" s="72">
        <f t="shared" si="370"/>
        <v>11293.652950585647</v>
      </c>
      <c r="AM284" s="72">
        <f t="shared" si="370"/>
        <v>9011.4605779574395</v>
      </c>
      <c r="AN284" s="72">
        <f t="shared" si="370"/>
        <v>10265.546861120727</v>
      </c>
      <c r="AO284" s="72">
        <f t="shared" si="370"/>
        <v>7896.3943750303288</v>
      </c>
      <c r="AP284" s="72">
        <f t="shared" si="370"/>
        <v>8425.831976433712</v>
      </c>
      <c r="AQ284" s="72">
        <f t="shared" si="370"/>
        <v>10848.58609815276</v>
      </c>
      <c r="AR284" s="72">
        <f t="shared" si="370"/>
        <v>7851.8442101039609</v>
      </c>
      <c r="AS284" s="72">
        <f t="shared" si="370"/>
        <v>8434.2755541645147</v>
      </c>
      <c r="AT284" s="72">
        <f t="shared" si="370"/>
        <v>8019.2095067992459</v>
      </c>
      <c r="AU284" s="72">
        <f t="shared" si="370"/>
        <v>12342.94210307506</v>
      </c>
      <c r="AV284" s="72">
        <f t="shared" si="370"/>
        <v>11305.066513171343</v>
      </c>
      <c r="AW284" s="72">
        <f t="shared" si="370"/>
        <v>13132.018415127182</v>
      </c>
      <c r="AX284" s="72">
        <f t="shared" si="370"/>
        <v>17280.232981335244</v>
      </c>
      <c r="AY284" s="72">
        <f t="shared" si="370"/>
        <v>9315.9793639152304</v>
      </c>
      <c r="AZ284" s="72">
        <f t="shared" si="370"/>
        <v>8277.1630654418659</v>
      </c>
      <c r="BA284" s="72">
        <f t="shared" si="370"/>
        <v>7730.2566206979182</v>
      </c>
      <c r="BB284" s="72">
        <f t="shared" si="370"/>
        <v>7730.2566204983177</v>
      </c>
      <c r="BC284" s="72">
        <f t="shared" si="370"/>
        <v>8038.2973979040889</v>
      </c>
      <c r="BD284" s="72">
        <f t="shared" si="370"/>
        <v>7730.2566208663611</v>
      </c>
      <c r="BE284" s="72">
        <f t="shared" si="370"/>
        <v>8250.0412426315634</v>
      </c>
      <c r="BF284" s="72">
        <f t="shared" si="370"/>
        <v>7722.1873794361891</v>
      </c>
      <c r="BG284" s="72">
        <f t="shared" si="370"/>
        <v>8651.8904912074031</v>
      </c>
      <c r="BH284" s="72">
        <f t="shared" si="370"/>
        <v>8860.2159442909015</v>
      </c>
      <c r="BI284" s="72">
        <f t="shared" si="370"/>
        <v>12243.578227744871</v>
      </c>
      <c r="BJ284" s="72">
        <f t="shared" si="370"/>
        <v>7730.2566204983177</v>
      </c>
      <c r="BK284" s="72">
        <f t="shared" si="370"/>
        <v>7746.6344805881254</v>
      </c>
      <c r="BL284" s="72">
        <f t="shared" si="370"/>
        <v>13187.462600210396</v>
      </c>
      <c r="BM284" s="72">
        <f t="shared" si="370"/>
        <v>11316.603488144996</v>
      </c>
      <c r="BN284" s="72">
        <f t="shared" si="370"/>
        <v>7730.2566209970382</v>
      </c>
      <c r="BO284" s="72">
        <f t="shared" ref="BO284:DZ284" si="371">(BO278-BO282)/BO96</f>
        <v>8072.5060663102613</v>
      </c>
      <c r="BP284" s="72">
        <f t="shared" si="371"/>
        <v>13219.907422816575</v>
      </c>
      <c r="BQ284" s="72">
        <f t="shared" si="371"/>
        <v>8407.4488421039005</v>
      </c>
      <c r="BR284" s="72">
        <f t="shared" si="371"/>
        <v>7856.8200005420358</v>
      </c>
      <c r="BS284" s="72">
        <f t="shared" si="371"/>
        <v>8667.8424601899242</v>
      </c>
      <c r="BT284" s="72">
        <f t="shared" si="371"/>
        <v>9685.6898033950765</v>
      </c>
      <c r="BU284" s="72">
        <f t="shared" si="371"/>
        <v>10012.479143104983</v>
      </c>
      <c r="BV284" s="72">
        <f t="shared" si="371"/>
        <v>8147.8058642813085</v>
      </c>
      <c r="BW284" s="72">
        <f t="shared" si="371"/>
        <v>8051.7728046983784</v>
      </c>
      <c r="BX284" s="72">
        <f t="shared" si="371"/>
        <v>16278.422200405414</v>
      </c>
      <c r="BY284" s="72">
        <f t="shared" si="371"/>
        <v>9015.1220252913663</v>
      </c>
      <c r="BZ284" s="72">
        <f t="shared" si="371"/>
        <v>12257.989742255751</v>
      </c>
      <c r="CA284" s="72">
        <f t="shared" si="371"/>
        <v>14118.999727597067</v>
      </c>
      <c r="CB284" s="72">
        <f t="shared" si="371"/>
        <v>7944.5402412658868</v>
      </c>
      <c r="CC284" s="72">
        <f t="shared" si="371"/>
        <v>13310.5827309612</v>
      </c>
      <c r="CD284" s="72">
        <f t="shared" si="371"/>
        <v>15974.083143735228</v>
      </c>
      <c r="CE284" s="72">
        <f t="shared" si="371"/>
        <v>13433.791816184663</v>
      </c>
      <c r="CF284" s="72">
        <f t="shared" si="371"/>
        <v>14622.909722456743</v>
      </c>
      <c r="CG284" s="72">
        <f t="shared" si="371"/>
        <v>12441.519773119271</v>
      </c>
      <c r="CH284" s="72">
        <f t="shared" si="371"/>
        <v>15264.00271016757</v>
      </c>
      <c r="CI284" s="72">
        <f t="shared" si="371"/>
        <v>8377.8925142717999</v>
      </c>
      <c r="CJ284" s="72">
        <f t="shared" si="371"/>
        <v>8509.4345756377497</v>
      </c>
      <c r="CK284" s="72">
        <f t="shared" si="371"/>
        <v>7998.4562738213453</v>
      </c>
      <c r="CL284" s="72">
        <f t="shared" si="371"/>
        <v>8419.755775262749</v>
      </c>
      <c r="CM284" s="72">
        <f t="shared" si="371"/>
        <v>9235.8802788805297</v>
      </c>
      <c r="CN284" s="72">
        <f t="shared" si="371"/>
        <v>7727.9713058174775</v>
      </c>
      <c r="CO284" s="72">
        <f t="shared" si="371"/>
        <v>7729.9194285524527</v>
      </c>
      <c r="CP284" s="72">
        <f t="shared" si="371"/>
        <v>8558.6497722100321</v>
      </c>
      <c r="CQ284" s="72">
        <f t="shared" si="371"/>
        <v>8741.9330988587353</v>
      </c>
      <c r="CR284" s="72">
        <f t="shared" si="371"/>
        <v>13573.79009342015</v>
      </c>
      <c r="CS284" s="72">
        <f t="shared" si="371"/>
        <v>9974.1241250840594</v>
      </c>
      <c r="CT284" s="72">
        <f t="shared" si="371"/>
        <v>15116.507463611975</v>
      </c>
      <c r="CU284" s="72">
        <f t="shared" si="371"/>
        <v>7667.7850653146288</v>
      </c>
      <c r="CV284" s="72">
        <f t="shared" si="371"/>
        <v>15432.380549047784</v>
      </c>
      <c r="CW284" s="72">
        <f t="shared" si="371"/>
        <v>13464.301203394545</v>
      </c>
      <c r="CX284" s="72">
        <f t="shared" si="371"/>
        <v>8959.2313245930436</v>
      </c>
      <c r="CY284" s="72">
        <f t="shared" si="371"/>
        <v>16931.250195656216</v>
      </c>
      <c r="CZ284" s="72">
        <f t="shared" si="371"/>
        <v>7853.3277643421352</v>
      </c>
      <c r="DA284" s="72">
        <f t="shared" si="371"/>
        <v>13311.843526021459</v>
      </c>
      <c r="DB284" s="72">
        <f t="shared" si="371"/>
        <v>10811.817961775419</v>
      </c>
      <c r="DC284" s="72">
        <f t="shared" si="371"/>
        <v>14079.955653815197</v>
      </c>
      <c r="DD284" s="72">
        <f t="shared" si="371"/>
        <v>13880.764980355159</v>
      </c>
      <c r="DE284" s="72">
        <f t="shared" si="371"/>
        <v>9223.3341518661873</v>
      </c>
      <c r="DF284" s="72">
        <f t="shared" si="371"/>
        <v>7730.0218946032674</v>
      </c>
      <c r="DG284" s="72">
        <f t="shared" si="371"/>
        <v>16310.510584285657</v>
      </c>
      <c r="DH284" s="72">
        <f t="shared" si="371"/>
        <v>7730.2566222847499</v>
      </c>
      <c r="DI284" s="72">
        <f t="shared" si="371"/>
        <v>7883.1825186019469</v>
      </c>
      <c r="DJ284" s="72">
        <f t="shared" si="371"/>
        <v>8647.9613081003845</v>
      </c>
      <c r="DK284" s="72">
        <f t="shared" si="371"/>
        <v>9071.4475926955911</v>
      </c>
      <c r="DL284" s="72">
        <f t="shared" si="371"/>
        <v>8048.1328985874079</v>
      </c>
      <c r="DM284" s="72">
        <f t="shared" si="371"/>
        <v>13198.735204473234</v>
      </c>
      <c r="DN284" s="72">
        <f t="shared" si="371"/>
        <v>8371.9234552810067</v>
      </c>
      <c r="DO284" s="72">
        <f t="shared" si="371"/>
        <v>8185.6909447730732</v>
      </c>
      <c r="DP284" s="72">
        <f t="shared" si="371"/>
        <v>12963.887494240473</v>
      </c>
      <c r="DQ284" s="72">
        <f t="shared" si="371"/>
        <v>8848.2711838919677</v>
      </c>
      <c r="DR284" s="72">
        <f t="shared" si="371"/>
        <v>8497.9519580417473</v>
      </c>
      <c r="DS284" s="72">
        <f t="shared" si="371"/>
        <v>8953.4590037454491</v>
      </c>
      <c r="DT284" s="72">
        <f t="shared" si="371"/>
        <v>15280.898360861249</v>
      </c>
      <c r="DU284" s="72">
        <f t="shared" si="371"/>
        <v>9771.1619636175019</v>
      </c>
      <c r="DV284" s="72">
        <f t="shared" si="371"/>
        <v>13119.93159862525</v>
      </c>
      <c r="DW284" s="72">
        <f t="shared" si="371"/>
        <v>9999.9578941801992</v>
      </c>
      <c r="DX284" s="72">
        <f t="shared" si="371"/>
        <v>15540.523331829238</v>
      </c>
      <c r="DY284" s="72">
        <f t="shared" si="371"/>
        <v>11492.764790875548</v>
      </c>
      <c r="DZ284" s="72">
        <f t="shared" si="371"/>
        <v>8716.0967955804299</v>
      </c>
      <c r="EA284" s="72">
        <f t="shared" ref="EA284:FX284" si="372">(EA278-EA282)/EA96</f>
        <v>9096.2221624668</v>
      </c>
      <c r="EB284" s="72">
        <f t="shared" si="372"/>
        <v>8585.8415070295432</v>
      </c>
      <c r="EC284" s="72">
        <f t="shared" si="372"/>
        <v>10108.265809441624</v>
      </c>
      <c r="ED284" s="72">
        <f t="shared" si="372"/>
        <v>10527.129526800676</v>
      </c>
      <c r="EE284" s="72">
        <f t="shared" si="372"/>
        <v>12640.349981261792</v>
      </c>
      <c r="EF284" s="72">
        <f t="shared" si="372"/>
        <v>8160.0513101163424</v>
      </c>
      <c r="EG284" s="72">
        <f t="shared" si="372"/>
        <v>10404.603268675402</v>
      </c>
      <c r="EH284" s="72">
        <f t="shared" si="372"/>
        <v>11591.390942434615</v>
      </c>
      <c r="EI284" s="72">
        <f t="shared" si="372"/>
        <v>8359.2770577630781</v>
      </c>
      <c r="EJ284" s="72">
        <f t="shared" si="372"/>
        <v>7729.6622614794396</v>
      </c>
      <c r="EK284" s="72">
        <f t="shared" si="372"/>
        <v>8430.6503613628811</v>
      </c>
      <c r="EL284" s="72">
        <f t="shared" si="372"/>
        <v>8575.0101818200474</v>
      </c>
      <c r="EM284" s="72">
        <f t="shared" si="372"/>
        <v>9243.4385425119581</v>
      </c>
      <c r="EN284" s="72">
        <f t="shared" si="372"/>
        <v>8221.4923730140472</v>
      </c>
      <c r="EO284" s="72">
        <f t="shared" si="372"/>
        <v>9426.0406370447854</v>
      </c>
      <c r="EP284" s="72">
        <f t="shared" si="372"/>
        <v>10025.702845167316</v>
      </c>
      <c r="EQ284" s="72">
        <f t="shared" si="372"/>
        <v>8109.1767282847477</v>
      </c>
      <c r="ER284" s="72">
        <f t="shared" si="372"/>
        <v>11283.565065517481</v>
      </c>
      <c r="ES284" s="72">
        <f t="shared" si="372"/>
        <v>15113.806936732759</v>
      </c>
      <c r="ET284" s="72">
        <f t="shared" si="372"/>
        <v>13223.280407417296</v>
      </c>
      <c r="EU284" s="72">
        <f t="shared" si="372"/>
        <v>9378.3526897324318</v>
      </c>
      <c r="EV284" s="72">
        <f t="shared" si="372"/>
        <v>17187.296743589453</v>
      </c>
      <c r="EW284" s="72">
        <f t="shared" si="372"/>
        <v>10837.404113290315</v>
      </c>
      <c r="EX284" s="72">
        <f t="shared" si="372"/>
        <v>12852.437547396023</v>
      </c>
      <c r="EY284" s="72">
        <f t="shared" si="372"/>
        <v>8240.9205828483755</v>
      </c>
      <c r="EZ284" s="72">
        <f t="shared" si="372"/>
        <v>14744.106867512055</v>
      </c>
      <c r="FA284" s="72">
        <f t="shared" si="372"/>
        <v>8421.5908765078057</v>
      </c>
      <c r="FB284" s="72">
        <f t="shared" si="372"/>
        <v>10495.597620425455</v>
      </c>
      <c r="FC284" s="72">
        <f t="shared" si="372"/>
        <v>7807.1876552035556</v>
      </c>
      <c r="FD284" s="72">
        <f t="shared" si="372"/>
        <v>10354.892829165128</v>
      </c>
      <c r="FE284" s="72">
        <f t="shared" si="372"/>
        <v>15814.573416415606</v>
      </c>
      <c r="FF284" s="72">
        <f t="shared" si="372"/>
        <v>12380.664180424361</v>
      </c>
      <c r="FG284" s="72">
        <f t="shared" si="372"/>
        <v>15279.357162226062</v>
      </c>
      <c r="FH284" s="72">
        <f t="shared" si="372"/>
        <v>15975.456001753031</v>
      </c>
      <c r="FI284" s="72">
        <f t="shared" si="372"/>
        <v>8032.3102790951743</v>
      </c>
      <c r="FJ284" s="72">
        <f t="shared" si="372"/>
        <v>7809.4649258071995</v>
      </c>
      <c r="FK284" s="72">
        <f t="shared" si="372"/>
        <v>7818.3885555492088</v>
      </c>
      <c r="FL284" s="72">
        <f t="shared" si="372"/>
        <v>7730.2566202059588</v>
      </c>
      <c r="FM284" s="72">
        <f t="shared" si="372"/>
        <v>7730.2566204983177</v>
      </c>
      <c r="FN284" s="72">
        <f t="shared" si="372"/>
        <v>8018.7086383682245</v>
      </c>
      <c r="FO284" s="72">
        <f t="shared" si="372"/>
        <v>8191.1692359744202</v>
      </c>
      <c r="FP284" s="72">
        <f t="shared" si="372"/>
        <v>8319.5250523744198</v>
      </c>
      <c r="FQ284" s="72">
        <f t="shared" si="372"/>
        <v>8392.6006959788938</v>
      </c>
      <c r="FR284" s="72">
        <f t="shared" si="372"/>
        <v>14076.022763297406</v>
      </c>
      <c r="FS284" s="72">
        <f t="shared" si="372"/>
        <v>12918.023949729602</v>
      </c>
      <c r="FT284" s="2">
        <f t="shared" si="372"/>
        <v>16339.601746070672</v>
      </c>
      <c r="FU284" s="72">
        <f t="shared" si="372"/>
        <v>9031.0337822641504</v>
      </c>
      <c r="FV284" s="72">
        <f t="shared" si="372"/>
        <v>8726.5326072865155</v>
      </c>
      <c r="FW284" s="72">
        <f t="shared" si="372"/>
        <v>13171.572054472135</v>
      </c>
      <c r="FX284" s="72">
        <f t="shared" si="372"/>
        <v>17109.092944804757</v>
      </c>
      <c r="FY284" s="72"/>
      <c r="FZ284" s="72">
        <f>(FZ278-FZ282)/FZ96</f>
        <v>8137.3456231146602</v>
      </c>
      <c r="GA284" s="54" t="s">
        <v>668</v>
      </c>
      <c r="GB284" s="167"/>
      <c r="GC284" s="72"/>
      <c r="GD284" s="54"/>
      <c r="GE284" s="6"/>
      <c r="GF284" s="2"/>
      <c r="GG284" s="7"/>
      <c r="GH284" s="53"/>
      <c r="GI284" s="53"/>
      <c r="GJ284" s="53"/>
      <c r="GK284" s="53"/>
      <c r="GL284" s="53"/>
      <c r="GM284" s="53"/>
    </row>
    <row r="285" spans="1:195" x14ac:dyDescent="0.2">
      <c r="A285" s="72"/>
      <c r="B285" s="2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 t="s">
        <v>317</v>
      </c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F285" s="54"/>
      <c r="BG285" s="54"/>
      <c r="BH285" s="54"/>
      <c r="BI285" s="54"/>
      <c r="BJ285" s="54"/>
      <c r="BK285" s="54"/>
      <c r="BL285" s="54"/>
      <c r="BM285" s="54"/>
      <c r="BN285" s="54"/>
      <c r="BO285" s="54"/>
      <c r="BP285" s="54"/>
      <c r="BQ285" s="54"/>
      <c r="BR285" s="54"/>
      <c r="BS285" s="54"/>
      <c r="BT285" s="54"/>
      <c r="BU285" s="54"/>
      <c r="BV285" s="54"/>
      <c r="BW285" s="54"/>
      <c r="BX285" s="54"/>
      <c r="BY285" s="54"/>
      <c r="BZ285" s="54"/>
      <c r="CA285" s="54"/>
      <c r="CB285" s="54"/>
      <c r="CC285" s="54"/>
      <c r="CD285" s="54"/>
      <c r="CE285" s="54"/>
      <c r="CF285" s="54"/>
      <c r="CG285" s="54"/>
      <c r="CH285" s="54"/>
      <c r="CI285" s="54"/>
      <c r="CJ285" s="54"/>
      <c r="CK285" s="54"/>
      <c r="CL285" s="54"/>
      <c r="CM285" s="54"/>
      <c r="CN285" s="54"/>
      <c r="CO285" s="54"/>
      <c r="CP285" s="54"/>
      <c r="CQ285" s="54"/>
      <c r="CR285" s="54"/>
      <c r="CS285" s="54"/>
      <c r="CT285" s="54"/>
      <c r="CU285" s="54"/>
      <c r="CV285" s="54"/>
      <c r="CW285" s="54"/>
      <c r="CX285" s="54"/>
      <c r="CY285" s="54"/>
      <c r="CZ285" s="54"/>
      <c r="DA285" s="54"/>
      <c r="DB285" s="54"/>
      <c r="DC285" s="54"/>
      <c r="DD285" s="54"/>
      <c r="DE285" s="54"/>
      <c r="DF285" s="54"/>
      <c r="DG285" s="54"/>
      <c r="DH285" s="54"/>
      <c r="DI285" s="54"/>
      <c r="DJ285" s="54"/>
      <c r="DK285" s="54"/>
      <c r="DL285" s="54"/>
      <c r="DM285" s="54"/>
      <c r="DN285" s="54"/>
      <c r="DO285" s="54"/>
      <c r="DP285" s="54"/>
      <c r="DQ285" s="54"/>
      <c r="DR285" s="54"/>
      <c r="DS285" s="54"/>
      <c r="DT285" s="54"/>
      <c r="DU285" s="54"/>
      <c r="DV285" s="54"/>
      <c r="DW285" s="54"/>
      <c r="DX285" s="54"/>
      <c r="DY285" s="54"/>
      <c r="DZ285" s="54"/>
      <c r="EA285" s="54"/>
      <c r="EB285" s="54"/>
      <c r="EC285" s="54"/>
      <c r="ED285" s="54"/>
      <c r="EE285" s="54"/>
      <c r="EF285" s="54"/>
      <c r="EG285" s="54"/>
      <c r="EH285" s="54"/>
      <c r="EI285" s="54"/>
      <c r="EJ285" s="54"/>
      <c r="EK285" s="54"/>
      <c r="EL285" s="54"/>
      <c r="EM285" s="54"/>
      <c r="EN285" s="54"/>
      <c r="EO285" s="54"/>
      <c r="EP285" s="54"/>
      <c r="EQ285" s="54"/>
      <c r="ER285" s="54"/>
      <c r="ES285" s="54"/>
      <c r="ET285" s="54"/>
      <c r="EU285" s="54"/>
      <c r="EV285" s="54"/>
      <c r="EW285" s="54"/>
      <c r="EX285" s="54"/>
      <c r="EY285" s="54"/>
      <c r="EZ285" s="54"/>
      <c r="FA285" s="54"/>
      <c r="FB285" s="54"/>
      <c r="FC285" s="54"/>
      <c r="FD285" s="54"/>
      <c r="FE285" s="54"/>
      <c r="FF285" s="54"/>
      <c r="FG285" s="54"/>
      <c r="FH285" s="54"/>
      <c r="FI285" s="54"/>
      <c r="FJ285" s="54"/>
      <c r="FK285" s="54"/>
      <c r="FL285" s="54"/>
      <c r="FM285" s="54"/>
      <c r="FN285" s="54"/>
      <c r="FO285" s="54"/>
      <c r="FP285" s="54"/>
      <c r="FQ285" s="54"/>
      <c r="FR285" s="54"/>
      <c r="FS285" s="54"/>
      <c r="FT285" s="53"/>
      <c r="FU285" s="54"/>
      <c r="FV285" s="54"/>
      <c r="FW285" s="54"/>
      <c r="FX285" s="54"/>
      <c r="FY285" s="54">
        <f>FX288*550</f>
        <v>4100151</v>
      </c>
      <c r="FZ285" s="54">
        <f>FZ278/FZ96</f>
        <v>8137.4084381340654</v>
      </c>
      <c r="GA285" s="54" t="s">
        <v>669</v>
      </c>
      <c r="GB285" s="167"/>
      <c r="GC285" s="72"/>
      <c r="GD285" s="54"/>
      <c r="GE285" s="6"/>
      <c r="GF285" s="2"/>
      <c r="GG285" s="7"/>
      <c r="GH285" s="53"/>
      <c r="GI285" s="53"/>
      <c r="GJ285" s="53"/>
      <c r="GK285" s="53"/>
      <c r="GL285" s="53"/>
      <c r="GM285" s="53"/>
    </row>
    <row r="286" spans="1:195" ht="15.75" x14ac:dyDescent="0.25">
      <c r="A286" s="72"/>
      <c r="B286" s="52" t="s">
        <v>670</v>
      </c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F286" s="54"/>
      <c r="BG286" s="54"/>
      <c r="BH286" s="54"/>
      <c r="BI286" s="54"/>
      <c r="BJ286" s="54"/>
      <c r="BK286" s="54"/>
      <c r="BL286" s="54"/>
      <c r="BM286" s="54"/>
      <c r="BN286" s="54"/>
      <c r="BO286" s="54"/>
      <c r="BP286" s="54"/>
      <c r="BQ286" s="54"/>
      <c r="BR286" s="54"/>
      <c r="BS286" s="54"/>
      <c r="BT286" s="54"/>
      <c r="BU286" s="54"/>
      <c r="BV286" s="54"/>
      <c r="BW286" s="54"/>
      <c r="BX286" s="54"/>
      <c r="BY286" s="54"/>
      <c r="BZ286" s="54"/>
      <c r="CA286" s="54"/>
      <c r="CB286" s="54"/>
      <c r="CC286" s="54"/>
      <c r="CD286" s="54"/>
      <c r="CE286" s="54"/>
      <c r="CF286" s="54"/>
      <c r="CG286" s="54"/>
      <c r="CH286" s="54"/>
      <c r="CI286" s="54"/>
      <c r="CJ286" s="54"/>
      <c r="CK286" s="54"/>
      <c r="CL286" s="54"/>
      <c r="CM286" s="54"/>
      <c r="CN286" s="54"/>
      <c r="CO286" s="54"/>
      <c r="CP286" s="54"/>
      <c r="CQ286" s="54"/>
      <c r="CR286" s="54"/>
      <c r="CS286" s="54"/>
      <c r="CT286" s="54"/>
      <c r="CU286" s="54"/>
      <c r="CV286" s="54"/>
      <c r="CW286" s="54"/>
      <c r="CX286" s="54"/>
      <c r="CY286" s="54"/>
      <c r="CZ286" s="54"/>
      <c r="DA286" s="54"/>
      <c r="DB286" s="54"/>
      <c r="DC286" s="54"/>
      <c r="DD286" s="54"/>
      <c r="DE286" s="54"/>
      <c r="DF286" s="54"/>
      <c r="DG286" s="54"/>
      <c r="DH286" s="54"/>
      <c r="DI286" s="54"/>
      <c r="DJ286" s="54"/>
      <c r="DK286" s="54"/>
      <c r="DL286" s="54"/>
      <c r="DM286" s="54"/>
      <c r="DN286" s="54"/>
      <c r="DO286" s="54"/>
      <c r="DP286" s="54"/>
      <c r="DQ286" s="54"/>
      <c r="DR286" s="54"/>
      <c r="DS286" s="54"/>
      <c r="DT286" s="54"/>
      <c r="DU286" s="54"/>
      <c r="DV286" s="54"/>
      <c r="DW286" s="54"/>
      <c r="DX286" s="54"/>
      <c r="DY286" s="54"/>
      <c r="DZ286" s="54"/>
      <c r="EA286" s="54"/>
      <c r="EB286" s="54"/>
      <c r="EC286" s="54"/>
      <c r="ED286" s="54"/>
      <c r="EE286" s="54"/>
      <c r="EF286" s="54"/>
      <c r="EG286" s="54"/>
      <c r="EH286" s="54"/>
      <c r="EI286" s="54"/>
      <c r="EJ286" s="54"/>
      <c r="EK286" s="54"/>
      <c r="EL286" s="54"/>
      <c r="EM286" s="54"/>
      <c r="EN286" s="54"/>
      <c r="EO286" s="54"/>
      <c r="EP286" s="54"/>
      <c r="EQ286" s="54"/>
      <c r="ER286" s="54"/>
      <c r="ES286" s="54"/>
      <c r="ET286" s="54"/>
      <c r="EU286" s="54"/>
      <c r="EV286" s="54"/>
      <c r="EW286" s="54"/>
      <c r="EX286" s="54"/>
      <c r="EY286" s="54"/>
      <c r="EZ286" s="54"/>
      <c r="FA286" s="54"/>
      <c r="FB286" s="54"/>
      <c r="FC286" s="54"/>
      <c r="FD286" s="54"/>
      <c r="FE286" s="54"/>
      <c r="FF286" s="54"/>
      <c r="FG286" s="54"/>
      <c r="FH286" s="54"/>
      <c r="FI286" s="54"/>
      <c r="FJ286" s="54"/>
      <c r="FK286" s="54"/>
      <c r="FL286" s="54"/>
      <c r="FM286" s="54"/>
      <c r="FN286" s="54"/>
      <c r="FO286" s="54"/>
      <c r="FP286" s="54"/>
      <c r="FQ286" s="54"/>
      <c r="FR286" s="54"/>
      <c r="FS286" s="54"/>
      <c r="FT286" s="53"/>
      <c r="FU286" s="54"/>
      <c r="FV286" s="54"/>
      <c r="FW286" s="54"/>
      <c r="FX286" s="54"/>
      <c r="FY286" s="54"/>
      <c r="FZ286" s="72"/>
      <c r="GA286" s="54"/>
      <c r="GB286" s="54"/>
      <c r="GC286" s="72"/>
      <c r="GD286" s="54"/>
      <c r="GE286" s="6"/>
      <c r="GF286" s="2"/>
      <c r="GG286" s="7"/>
      <c r="GH286" s="53"/>
      <c r="GI286" s="53"/>
      <c r="GJ286" s="53"/>
      <c r="GK286" s="53"/>
      <c r="GL286" s="53"/>
      <c r="GM286" s="53"/>
    </row>
    <row r="287" spans="1:195" x14ac:dyDescent="0.2">
      <c r="A287" s="3" t="s">
        <v>671</v>
      </c>
      <c r="B287" s="2" t="s">
        <v>672</v>
      </c>
      <c r="C287" s="136">
        <f t="shared" ref="C287:BN287" si="373">ROUND(((C278-C282)-((C160+C164)*C288))/C91,2)</f>
        <v>8331.4599999999991</v>
      </c>
      <c r="D287" s="136">
        <f t="shared" si="373"/>
        <v>7967.56</v>
      </c>
      <c r="E287" s="136">
        <f t="shared" si="373"/>
        <v>8499.08</v>
      </c>
      <c r="F287" s="136">
        <f t="shared" si="373"/>
        <v>7855.43</v>
      </c>
      <c r="G287" s="136">
        <f t="shared" si="373"/>
        <v>8449.9699999999993</v>
      </c>
      <c r="H287" s="136">
        <f t="shared" si="373"/>
        <v>8429.99</v>
      </c>
      <c r="I287" s="136">
        <f t="shared" si="373"/>
        <v>8555.0400000000009</v>
      </c>
      <c r="J287" s="136">
        <f t="shared" si="373"/>
        <v>7730.26</v>
      </c>
      <c r="K287" s="136">
        <f t="shared" si="373"/>
        <v>10759.08</v>
      </c>
      <c r="L287" s="136">
        <f t="shared" si="373"/>
        <v>8461.89</v>
      </c>
      <c r="M287" s="136">
        <f t="shared" si="373"/>
        <v>9487.44</v>
      </c>
      <c r="N287" s="136">
        <f t="shared" si="373"/>
        <v>8106.2</v>
      </c>
      <c r="O287" s="136">
        <f t="shared" si="373"/>
        <v>7831.38</v>
      </c>
      <c r="P287" s="136">
        <f t="shared" si="373"/>
        <v>14664.27</v>
      </c>
      <c r="Q287" s="136">
        <f t="shared" si="373"/>
        <v>8480.7000000000007</v>
      </c>
      <c r="R287" s="136">
        <f t="shared" si="373"/>
        <v>9827.2900000000009</v>
      </c>
      <c r="S287" s="136">
        <f t="shared" si="373"/>
        <v>8169.79</v>
      </c>
      <c r="T287" s="136">
        <f t="shared" si="373"/>
        <v>14210.62</v>
      </c>
      <c r="U287" s="136">
        <f t="shared" si="373"/>
        <v>16616.240000000002</v>
      </c>
      <c r="V287" s="136">
        <f t="shared" si="373"/>
        <v>10637.75</v>
      </c>
      <c r="W287" s="136">
        <f t="shared" si="373"/>
        <v>16917.22</v>
      </c>
      <c r="X287" s="136">
        <f t="shared" si="373"/>
        <v>16202.41</v>
      </c>
      <c r="Y287" s="136">
        <f t="shared" si="373"/>
        <v>11113.29</v>
      </c>
      <c r="Z287" s="136">
        <f t="shared" si="373"/>
        <v>11320.2</v>
      </c>
      <c r="AA287" s="136">
        <f t="shared" si="373"/>
        <v>7953.09</v>
      </c>
      <c r="AB287" s="136">
        <f t="shared" si="373"/>
        <v>8050.7</v>
      </c>
      <c r="AC287" s="136">
        <f t="shared" si="373"/>
        <v>8292.56</v>
      </c>
      <c r="AD287" s="136">
        <f t="shared" si="373"/>
        <v>8022.86</v>
      </c>
      <c r="AE287" s="136">
        <f t="shared" si="373"/>
        <v>14829.33</v>
      </c>
      <c r="AF287" s="136">
        <f t="shared" si="373"/>
        <v>13917.49</v>
      </c>
      <c r="AG287" s="136">
        <f t="shared" si="373"/>
        <v>8780.0400000000009</v>
      </c>
      <c r="AH287" s="136">
        <f t="shared" si="373"/>
        <v>8078.68</v>
      </c>
      <c r="AI287" s="136">
        <f t="shared" si="373"/>
        <v>9839.09</v>
      </c>
      <c r="AJ287" s="136">
        <f t="shared" si="373"/>
        <v>13196.27</v>
      </c>
      <c r="AK287" s="136">
        <f t="shared" si="373"/>
        <v>12771.47</v>
      </c>
      <c r="AL287" s="136">
        <f t="shared" si="373"/>
        <v>11293.65</v>
      </c>
      <c r="AM287" s="136">
        <f t="shared" si="373"/>
        <v>9011.4599999999991</v>
      </c>
      <c r="AN287" s="136">
        <f t="shared" si="373"/>
        <v>10265.549999999999</v>
      </c>
      <c r="AO287" s="136">
        <f t="shared" si="373"/>
        <v>7896.39</v>
      </c>
      <c r="AP287" s="136">
        <f t="shared" si="373"/>
        <v>8429.1200000000008</v>
      </c>
      <c r="AQ287" s="136">
        <f t="shared" si="373"/>
        <v>11376</v>
      </c>
      <c r="AR287" s="136">
        <f t="shared" si="373"/>
        <v>7865.65</v>
      </c>
      <c r="AS287" s="136">
        <f t="shared" si="373"/>
        <v>8434.2800000000007</v>
      </c>
      <c r="AT287" s="136">
        <f t="shared" si="373"/>
        <v>8019.77</v>
      </c>
      <c r="AU287" s="136">
        <f t="shared" si="373"/>
        <v>12342.94</v>
      </c>
      <c r="AV287" s="136">
        <f t="shared" si="373"/>
        <v>11305.07</v>
      </c>
      <c r="AW287" s="136">
        <f t="shared" si="373"/>
        <v>13132.02</v>
      </c>
      <c r="AX287" s="136">
        <f t="shared" si="373"/>
        <v>17280.23</v>
      </c>
      <c r="AY287" s="136">
        <f t="shared" si="373"/>
        <v>9315.98</v>
      </c>
      <c r="AZ287" s="136">
        <f t="shared" si="373"/>
        <v>8277.16</v>
      </c>
      <c r="BA287" s="136">
        <f t="shared" si="373"/>
        <v>7730.26</v>
      </c>
      <c r="BB287" s="136">
        <f t="shared" si="373"/>
        <v>7730.26</v>
      </c>
      <c r="BC287" s="136">
        <f t="shared" si="373"/>
        <v>8043.09</v>
      </c>
      <c r="BD287" s="136">
        <f t="shared" si="373"/>
        <v>7730.26</v>
      </c>
      <c r="BE287" s="136">
        <f t="shared" si="373"/>
        <v>8250.0400000000009</v>
      </c>
      <c r="BF287" s="136">
        <f t="shared" si="373"/>
        <v>7730.26</v>
      </c>
      <c r="BG287" s="136">
        <f t="shared" si="373"/>
        <v>8651.89</v>
      </c>
      <c r="BH287" s="136">
        <f t="shared" si="373"/>
        <v>8919.9599999999991</v>
      </c>
      <c r="BI287" s="136">
        <f t="shared" si="373"/>
        <v>12281.52</v>
      </c>
      <c r="BJ287" s="136">
        <f t="shared" si="373"/>
        <v>7730.26</v>
      </c>
      <c r="BK287" s="136">
        <f t="shared" si="373"/>
        <v>7868.33</v>
      </c>
      <c r="BL287" s="136">
        <f t="shared" si="373"/>
        <v>13507.41</v>
      </c>
      <c r="BM287" s="136">
        <f t="shared" si="373"/>
        <v>11316.6</v>
      </c>
      <c r="BN287" s="136">
        <f t="shared" si="373"/>
        <v>7730.26</v>
      </c>
      <c r="BO287" s="136">
        <f t="shared" ref="BO287:DZ287" si="374">ROUND(((BO278-BO282)-((BO160+BO164)*BO288))/BO91,2)</f>
        <v>8072.51</v>
      </c>
      <c r="BP287" s="136">
        <f t="shared" si="374"/>
        <v>13219.91</v>
      </c>
      <c r="BQ287" s="136">
        <f t="shared" si="374"/>
        <v>8407.4500000000007</v>
      </c>
      <c r="BR287" s="136">
        <f t="shared" si="374"/>
        <v>7856.82</v>
      </c>
      <c r="BS287" s="136">
        <f t="shared" si="374"/>
        <v>8667.84</v>
      </c>
      <c r="BT287" s="136">
        <f t="shared" si="374"/>
        <v>9685.69</v>
      </c>
      <c r="BU287" s="136">
        <f t="shared" si="374"/>
        <v>10012.48</v>
      </c>
      <c r="BV287" s="136">
        <f t="shared" si="374"/>
        <v>8147.81</v>
      </c>
      <c r="BW287" s="136">
        <f t="shared" si="374"/>
        <v>8051.77</v>
      </c>
      <c r="BX287" s="136">
        <f t="shared" si="374"/>
        <v>16278.42</v>
      </c>
      <c r="BY287" s="136">
        <f t="shared" si="374"/>
        <v>9015.1200000000008</v>
      </c>
      <c r="BZ287" s="136">
        <f t="shared" si="374"/>
        <v>12257.99</v>
      </c>
      <c r="CA287" s="136">
        <f t="shared" si="374"/>
        <v>14119</v>
      </c>
      <c r="CB287" s="136">
        <f t="shared" si="374"/>
        <v>7946.14</v>
      </c>
      <c r="CC287" s="136">
        <f t="shared" si="374"/>
        <v>13310.58</v>
      </c>
      <c r="CD287" s="136">
        <f t="shared" si="374"/>
        <v>15974.08</v>
      </c>
      <c r="CE287" s="136">
        <f t="shared" si="374"/>
        <v>13433.79</v>
      </c>
      <c r="CF287" s="136">
        <f t="shared" si="374"/>
        <v>14622.91</v>
      </c>
      <c r="CG287" s="136">
        <f t="shared" si="374"/>
        <v>12441.52</v>
      </c>
      <c r="CH287" s="136">
        <f t="shared" si="374"/>
        <v>15264</v>
      </c>
      <c r="CI287" s="136">
        <f t="shared" si="374"/>
        <v>8377.89</v>
      </c>
      <c r="CJ287" s="136">
        <f t="shared" si="374"/>
        <v>8516.1299999999992</v>
      </c>
      <c r="CK287" s="136">
        <f t="shared" si="374"/>
        <v>8056.46</v>
      </c>
      <c r="CL287" s="136">
        <f t="shared" si="374"/>
        <v>8428.41</v>
      </c>
      <c r="CM287" s="136">
        <f t="shared" si="374"/>
        <v>9244.61</v>
      </c>
      <c r="CN287" s="136">
        <f t="shared" si="374"/>
        <v>7730.26</v>
      </c>
      <c r="CO287" s="136">
        <f t="shared" si="374"/>
        <v>7730.26</v>
      </c>
      <c r="CP287" s="136">
        <f t="shared" si="374"/>
        <v>8558.65</v>
      </c>
      <c r="CQ287" s="136">
        <f t="shared" si="374"/>
        <v>8741.93</v>
      </c>
      <c r="CR287" s="136">
        <f t="shared" si="374"/>
        <v>13573.79</v>
      </c>
      <c r="CS287" s="136">
        <f t="shared" si="374"/>
        <v>9974.1200000000008</v>
      </c>
      <c r="CT287" s="136">
        <f t="shared" si="374"/>
        <v>15116.51</v>
      </c>
      <c r="CU287" s="136">
        <f t="shared" si="374"/>
        <v>8689.75</v>
      </c>
      <c r="CV287" s="136">
        <f t="shared" si="374"/>
        <v>15432.38</v>
      </c>
      <c r="CW287" s="136">
        <f t="shared" si="374"/>
        <v>13464.3</v>
      </c>
      <c r="CX287" s="136">
        <f t="shared" si="374"/>
        <v>8959.23</v>
      </c>
      <c r="CY287" s="136">
        <f t="shared" si="374"/>
        <v>16931.25</v>
      </c>
      <c r="CZ287" s="136">
        <f t="shared" si="374"/>
        <v>7853.33</v>
      </c>
      <c r="DA287" s="136">
        <f t="shared" si="374"/>
        <v>13311.84</v>
      </c>
      <c r="DB287" s="136">
        <f t="shared" si="374"/>
        <v>10811.82</v>
      </c>
      <c r="DC287" s="136">
        <f t="shared" si="374"/>
        <v>14079.96</v>
      </c>
      <c r="DD287" s="136">
        <f t="shared" si="374"/>
        <v>13880.76</v>
      </c>
      <c r="DE287" s="136">
        <f t="shared" si="374"/>
        <v>9223.33</v>
      </c>
      <c r="DF287" s="136">
        <f t="shared" si="374"/>
        <v>7730.26</v>
      </c>
      <c r="DG287" s="136">
        <f t="shared" si="374"/>
        <v>16310.51</v>
      </c>
      <c r="DH287" s="136">
        <f t="shared" si="374"/>
        <v>7730.26</v>
      </c>
      <c r="DI287" s="136">
        <f t="shared" si="374"/>
        <v>7883.87</v>
      </c>
      <c r="DJ287" s="136">
        <f t="shared" si="374"/>
        <v>8654.0300000000007</v>
      </c>
      <c r="DK287" s="136">
        <f t="shared" si="374"/>
        <v>9071.4500000000007</v>
      </c>
      <c r="DL287" s="136">
        <f t="shared" si="374"/>
        <v>8048.13</v>
      </c>
      <c r="DM287" s="136">
        <f t="shared" si="374"/>
        <v>13198.74</v>
      </c>
      <c r="DN287" s="136">
        <f t="shared" si="374"/>
        <v>8371.92</v>
      </c>
      <c r="DO287" s="136">
        <f t="shared" si="374"/>
        <v>8185.69</v>
      </c>
      <c r="DP287" s="136">
        <f t="shared" si="374"/>
        <v>12963.89</v>
      </c>
      <c r="DQ287" s="136">
        <f t="shared" si="374"/>
        <v>8848.27</v>
      </c>
      <c r="DR287" s="136">
        <f t="shared" si="374"/>
        <v>8497.9500000000007</v>
      </c>
      <c r="DS287" s="136">
        <f t="shared" si="374"/>
        <v>8953.4599999999991</v>
      </c>
      <c r="DT287" s="136">
        <f t="shared" si="374"/>
        <v>15280.9</v>
      </c>
      <c r="DU287" s="136">
        <f t="shared" si="374"/>
        <v>9771.16</v>
      </c>
      <c r="DV287" s="136">
        <f t="shared" si="374"/>
        <v>13119.93</v>
      </c>
      <c r="DW287" s="136">
        <f t="shared" si="374"/>
        <v>9999.9599999999991</v>
      </c>
      <c r="DX287" s="136">
        <f t="shared" si="374"/>
        <v>15540.52</v>
      </c>
      <c r="DY287" s="136">
        <f t="shared" si="374"/>
        <v>11492.76</v>
      </c>
      <c r="DZ287" s="136">
        <f t="shared" si="374"/>
        <v>8716.1</v>
      </c>
      <c r="EA287" s="136">
        <f t="shared" ref="EA287:FX287" si="375">ROUND(((EA278-EA282)-((EA160+EA164)*EA288))/EA91,2)</f>
        <v>9096.2199999999993</v>
      </c>
      <c r="EB287" s="136">
        <f t="shared" si="375"/>
        <v>8585.84</v>
      </c>
      <c r="EC287" s="136">
        <f t="shared" si="375"/>
        <v>10108.27</v>
      </c>
      <c r="ED287" s="136">
        <f t="shared" si="375"/>
        <v>10527.13</v>
      </c>
      <c r="EE287" s="136">
        <f t="shared" si="375"/>
        <v>12770.19</v>
      </c>
      <c r="EF287" s="136">
        <f t="shared" si="375"/>
        <v>8160.05</v>
      </c>
      <c r="EG287" s="136">
        <f t="shared" si="375"/>
        <v>10404.6</v>
      </c>
      <c r="EH287" s="136">
        <f t="shared" si="375"/>
        <v>11591.39</v>
      </c>
      <c r="EI287" s="136">
        <f t="shared" si="375"/>
        <v>8359.4699999999993</v>
      </c>
      <c r="EJ287" s="136">
        <f t="shared" si="375"/>
        <v>7730.26</v>
      </c>
      <c r="EK287" s="136">
        <f t="shared" si="375"/>
        <v>8430.65</v>
      </c>
      <c r="EL287" s="136">
        <f t="shared" si="375"/>
        <v>8575.01</v>
      </c>
      <c r="EM287" s="136">
        <f t="shared" si="375"/>
        <v>9245.92</v>
      </c>
      <c r="EN287" s="136">
        <f t="shared" si="375"/>
        <v>8320.4599999999991</v>
      </c>
      <c r="EO287" s="136">
        <f t="shared" si="375"/>
        <v>9426.0400000000009</v>
      </c>
      <c r="EP287" s="136">
        <f t="shared" si="375"/>
        <v>10025.700000000001</v>
      </c>
      <c r="EQ287" s="136">
        <f t="shared" si="375"/>
        <v>8109.18</v>
      </c>
      <c r="ER287" s="136">
        <f t="shared" si="375"/>
        <v>11283.57</v>
      </c>
      <c r="ES287" s="136">
        <f t="shared" si="375"/>
        <v>15113.81</v>
      </c>
      <c r="ET287" s="136">
        <f t="shared" si="375"/>
        <v>13223.28</v>
      </c>
      <c r="EU287" s="136">
        <f t="shared" si="375"/>
        <v>9394.0400000000009</v>
      </c>
      <c r="EV287" s="136">
        <f t="shared" si="375"/>
        <v>17365.599999999999</v>
      </c>
      <c r="EW287" s="136">
        <f t="shared" si="375"/>
        <v>10837.4</v>
      </c>
      <c r="EX287" s="136">
        <f t="shared" si="375"/>
        <v>12852.44</v>
      </c>
      <c r="EY287" s="136">
        <f t="shared" si="375"/>
        <v>9039.9699999999993</v>
      </c>
      <c r="EZ287" s="136">
        <f t="shared" si="375"/>
        <v>14744.11</v>
      </c>
      <c r="FA287" s="136">
        <f t="shared" si="375"/>
        <v>8421.93</v>
      </c>
      <c r="FB287" s="136">
        <f t="shared" si="375"/>
        <v>10495.6</v>
      </c>
      <c r="FC287" s="136">
        <f t="shared" si="375"/>
        <v>7807.37</v>
      </c>
      <c r="FD287" s="136">
        <f t="shared" si="375"/>
        <v>10354.89</v>
      </c>
      <c r="FE287" s="136">
        <f t="shared" si="375"/>
        <v>15814.57</v>
      </c>
      <c r="FF287" s="136">
        <f t="shared" si="375"/>
        <v>12380.66</v>
      </c>
      <c r="FG287" s="136">
        <f t="shared" si="375"/>
        <v>15279.36</v>
      </c>
      <c r="FH287" s="136">
        <f t="shared" si="375"/>
        <v>15975.46</v>
      </c>
      <c r="FI287" s="136">
        <f t="shared" si="375"/>
        <v>8032.68</v>
      </c>
      <c r="FJ287" s="136">
        <f t="shared" si="375"/>
        <v>7809.46</v>
      </c>
      <c r="FK287" s="136">
        <f t="shared" si="375"/>
        <v>7818.39</v>
      </c>
      <c r="FL287" s="136">
        <f t="shared" si="375"/>
        <v>7730.26</v>
      </c>
      <c r="FM287" s="136">
        <f t="shared" si="375"/>
        <v>7730.26</v>
      </c>
      <c r="FN287" s="136">
        <f t="shared" si="375"/>
        <v>8018.86</v>
      </c>
      <c r="FO287" s="136">
        <f t="shared" si="375"/>
        <v>8191.17</v>
      </c>
      <c r="FP287" s="136">
        <f t="shared" si="375"/>
        <v>8319.5300000000007</v>
      </c>
      <c r="FQ287" s="136">
        <f t="shared" si="375"/>
        <v>8392.6</v>
      </c>
      <c r="FR287" s="136">
        <f t="shared" si="375"/>
        <v>14076.02</v>
      </c>
      <c r="FS287" s="136">
        <f t="shared" si="375"/>
        <v>12918.02</v>
      </c>
      <c r="FT287" s="169">
        <f t="shared" si="375"/>
        <v>16339.6</v>
      </c>
      <c r="FU287" s="136">
        <f t="shared" si="375"/>
        <v>9031.0300000000007</v>
      </c>
      <c r="FV287" s="136">
        <f t="shared" si="375"/>
        <v>8726.5300000000007</v>
      </c>
      <c r="FW287" s="136">
        <f t="shared" si="375"/>
        <v>13171.57</v>
      </c>
      <c r="FX287" s="136">
        <f t="shared" si="375"/>
        <v>17109.09</v>
      </c>
      <c r="FY287" s="54"/>
      <c r="FZ287" s="106"/>
      <c r="GA287" s="54"/>
      <c r="GB287" s="54"/>
      <c r="GC287" s="72"/>
      <c r="GD287" s="54"/>
      <c r="GE287" s="6"/>
      <c r="GF287" s="2"/>
      <c r="GG287" s="7"/>
      <c r="GH287" s="53"/>
      <c r="GI287" s="53"/>
      <c r="GJ287" s="53"/>
      <c r="GK287" s="53"/>
      <c r="GL287" s="53"/>
      <c r="GM287" s="53"/>
    </row>
    <row r="288" spans="1:195" x14ac:dyDescent="0.2">
      <c r="A288" s="3" t="s">
        <v>673</v>
      </c>
      <c r="B288" s="2" t="s">
        <v>674</v>
      </c>
      <c r="C288" s="136">
        <f>(C161+(C161*$GE$266))</f>
        <v>7454.8245107859184</v>
      </c>
      <c r="D288" s="136">
        <f t="shared" ref="D288:H288" si="376">(D161+(D161*$GE$266))</f>
        <v>7454.8245107859184</v>
      </c>
      <c r="E288" s="136">
        <f t="shared" si="376"/>
        <v>7454.8245107859184</v>
      </c>
      <c r="F288" s="136">
        <f t="shared" si="376"/>
        <v>7454.8245107859184</v>
      </c>
      <c r="G288" s="136">
        <f t="shared" si="376"/>
        <v>7454.8245107859184</v>
      </c>
      <c r="H288" s="136">
        <f t="shared" si="376"/>
        <v>7454.8245107859184</v>
      </c>
      <c r="I288" s="136">
        <f>ROUND((I161+(I161*$GE$266)),2)</f>
        <v>7454.82</v>
      </c>
      <c r="J288" s="136">
        <f t="shared" ref="J288:BU288" si="377">(J161+(J161*$GE$266))</f>
        <v>7454.8245107859184</v>
      </c>
      <c r="K288" s="136">
        <f t="shared" si="377"/>
        <v>7454.8245107859184</v>
      </c>
      <c r="L288" s="136">
        <f t="shared" si="377"/>
        <v>7454.8245107859184</v>
      </c>
      <c r="M288" s="136">
        <f t="shared" si="377"/>
        <v>7454.8245107859184</v>
      </c>
      <c r="N288" s="136">
        <f t="shared" si="377"/>
        <v>7454.8245107859184</v>
      </c>
      <c r="O288" s="136">
        <f t="shared" si="377"/>
        <v>7454.8245107859184</v>
      </c>
      <c r="P288" s="136">
        <f t="shared" si="377"/>
        <v>7454.8245107859184</v>
      </c>
      <c r="Q288" s="136">
        <f t="shared" si="377"/>
        <v>7454.8245107859184</v>
      </c>
      <c r="R288" s="136">
        <f t="shared" si="377"/>
        <v>7454.8245107859184</v>
      </c>
      <c r="S288" s="136">
        <f t="shared" si="377"/>
        <v>7454.8245107859184</v>
      </c>
      <c r="T288" s="136">
        <f t="shared" si="377"/>
        <v>7454.8245107859184</v>
      </c>
      <c r="U288" s="136">
        <f t="shared" si="377"/>
        <v>7454.8245107859184</v>
      </c>
      <c r="V288" s="136">
        <f t="shared" si="377"/>
        <v>7454.8245107859184</v>
      </c>
      <c r="W288" s="136">
        <f t="shared" si="377"/>
        <v>7454.8245107859184</v>
      </c>
      <c r="X288" s="136">
        <f t="shared" si="377"/>
        <v>7454.8245107859184</v>
      </c>
      <c r="Y288" s="136">
        <f t="shared" si="377"/>
        <v>7454.8245107859184</v>
      </c>
      <c r="Z288" s="136">
        <f t="shared" si="377"/>
        <v>7454.8245107859184</v>
      </c>
      <c r="AA288" s="136">
        <f t="shared" si="377"/>
        <v>7454.8245107859184</v>
      </c>
      <c r="AB288" s="136">
        <f t="shared" si="377"/>
        <v>7454.8245107859184</v>
      </c>
      <c r="AC288" s="136">
        <f t="shared" si="377"/>
        <v>7454.8245107859184</v>
      </c>
      <c r="AD288" s="136">
        <f t="shared" si="377"/>
        <v>7454.8245107859184</v>
      </c>
      <c r="AE288" s="136">
        <f t="shared" si="377"/>
        <v>7454.8245107859184</v>
      </c>
      <c r="AF288" s="136">
        <f t="shared" si="377"/>
        <v>7454.8245107859184</v>
      </c>
      <c r="AG288" s="136">
        <f t="shared" si="377"/>
        <v>7454.8245107859184</v>
      </c>
      <c r="AH288" s="136">
        <f t="shared" si="377"/>
        <v>7454.8245107859184</v>
      </c>
      <c r="AI288" s="136">
        <f t="shared" si="377"/>
        <v>7454.8245107859184</v>
      </c>
      <c r="AJ288" s="136">
        <f t="shared" si="377"/>
        <v>7454.8245107859184</v>
      </c>
      <c r="AK288" s="136">
        <f t="shared" si="377"/>
        <v>7454.8245107859184</v>
      </c>
      <c r="AL288" s="136">
        <f t="shared" si="377"/>
        <v>7454.8245107859184</v>
      </c>
      <c r="AM288" s="136">
        <f t="shared" si="377"/>
        <v>7454.8245107859184</v>
      </c>
      <c r="AN288" s="136">
        <f t="shared" si="377"/>
        <v>7454.8245107859184</v>
      </c>
      <c r="AO288" s="136">
        <f t="shared" si="377"/>
        <v>7454.8245107859184</v>
      </c>
      <c r="AP288" s="136">
        <f t="shared" si="377"/>
        <v>7454.8245107859184</v>
      </c>
      <c r="AQ288" s="136">
        <f t="shared" si="377"/>
        <v>7454.8245107859184</v>
      </c>
      <c r="AR288" s="136">
        <f t="shared" si="377"/>
        <v>7454.8245107859184</v>
      </c>
      <c r="AS288" s="136">
        <f t="shared" si="377"/>
        <v>7454.8245107859184</v>
      </c>
      <c r="AT288" s="136">
        <f t="shared" si="377"/>
        <v>7454.8245107859184</v>
      </c>
      <c r="AU288" s="136">
        <f t="shared" si="377"/>
        <v>7454.8245107859184</v>
      </c>
      <c r="AV288" s="136">
        <f t="shared" si="377"/>
        <v>7454.8245107859184</v>
      </c>
      <c r="AW288" s="136">
        <f t="shared" si="377"/>
        <v>7454.8245107859184</v>
      </c>
      <c r="AX288" s="136">
        <f t="shared" si="377"/>
        <v>7454.8245107859184</v>
      </c>
      <c r="AY288" s="136">
        <f t="shared" si="377"/>
        <v>7454.8245107859184</v>
      </c>
      <c r="AZ288" s="136">
        <f t="shared" si="377"/>
        <v>7454.8245107859184</v>
      </c>
      <c r="BA288" s="136">
        <f t="shared" si="377"/>
        <v>7454.8245107859184</v>
      </c>
      <c r="BB288" s="136">
        <f t="shared" si="377"/>
        <v>7454.8245107859184</v>
      </c>
      <c r="BC288" s="136">
        <f t="shared" si="377"/>
        <v>7454.8245107859184</v>
      </c>
      <c r="BD288" s="136">
        <f t="shared" si="377"/>
        <v>7454.8245107859184</v>
      </c>
      <c r="BE288" s="136">
        <f t="shared" si="377"/>
        <v>7454.8245107859184</v>
      </c>
      <c r="BF288" s="136">
        <f t="shared" si="377"/>
        <v>7454.8245107859184</v>
      </c>
      <c r="BG288" s="136">
        <f t="shared" si="377"/>
        <v>7454.8245107859184</v>
      </c>
      <c r="BH288" s="136">
        <f t="shared" si="377"/>
        <v>7454.8245107859184</v>
      </c>
      <c r="BI288" s="136">
        <f t="shared" si="377"/>
        <v>7454.8245107859184</v>
      </c>
      <c r="BJ288" s="136">
        <f t="shared" si="377"/>
        <v>7454.8245107859184</v>
      </c>
      <c r="BK288" s="136">
        <f t="shared" si="377"/>
        <v>7454.8245107859184</v>
      </c>
      <c r="BL288" s="136">
        <f t="shared" si="377"/>
        <v>7454.8245107859184</v>
      </c>
      <c r="BM288" s="136">
        <f t="shared" si="377"/>
        <v>7454.8245107859184</v>
      </c>
      <c r="BN288" s="136">
        <f t="shared" si="377"/>
        <v>7454.8245107859184</v>
      </c>
      <c r="BO288" s="136">
        <f t="shared" si="377"/>
        <v>7454.8245107859184</v>
      </c>
      <c r="BP288" s="136">
        <f t="shared" si="377"/>
        <v>7454.8245107859184</v>
      </c>
      <c r="BQ288" s="136">
        <f t="shared" si="377"/>
        <v>7454.8245107859184</v>
      </c>
      <c r="BR288" s="136">
        <f t="shared" si="377"/>
        <v>7454.8245107859184</v>
      </c>
      <c r="BS288" s="136">
        <f t="shared" si="377"/>
        <v>7454.8245107859184</v>
      </c>
      <c r="BT288" s="136">
        <f t="shared" si="377"/>
        <v>7454.8245107859184</v>
      </c>
      <c r="BU288" s="136">
        <f t="shared" si="377"/>
        <v>7454.8245107859184</v>
      </c>
      <c r="BV288" s="136">
        <f t="shared" ref="BV288:CM288" si="378">(BV161+(BV161*$GE$266))</f>
        <v>7454.8245107859184</v>
      </c>
      <c r="BW288" s="136">
        <f t="shared" si="378"/>
        <v>7454.8245107859184</v>
      </c>
      <c r="BX288" s="136">
        <f t="shared" si="378"/>
        <v>7454.8245107859184</v>
      </c>
      <c r="BY288" s="136">
        <f t="shared" si="378"/>
        <v>7454.8245107859184</v>
      </c>
      <c r="BZ288" s="136">
        <f t="shared" si="378"/>
        <v>7454.8245107859184</v>
      </c>
      <c r="CA288" s="136">
        <f t="shared" si="378"/>
        <v>7454.8245107859184</v>
      </c>
      <c r="CB288" s="136">
        <f t="shared" si="378"/>
        <v>7454.8245107859184</v>
      </c>
      <c r="CC288" s="136">
        <f t="shared" si="378"/>
        <v>7454.8245107859184</v>
      </c>
      <c r="CD288" s="136">
        <f t="shared" si="378"/>
        <v>7454.8245107859184</v>
      </c>
      <c r="CE288" s="136">
        <f t="shared" si="378"/>
        <v>7454.8245107859184</v>
      </c>
      <c r="CF288" s="136">
        <f t="shared" si="378"/>
        <v>7454.8245107859184</v>
      </c>
      <c r="CG288" s="136">
        <f t="shared" si="378"/>
        <v>7454.8245107859184</v>
      </c>
      <c r="CH288" s="136">
        <f t="shared" si="378"/>
        <v>7454.8245107859184</v>
      </c>
      <c r="CI288" s="136">
        <f t="shared" si="378"/>
        <v>7454.8245107859184</v>
      </c>
      <c r="CJ288" s="136">
        <f t="shared" si="378"/>
        <v>7454.8245107859184</v>
      </c>
      <c r="CK288" s="136">
        <f t="shared" si="378"/>
        <v>7454.8245107859184</v>
      </c>
      <c r="CL288" s="136">
        <f t="shared" si="378"/>
        <v>7454.8245107859184</v>
      </c>
      <c r="CM288" s="136">
        <f t="shared" si="378"/>
        <v>7454.8245107859184</v>
      </c>
      <c r="CN288" s="136">
        <f t="shared" ref="CN288:EY288" si="379">ROUND((CN161+(CN161*$GE$266)),2)</f>
        <v>7454.82</v>
      </c>
      <c r="CO288" s="136">
        <f t="shared" si="379"/>
        <v>7454.82</v>
      </c>
      <c r="CP288" s="136">
        <f t="shared" si="379"/>
        <v>7454.82</v>
      </c>
      <c r="CQ288" s="136">
        <f t="shared" si="379"/>
        <v>7454.82</v>
      </c>
      <c r="CR288" s="136">
        <f t="shared" si="379"/>
        <v>7454.82</v>
      </c>
      <c r="CS288" s="136">
        <f t="shared" si="379"/>
        <v>7454.82</v>
      </c>
      <c r="CT288" s="136">
        <f t="shared" si="379"/>
        <v>7454.82</v>
      </c>
      <c r="CU288" s="136">
        <f t="shared" si="379"/>
        <v>7454.82</v>
      </c>
      <c r="CV288" s="136">
        <f t="shared" si="379"/>
        <v>7454.82</v>
      </c>
      <c r="CW288" s="136">
        <f t="shared" si="379"/>
        <v>7454.82</v>
      </c>
      <c r="CX288" s="136">
        <f t="shared" si="379"/>
        <v>7454.82</v>
      </c>
      <c r="CY288" s="136">
        <f t="shared" si="379"/>
        <v>7454.82</v>
      </c>
      <c r="CZ288" s="136">
        <f t="shared" si="379"/>
        <v>7454.82</v>
      </c>
      <c r="DA288" s="136">
        <f t="shared" si="379"/>
        <v>7454.82</v>
      </c>
      <c r="DB288" s="136">
        <f t="shared" si="379"/>
        <v>7454.82</v>
      </c>
      <c r="DC288" s="136">
        <f t="shared" si="379"/>
        <v>7454.82</v>
      </c>
      <c r="DD288" s="136">
        <f t="shared" si="379"/>
        <v>7454.82</v>
      </c>
      <c r="DE288" s="136">
        <f t="shared" si="379"/>
        <v>7454.82</v>
      </c>
      <c r="DF288" s="136">
        <f t="shared" si="379"/>
        <v>7454.82</v>
      </c>
      <c r="DG288" s="136">
        <f t="shared" si="379"/>
        <v>7454.82</v>
      </c>
      <c r="DH288" s="136">
        <f t="shared" si="379"/>
        <v>7454.82</v>
      </c>
      <c r="DI288" s="136">
        <f t="shared" si="379"/>
        <v>7454.82</v>
      </c>
      <c r="DJ288" s="136">
        <f t="shared" si="379"/>
        <v>7454.82</v>
      </c>
      <c r="DK288" s="136">
        <f t="shared" si="379"/>
        <v>7454.82</v>
      </c>
      <c r="DL288" s="136">
        <f t="shared" si="379"/>
        <v>7454.82</v>
      </c>
      <c r="DM288" s="136">
        <f t="shared" si="379"/>
        <v>7454.82</v>
      </c>
      <c r="DN288" s="136">
        <f t="shared" si="379"/>
        <v>7454.82</v>
      </c>
      <c r="DO288" s="136">
        <f t="shared" si="379"/>
        <v>7454.82</v>
      </c>
      <c r="DP288" s="136">
        <f t="shared" si="379"/>
        <v>7454.82</v>
      </c>
      <c r="DQ288" s="136">
        <f t="shared" si="379"/>
        <v>7454.82</v>
      </c>
      <c r="DR288" s="136">
        <f t="shared" si="379"/>
        <v>7454.82</v>
      </c>
      <c r="DS288" s="136">
        <f t="shared" si="379"/>
        <v>7454.82</v>
      </c>
      <c r="DT288" s="136">
        <f t="shared" si="379"/>
        <v>7454.82</v>
      </c>
      <c r="DU288" s="136">
        <f t="shared" si="379"/>
        <v>7454.82</v>
      </c>
      <c r="DV288" s="136">
        <f t="shared" si="379"/>
        <v>7454.82</v>
      </c>
      <c r="DW288" s="136">
        <f t="shared" si="379"/>
        <v>7454.82</v>
      </c>
      <c r="DX288" s="136">
        <f t="shared" si="379"/>
        <v>7454.82</v>
      </c>
      <c r="DY288" s="136">
        <f t="shared" si="379"/>
        <v>7454.82</v>
      </c>
      <c r="DZ288" s="136">
        <f t="shared" si="379"/>
        <v>7454.82</v>
      </c>
      <c r="EA288" s="136">
        <f t="shared" si="379"/>
        <v>7454.82</v>
      </c>
      <c r="EB288" s="136">
        <f t="shared" si="379"/>
        <v>7454.82</v>
      </c>
      <c r="EC288" s="136">
        <f t="shared" si="379"/>
        <v>7454.82</v>
      </c>
      <c r="ED288" s="136">
        <f t="shared" si="379"/>
        <v>7454.82</v>
      </c>
      <c r="EE288" s="136">
        <f t="shared" si="379"/>
        <v>7454.82</v>
      </c>
      <c r="EF288" s="136">
        <f t="shared" si="379"/>
        <v>7454.82</v>
      </c>
      <c r="EG288" s="136">
        <f t="shared" si="379"/>
        <v>7454.82</v>
      </c>
      <c r="EH288" s="136">
        <f t="shared" si="379"/>
        <v>7454.82</v>
      </c>
      <c r="EI288" s="136">
        <f t="shared" si="379"/>
        <v>7454.82</v>
      </c>
      <c r="EJ288" s="136">
        <f t="shared" si="379"/>
        <v>7454.82</v>
      </c>
      <c r="EK288" s="136">
        <f t="shared" si="379"/>
        <v>7454.82</v>
      </c>
      <c r="EL288" s="136">
        <f t="shared" si="379"/>
        <v>7454.82</v>
      </c>
      <c r="EM288" s="136">
        <f t="shared" si="379"/>
        <v>7454.82</v>
      </c>
      <c r="EN288" s="136">
        <f t="shared" si="379"/>
        <v>7454.82</v>
      </c>
      <c r="EO288" s="136">
        <f t="shared" si="379"/>
        <v>7454.82</v>
      </c>
      <c r="EP288" s="136">
        <f t="shared" si="379"/>
        <v>7454.82</v>
      </c>
      <c r="EQ288" s="136">
        <f t="shared" si="379"/>
        <v>7454.82</v>
      </c>
      <c r="ER288" s="136">
        <f t="shared" si="379"/>
        <v>7454.82</v>
      </c>
      <c r="ES288" s="136">
        <f t="shared" si="379"/>
        <v>7454.82</v>
      </c>
      <c r="ET288" s="136">
        <f t="shared" si="379"/>
        <v>7454.82</v>
      </c>
      <c r="EU288" s="136">
        <f t="shared" si="379"/>
        <v>7454.82</v>
      </c>
      <c r="EV288" s="136">
        <f t="shared" si="379"/>
        <v>7454.82</v>
      </c>
      <c r="EW288" s="136">
        <f t="shared" si="379"/>
        <v>7454.82</v>
      </c>
      <c r="EX288" s="136">
        <f t="shared" si="379"/>
        <v>7454.82</v>
      </c>
      <c r="EY288" s="136">
        <f t="shared" si="379"/>
        <v>7454.82</v>
      </c>
      <c r="EZ288" s="136">
        <f t="shared" ref="EZ288:FX288" si="380">ROUND((EZ161+(EZ161*$GE$266)),2)</f>
        <v>7454.82</v>
      </c>
      <c r="FA288" s="136">
        <f t="shared" si="380"/>
        <v>7454.82</v>
      </c>
      <c r="FB288" s="136">
        <f t="shared" si="380"/>
        <v>7454.82</v>
      </c>
      <c r="FC288" s="136">
        <f t="shared" si="380"/>
        <v>7454.82</v>
      </c>
      <c r="FD288" s="136">
        <f t="shared" si="380"/>
        <v>7454.82</v>
      </c>
      <c r="FE288" s="136">
        <f t="shared" si="380"/>
        <v>7454.82</v>
      </c>
      <c r="FF288" s="136">
        <f t="shared" si="380"/>
        <v>7454.82</v>
      </c>
      <c r="FG288" s="136">
        <f t="shared" si="380"/>
        <v>7454.82</v>
      </c>
      <c r="FH288" s="136">
        <f t="shared" si="380"/>
        <v>7454.82</v>
      </c>
      <c r="FI288" s="136">
        <f t="shared" si="380"/>
        <v>7454.82</v>
      </c>
      <c r="FJ288" s="136">
        <f t="shared" si="380"/>
        <v>7454.82</v>
      </c>
      <c r="FK288" s="136">
        <f t="shared" si="380"/>
        <v>7454.82</v>
      </c>
      <c r="FL288" s="136">
        <f t="shared" si="380"/>
        <v>7454.82</v>
      </c>
      <c r="FM288" s="136">
        <f t="shared" si="380"/>
        <v>7454.82</v>
      </c>
      <c r="FN288" s="136">
        <f t="shared" si="380"/>
        <v>7454.82</v>
      </c>
      <c r="FO288" s="136">
        <f t="shared" si="380"/>
        <v>7454.82</v>
      </c>
      <c r="FP288" s="136">
        <f t="shared" si="380"/>
        <v>7454.82</v>
      </c>
      <c r="FQ288" s="136">
        <f t="shared" si="380"/>
        <v>7454.82</v>
      </c>
      <c r="FR288" s="136">
        <f t="shared" si="380"/>
        <v>7454.82</v>
      </c>
      <c r="FS288" s="136">
        <f t="shared" si="380"/>
        <v>7454.82</v>
      </c>
      <c r="FT288" s="136">
        <f t="shared" si="380"/>
        <v>7454.82</v>
      </c>
      <c r="FU288" s="136">
        <f t="shared" si="380"/>
        <v>7454.82</v>
      </c>
      <c r="FV288" s="136">
        <f t="shared" si="380"/>
        <v>7454.82</v>
      </c>
      <c r="FW288" s="136">
        <f t="shared" si="380"/>
        <v>7454.82</v>
      </c>
      <c r="FX288" s="136">
        <f t="shared" si="380"/>
        <v>7454.82</v>
      </c>
      <c r="FY288" s="54"/>
      <c r="FZ288" s="106"/>
      <c r="GA288" s="72"/>
      <c r="GB288" s="2"/>
      <c r="GC288" s="2"/>
      <c r="GD288" s="2"/>
      <c r="GE288" s="7"/>
      <c r="GF288" s="2"/>
      <c r="GG288" s="7"/>
      <c r="GH288" s="53"/>
      <c r="GI288" s="53"/>
      <c r="GJ288" s="53"/>
      <c r="GK288" s="53"/>
      <c r="GL288" s="53"/>
      <c r="GM288" s="53"/>
    </row>
    <row r="289" spans="1:195" x14ac:dyDescent="0.2">
      <c r="A289" s="3"/>
      <c r="B289" s="2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3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F289" s="54"/>
      <c r="BG289" s="54"/>
      <c r="BH289" s="54"/>
      <c r="BI289" s="54"/>
      <c r="BJ289" s="54"/>
      <c r="BK289" s="54"/>
      <c r="BL289" s="54"/>
      <c r="BM289" s="54"/>
      <c r="BN289" s="54"/>
      <c r="BO289" s="54"/>
      <c r="BP289" s="54"/>
      <c r="BQ289" s="54"/>
      <c r="BR289" s="54"/>
      <c r="BS289" s="54"/>
      <c r="BT289" s="54"/>
      <c r="BU289" s="54"/>
      <c r="BV289" s="54"/>
      <c r="BW289" s="54"/>
      <c r="BX289" s="54"/>
      <c r="BY289" s="54"/>
      <c r="BZ289" s="54"/>
      <c r="CA289" s="54"/>
      <c r="CB289" s="54"/>
      <c r="CC289" s="54"/>
      <c r="CD289" s="54"/>
      <c r="CE289" s="54"/>
      <c r="CF289" s="54"/>
      <c r="CG289" s="54"/>
      <c r="CH289" s="54"/>
      <c r="CI289" s="54"/>
      <c r="CJ289" s="54"/>
      <c r="CK289" s="54"/>
      <c r="CL289" s="54"/>
      <c r="CM289" s="54"/>
      <c r="CN289" s="54"/>
      <c r="CO289" s="54"/>
      <c r="CP289" s="54"/>
      <c r="CQ289" s="54"/>
      <c r="CR289" s="54"/>
      <c r="CS289" s="54"/>
      <c r="CT289" s="54"/>
      <c r="CU289" s="54"/>
      <c r="CV289" s="54"/>
      <c r="CW289" s="54"/>
      <c r="CX289" s="54"/>
      <c r="CY289" s="54"/>
      <c r="CZ289" s="54"/>
      <c r="DA289" s="54"/>
      <c r="DB289" s="54"/>
      <c r="DC289" s="54"/>
      <c r="DD289" s="54"/>
      <c r="DE289" s="54"/>
      <c r="DF289" s="54"/>
      <c r="DG289" s="54"/>
      <c r="DH289" s="54"/>
      <c r="DI289" s="54"/>
      <c r="DJ289" s="54"/>
      <c r="DK289" s="54"/>
      <c r="DL289" s="54"/>
      <c r="DM289" s="54"/>
      <c r="DN289" s="54"/>
      <c r="DO289" s="54"/>
      <c r="DP289" s="54"/>
      <c r="DQ289" s="54"/>
      <c r="DR289" s="54"/>
      <c r="DS289" s="54"/>
      <c r="DT289" s="54"/>
      <c r="DU289" s="54"/>
      <c r="DV289" s="54"/>
      <c r="DW289" s="54"/>
      <c r="DX289" s="54"/>
      <c r="DY289" s="54"/>
      <c r="DZ289" s="54"/>
      <c r="EA289" s="54"/>
      <c r="EB289" s="54"/>
      <c r="EC289" s="54"/>
      <c r="ED289" s="54"/>
      <c r="EE289" s="54"/>
      <c r="EF289" s="54"/>
      <c r="EG289" s="54"/>
      <c r="EH289" s="54"/>
      <c r="EI289" s="54"/>
      <c r="EJ289" s="54"/>
      <c r="EK289" s="54"/>
      <c r="EL289" s="54"/>
      <c r="EM289" s="54"/>
      <c r="EN289" s="54"/>
      <c r="EO289" s="54"/>
      <c r="EP289" s="54"/>
      <c r="EQ289" s="54"/>
      <c r="ER289" s="54"/>
      <c r="ES289" s="54"/>
      <c r="ET289" s="54"/>
      <c r="EU289" s="54"/>
      <c r="EV289" s="54"/>
      <c r="EW289" s="54"/>
      <c r="EX289" s="54"/>
      <c r="EY289" s="54"/>
      <c r="EZ289" s="54"/>
      <c r="FA289" s="54"/>
      <c r="FB289" s="54"/>
      <c r="FC289" s="54"/>
      <c r="FD289" s="54"/>
      <c r="FE289" s="54"/>
      <c r="FF289" s="54"/>
      <c r="FG289" s="54"/>
      <c r="FH289" s="54"/>
      <c r="FI289" s="54"/>
      <c r="FJ289" s="54"/>
      <c r="FK289" s="54"/>
      <c r="FL289" s="54"/>
      <c r="FM289" s="54"/>
      <c r="FN289" s="54"/>
      <c r="FO289" s="54"/>
      <c r="FP289" s="54"/>
      <c r="FQ289" s="54"/>
      <c r="FR289" s="54"/>
      <c r="FS289" s="54"/>
      <c r="FT289" s="53"/>
      <c r="FU289" s="54"/>
      <c r="FV289" s="54"/>
      <c r="FW289" s="54"/>
      <c r="FX289" s="54"/>
      <c r="FY289" s="54"/>
      <c r="FZ289" s="106"/>
      <c r="GA289" s="54"/>
      <c r="GB289" s="2"/>
      <c r="GC289" s="2"/>
      <c r="GD289" s="2"/>
      <c r="GE289" s="7"/>
      <c r="GF289" s="7"/>
      <c r="GG289" s="170"/>
      <c r="GH289" s="7"/>
      <c r="GI289" s="7"/>
      <c r="GJ289" s="7"/>
      <c r="GK289" s="7"/>
      <c r="GL289" s="7"/>
      <c r="GM289" s="7"/>
    </row>
    <row r="290" spans="1:195" x14ac:dyDescent="0.2">
      <c r="A290" s="3" t="s">
        <v>675</v>
      </c>
      <c r="B290" s="2" t="s">
        <v>676</v>
      </c>
      <c r="C290" s="54">
        <f t="shared" ref="C290:BN290" si="381">((C287*(C88+C89+C90)+(C288*(C95+C93)))*-1)</f>
        <v>0</v>
      </c>
      <c r="D290" s="54">
        <f t="shared" si="381"/>
        <v>-40224226.660000004</v>
      </c>
      <c r="E290" s="54">
        <f t="shared" si="381"/>
        <v>-7426725.5791599993</v>
      </c>
      <c r="F290" s="54">
        <f t="shared" si="381"/>
        <v>-5171465.2319</v>
      </c>
      <c r="G290" s="54">
        <f t="shared" si="381"/>
        <v>0</v>
      </c>
      <c r="H290" s="54">
        <f t="shared" si="381"/>
        <v>0</v>
      </c>
      <c r="I290" s="54">
        <f t="shared" si="381"/>
        <v>-9178698.1384799983</v>
      </c>
      <c r="J290" s="54">
        <f t="shared" si="381"/>
        <v>0</v>
      </c>
      <c r="K290" s="54">
        <f t="shared" si="381"/>
        <v>0</v>
      </c>
      <c r="L290" s="54">
        <f t="shared" si="381"/>
        <v>0</v>
      </c>
      <c r="M290" s="54">
        <f t="shared" si="381"/>
        <v>0</v>
      </c>
      <c r="N290" s="54">
        <f t="shared" si="381"/>
        <v>0</v>
      </c>
      <c r="O290" s="54">
        <f t="shared" si="381"/>
        <v>0</v>
      </c>
      <c r="P290" s="54">
        <f t="shared" si="381"/>
        <v>0</v>
      </c>
      <c r="Q290" s="54">
        <f t="shared" si="381"/>
        <v>-8596037.5199999996</v>
      </c>
      <c r="R290" s="54">
        <f t="shared" si="381"/>
        <v>0</v>
      </c>
      <c r="S290" s="54">
        <f t="shared" si="381"/>
        <v>0</v>
      </c>
      <c r="T290" s="54">
        <f t="shared" si="381"/>
        <v>0</v>
      </c>
      <c r="U290" s="54">
        <f t="shared" si="381"/>
        <v>0</v>
      </c>
      <c r="V290" s="54">
        <f t="shared" si="381"/>
        <v>0</v>
      </c>
      <c r="W290" s="54">
        <f t="shared" si="381"/>
        <v>0</v>
      </c>
      <c r="X290" s="54">
        <f t="shared" si="381"/>
        <v>0</v>
      </c>
      <c r="Y290" s="54">
        <f t="shared" si="381"/>
        <v>0</v>
      </c>
      <c r="Z290" s="54">
        <f t="shared" si="381"/>
        <v>0</v>
      </c>
      <c r="AA290" s="54">
        <f t="shared" si="381"/>
        <v>0</v>
      </c>
      <c r="AB290" s="54">
        <f t="shared" si="381"/>
        <v>0</v>
      </c>
      <c r="AC290" s="54">
        <f t="shared" si="381"/>
        <v>0</v>
      </c>
      <c r="AD290" s="54">
        <f t="shared" si="381"/>
        <v>-697988.82</v>
      </c>
      <c r="AE290" s="54">
        <f t="shared" si="381"/>
        <v>0</v>
      </c>
      <c r="AF290" s="54">
        <f t="shared" si="381"/>
        <v>0</v>
      </c>
      <c r="AG290" s="54">
        <f t="shared" si="381"/>
        <v>0</v>
      </c>
      <c r="AH290" s="54">
        <f t="shared" si="381"/>
        <v>0</v>
      </c>
      <c r="AI290" s="54">
        <f t="shared" si="381"/>
        <v>0</v>
      </c>
      <c r="AJ290" s="54">
        <f t="shared" si="381"/>
        <v>0</v>
      </c>
      <c r="AK290" s="54">
        <f t="shared" si="381"/>
        <v>0</v>
      </c>
      <c r="AL290" s="54">
        <f t="shared" si="381"/>
        <v>0</v>
      </c>
      <c r="AM290" s="54">
        <f t="shared" si="381"/>
        <v>0</v>
      </c>
      <c r="AN290" s="54">
        <f t="shared" si="381"/>
        <v>0</v>
      </c>
      <c r="AO290" s="54">
        <f t="shared" si="381"/>
        <v>0</v>
      </c>
      <c r="AP290" s="54">
        <f t="shared" si="381"/>
        <v>0</v>
      </c>
      <c r="AQ290" s="54">
        <f t="shared" si="381"/>
        <v>0</v>
      </c>
      <c r="AR290" s="54">
        <f t="shared" si="381"/>
        <v>-4286208.9903750001</v>
      </c>
      <c r="AS290" s="54">
        <f t="shared" si="381"/>
        <v>-2602059.7228000006</v>
      </c>
      <c r="AT290" s="54">
        <f t="shared" si="381"/>
        <v>0</v>
      </c>
      <c r="AU290" s="54">
        <f t="shared" si="381"/>
        <v>0</v>
      </c>
      <c r="AV290" s="54">
        <f t="shared" si="381"/>
        <v>0</v>
      </c>
      <c r="AW290" s="54">
        <f t="shared" si="381"/>
        <v>0</v>
      </c>
      <c r="AX290" s="54">
        <f t="shared" si="381"/>
        <v>0</v>
      </c>
      <c r="AY290" s="54">
        <f t="shared" si="381"/>
        <v>-471388.58799999999</v>
      </c>
      <c r="AZ290" s="54">
        <f t="shared" si="381"/>
        <v>0</v>
      </c>
      <c r="BA290" s="54">
        <f t="shared" si="381"/>
        <v>0</v>
      </c>
      <c r="BB290" s="54">
        <f t="shared" si="381"/>
        <v>0</v>
      </c>
      <c r="BC290" s="54">
        <f t="shared" si="381"/>
        <v>-31501775.414339997</v>
      </c>
      <c r="BD290" s="54">
        <f t="shared" si="381"/>
        <v>0</v>
      </c>
      <c r="BE290" s="54">
        <f t="shared" si="381"/>
        <v>0</v>
      </c>
      <c r="BF290" s="54">
        <f t="shared" si="381"/>
        <v>0</v>
      </c>
      <c r="BG290" s="54">
        <f t="shared" si="381"/>
        <v>0</v>
      </c>
      <c r="BH290" s="54">
        <f t="shared" si="381"/>
        <v>0</v>
      </c>
      <c r="BI290" s="54">
        <f t="shared" si="381"/>
        <v>0</v>
      </c>
      <c r="BJ290" s="54">
        <f t="shared" si="381"/>
        <v>0</v>
      </c>
      <c r="BK290" s="54">
        <f t="shared" si="381"/>
        <v>0</v>
      </c>
      <c r="BL290" s="54">
        <f t="shared" si="381"/>
        <v>0</v>
      </c>
      <c r="BM290" s="54">
        <f t="shared" si="381"/>
        <v>0</v>
      </c>
      <c r="BN290" s="54">
        <f t="shared" si="381"/>
        <v>0</v>
      </c>
      <c r="BO290" s="54">
        <f t="shared" ref="BO290:DZ290" si="382">((BO287*(BO88+BO89+BO90)+(BO288*(BO95+BO93)))*-1)</f>
        <v>0</v>
      </c>
      <c r="BP290" s="54">
        <f t="shared" si="382"/>
        <v>0</v>
      </c>
      <c r="BQ290" s="54">
        <f t="shared" si="382"/>
        <v>-4932650.915</v>
      </c>
      <c r="BR290" s="54">
        <f t="shared" si="382"/>
        <v>0</v>
      </c>
      <c r="BS290" s="54">
        <f t="shared" si="382"/>
        <v>0</v>
      </c>
      <c r="BT290" s="54">
        <f t="shared" si="382"/>
        <v>0</v>
      </c>
      <c r="BU290" s="54">
        <f t="shared" si="382"/>
        <v>0</v>
      </c>
      <c r="BV290" s="54">
        <f t="shared" si="382"/>
        <v>-252582.11000000002</v>
      </c>
      <c r="BW290" s="54">
        <f t="shared" si="382"/>
        <v>0</v>
      </c>
      <c r="BX290" s="54">
        <f t="shared" si="382"/>
        <v>0</v>
      </c>
      <c r="BY290" s="54">
        <f t="shared" si="382"/>
        <v>0</v>
      </c>
      <c r="BZ290" s="54">
        <f t="shared" si="382"/>
        <v>0</v>
      </c>
      <c r="CA290" s="54">
        <f t="shared" si="382"/>
        <v>0</v>
      </c>
      <c r="CB290" s="54">
        <f t="shared" si="382"/>
        <v>0</v>
      </c>
      <c r="CC290" s="54">
        <f t="shared" si="382"/>
        <v>0</v>
      </c>
      <c r="CD290" s="54">
        <f t="shared" si="382"/>
        <v>0</v>
      </c>
      <c r="CE290" s="54">
        <f t="shared" si="382"/>
        <v>0</v>
      </c>
      <c r="CF290" s="54">
        <f t="shared" si="382"/>
        <v>0</v>
      </c>
      <c r="CG290" s="54">
        <f t="shared" si="382"/>
        <v>0</v>
      </c>
      <c r="CH290" s="54">
        <f t="shared" si="382"/>
        <v>0</v>
      </c>
      <c r="CI290" s="54">
        <f t="shared" si="382"/>
        <v>0</v>
      </c>
      <c r="CJ290" s="54">
        <f t="shared" si="382"/>
        <v>0</v>
      </c>
      <c r="CK290" s="54">
        <f t="shared" si="382"/>
        <v>-4222874.0735999998</v>
      </c>
      <c r="CL290" s="54">
        <f t="shared" si="382"/>
        <v>0</v>
      </c>
      <c r="CM290" s="54">
        <f t="shared" si="382"/>
        <v>0</v>
      </c>
      <c r="CN290" s="54">
        <f t="shared" si="382"/>
        <v>-12176705.552000001</v>
      </c>
      <c r="CO290" s="54">
        <f t="shared" si="382"/>
        <v>0</v>
      </c>
      <c r="CP290" s="54">
        <f t="shared" si="382"/>
        <v>0</v>
      </c>
      <c r="CQ290" s="54">
        <f t="shared" si="382"/>
        <v>0</v>
      </c>
      <c r="CR290" s="54">
        <f t="shared" si="382"/>
        <v>0</v>
      </c>
      <c r="CS290" s="54">
        <f t="shared" si="382"/>
        <v>0</v>
      </c>
      <c r="CT290" s="54">
        <f t="shared" si="382"/>
        <v>0</v>
      </c>
      <c r="CU290" s="54">
        <f t="shared" si="382"/>
        <v>0</v>
      </c>
      <c r="CV290" s="54">
        <f t="shared" si="382"/>
        <v>0</v>
      </c>
      <c r="CW290" s="54">
        <f t="shared" si="382"/>
        <v>0</v>
      </c>
      <c r="CX290" s="54">
        <f t="shared" si="382"/>
        <v>0</v>
      </c>
      <c r="CY290" s="54">
        <f t="shared" si="382"/>
        <v>0</v>
      </c>
      <c r="CZ290" s="54">
        <f t="shared" si="382"/>
        <v>0</v>
      </c>
      <c r="DA290" s="54">
        <f t="shared" si="382"/>
        <v>0</v>
      </c>
      <c r="DB290" s="54">
        <f t="shared" si="382"/>
        <v>0</v>
      </c>
      <c r="DC290" s="54">
        <f t="shared" si="382"/>
        <v>0</v>
      </c>
      <c r="DD290" s="54">
        <f t="shared" si="382"/>
        <v>0</v>
      </c>
      <c r="DE290" s="54">
        <f t="shared" si="382"/>
        <v>0</v>
      </c>
      <c r="DF290" s="54">
        <f t="shared" si="382"/>
        <v>-6659464.3848000001</v>
      </c>
      <c r="DG290" s="54">
        <f t="shared" si="382"/>
        <v>0</v>
      </c>
      <c r="DH290" s="54">
        <f t="shared" si="382"/>
        <v>0</v>
      </c>
      <c r="DI290" s="54">
        <f t="shared" si="382"/>
        <v>0</v>
      </c>
      <c r="DJ290" s="54">
        <f t="shared" si="382"/>
        <v>0</v>
      </c>
      <c r="DK290" s="54">
        <f t="shared" si="382"/>
        <v>0</v>
      </c>
      <c r="DL290" s="54">
        <f t="shared" si="382"/>
        <v>0</v>
      </c>
      <c r="DM290" s="54">
        <f t="shared" si="382"/>
        <v>0</v>
      </c>
      <c r="DN290" s="54">
        <f t="shared" si="382"/>
        <v>0</v>
      </c>
      <c r="DO290" s="54">
        <f t="shared" si="382"/>
        <v>0</v>
      </c>
      <c r="DP290" s="54">
        <f t="shared" si="382"/>
        <v>0</v>
      </c>
      <c r="DQ290" s="54">
        <f t="shared" si="382"/>
        <v>0</v>
      </c>
      <c r="DR290" s="54">
        <f t="shared" si="382"/>
        <v>0</v>
      </c>
      <c r="DS290" s="54">
        <f t="shared" si="382"/>
        <v>0</v>
      </c>
      <c r="DT290" s="54">
        <f t="shared" si="382"/>
        <v>0</v>
      </c>
      <c r="DU290" s="54">
        <f t="shared" si="382"/>
        <v>0</v>
      </c>
      <c r="DV290" s="54">
        <f t="shared" si="382"/>
        <v>0</v>
      </c>
      <c r="DW290" s="54">
        <f t="shared" si="382"/>
        <v>0</v>
      </c>
      <c r="DX290" s="54">
        <f t="shared" si="382"/>
        <v>0</v>
      </c>
      <c r="DY290" s="54">
        <f t="shared" si="382"/>
        <v>0</v>
      </c>
      <c r="DZ290" s="54">
        <f t="shared" si="382"/>
        <v>0</v>
      </c>
      <c r="EA290" s="54">
        <f t="shared" ref="EA290:FX290" si="383">((EA287*(EA88+EA89+EA90)+(EA288*(EA95+EA93)))*-1)</f>
        <v>0</v>
      </c>
      <c r="EB290" s="54">
        <f t="shared" si="383"/>
        <v>0</v>
      </c>
      <c r="EC290" s="54">
        <f t="shared" si="383"/>
        <v>0</v>
      </c>
      <c r="ED290" s="54">
        <f t="shared" si="383"/>
        <v>0</v>
      </c>
      <c r="EE290" s="54">
        <f t="shared" si="383"/>
        <v>0</v>
      </c>
      <c r="EF290" s="54">
        <f t="shared" si="383"/>
        <v>0</v>
      </c>
      <c r="EG290" s="54">
        <f t="shared" si="383"/>
        <v>0</v>
      </c>
      <c r="EH290" s="54">
        <f t="shared" si="383"/>
        <v>0</v>
      </c>
      <c r="EI290" s="54">
        <f t="shared" si="383"/>
        <v>0</v>
      </c>
      <c r="EJ290" s="54">
        <f t="shared" si="383"/>
        <v>0</v>
      </c>
      <c r="EK290" s="54">
        <f t="shared" si="383"/>
        <v>0</v>
      </c>
      <c r="EL290" s="54">
        <f t="shared" si="383"/>
        <v>0</v>
      </c>
      <c r="EM290" s="54">
        <f t="shared" si="383"/>
        <v>0</v>
      </c>
      <c r="EN290" s="54">
        <f t="shared" si="383"/>
        <v>0</v>
      </c>
      <c r="EO290" s="54">
        <f t="shared" si="383"/>
        <v>0</v>
      </c>
      <c r="EP290" s="54">
        <f t="shared" si="383"/>
        <v>0</v>
      </c>
      <c r="EQ290" s="54">
        <f t="shared" si="383"/>
        <v>-1175668.9164</v>
      </c>
      <c r="ER290" s="54">
        <f t="shared" si="383"/>
        <v>0</v>
      </c>
      <c r="ES290" s="54">
        <f t="shared" si="383"/>
        <v>0</v>
      </c>
      <c r="ET290" s="54">
        <f t="shared" si="383"/>
        <v>0</v>
      </c>
      <c r="EU290" s="54">
        <f t="shared" si="383"/>
        <v>0</v>
      </c>
      <c r="EV290" s="54">
        <f t="shared" si="383"/>
        <v>0</v>
      </c>
      <c r="EW290" s="54">
        <f t="shared" si="383"/>
        <v>0</v>
      </c>
      <c r="EX290" s="54">
        <f t="shared" si="383"/>
        <v>0</v>
      </c>
      <c r="EY290" s="54">
        <f t="shared" si="383"/>
        <v>0</v>
      </c>
      <c r="EZ290" s="54">
        <f t="shared" si="383"/>
        <v>0</v>
      </c>
      <c r="FA290" s="54">
        <f t="shared" si="383"/>
        <v>0</v>
      </c>
      <c r="FB290" s="54">
        <f t="shared" si="383"/>
        <v>0</v>
      </c>
      <c r="FC290" s="54">
        <f t="shared" si="383"/>
        <v>0</v>
      </c>
      <c r="FD290" s="54">
        <f t="shared" si="383"/>
        <v>0</v>
      </c>
      <c r="FE290" s="54">
        <f t="shared" si="383"/>
        <v>0</v>
      </c>
      <c r="FF290" s="54">
        <f t="shared" si="383"/>
        <v>0</v>
      </c>
      <c r="FG290" s="54">
        <f t="shared" si="383"/>
        <v>0</v>
      </c>
      <c r="FH290" s="54">
        <f t="shared" si="383"/>
        <v>0</v>
      </c>
      <c r="FI290" s="54">
        <f t="shared" si="383"/>
        <v>0</v>
      </c>
      <c r="FJ290" s="54">
        <f t="shared" si="383"/>
        <v>0</v>
      </c>
      <c r="FK290" s="54">
        <f t="shared" si="383"/>
        <v>0</v>
      </c>
      <c r="FL290" s="54">
        <f t="shared" si="383"/>
        <v>0</v>
      </c>
      <c r="FM290" s="54">
        <f t="shared" si="383"/>
        <v>0</v>
      </c>
      <c r="FN290" s="54">
        <f t="shared" si="383"/>
        <v>0</v>
      </c>
      <c r="FO290" s="54">
        <f t="shared" si="383"/>
        <v>0</v>
      </c>
      <c r="FP290" s="54">
        <f t="shared" si="383"/>
        <v>0</v>
      </c>
      <c r="FQ290" s="54">
        <f t="shared" si="383"/>
        <v>0</v>
      </c>
      <c r="FR290" s="54">
        <f t="shared" si="383"/>
        <v>0</v>
      </c>
      <c r="FS290" s="54">
        <f t="shared" si="383"/>
        <v>0</v>
      </c>
      <c r="FT290" s="53">
        <f t="shared" si="383"/>
        <v>0</v>
      </c>
      <c r="FU290" s="54">
        <f t="shared" si="383"/>
        <v>0</v>
      </c>
      <c r="FV290" s="54">
        <f t="shared" si="383"/>
        <v>0</v>
      </c>
      <c r="FW290" s="54">
        <f t="shared" si="383"/>
        <v>0</v>
      </c>
      <c r="FX290" s="54">
        <f t="shared" si="383"/>
        <v>0</v>
      </c>
      <c r="FY290" s="54">
        <f>SUM(C290:FX290)</f>
        <v>-139576520.61685497</v>
      </c>
      <c r="FZ290" s="54"/>
      <c r="GA290" s="72"/>
      <c r="GB290" s="2"/>
      <c r="GC290" s="2"/>
      <c r="GD290" s="2"/>
      <c r="GE290" s="7"/>
      <c r="GF290" s="7"/>
      <c r="GG290" s="170"/>
      <c r="GH290" s="7"/>
      <c r="GI290" s="7"/>
      <c r="GJ290" s="7"/>
      <c r="GK290" s="7"/>
      <c r="GL290" s="7"/>
      <c r="GM290" s="7"/>
    </row>
    <row r="291" spans="1:195" x14ac:dyDescent="0.2">
      <c r="A291" s="3"/>
      <c r="B291" s="2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F291" s="54"/>
      <c r="BG291" s="54"/>
      <c r="BH291" s="54"/>
      <c r="BI291" s="54"/>
      <c r="BJ291" s="54"/>
      <c r="BK291" s="54"/>
      <c r="BL291" s="54"/>
      <c r="BM291" s="54"/>
      <c r="BN291" s="54"/>
      <c r="BO291" s="54"/>
      <c r="BP291" s="54"/>
      <c r="BQ291" s="54"/>
      <c r="BR291" s="54"/>
      <c r="BS291" s="54"/>
      <c r="BT291" s="54"/>
      <c r="BU291" s="54"/>
      <c r="BV291" s="54"/>
      <c r="BW291" s="54"/>
      <c r="BX291" s="54"/>
      <c r="BY291" s="54"/>
      <c r="BZ291" s="54"/>
      <c r="CA291" s="54"/>
      <c r="CB291" s="54"/>
      <c r="CC291" s="54"/>
      <c r="CD291" s="54"/>
      <c r="CE291" s="54"/>
      <c r="CF291" s="54"/>
      <c r="CG291" s="54"/>
      <c r="CH291" s="54"/>
      <c r="CI291" s="54"/>
      <c r="CJ291" s="54"/>
      <c r="CK291" s="54"/>
      <c r="CL291" s="54"/>
      <c r="CM291" s="54"/>
      <c r="CN291" s="54"/>
      <c r="CO291" s="54"/>
      <c r="CP291" s="54"/>
      <c r="CQ291" s="54"/>
      <c r="CR291" s="54"/>
      <c r="CS291" s="54"/>
      <c r="CT291" s="54"/>
      <c r="CU291" s="54"/>
      <c r="CV291" s="54"/>
      <c r="CW291" s="54"/>
      <c r="CX291" s="54"/>
      <c r="CY291" s="54"/>
      <c r="CZ291" s="54"/>
      <c r="DA291" s="54"/>
      <c r="DB291" s="54"/>
      <c r="DC291" s="54"/>
      <c r="DD291" s="54"/>
      <c r="DE291" s="54"/>
      <c r="DF291" s="54"/>
      <c r="DG291" s="54"/>
      <c r="DH291" s="54"/>
      <c r="DI291" s="54"/>
      <c r="DJ291" s="54"/>
      <c r="DK291" s="54"/>
      <c r="DL291" s="54"/>
      <c r="DM291" s="54"/>
      <c r="DN291" s="54"/>
      <c r="DO291" s="54"/>
      <c r="DP291" s="54"/>
      <c r="DQ291" s="54"/>
      <c r="DR291" s="54"/>
      <c r="DS291" s="54"/>
      <c r="DT291" s="54"/>
      <c r="DU291" s="54"/>
      <c r="DV291" s="54"/>
      <c r="DW291" s="54"/>
      <c r="DX291" s="54"/>
      <c r="DY291" s="54"/>
      <c r="DZ291" s="54"/>
      <c r="EA291" s="54"/>
      <c r="EB291" s="54"/>
      <c r="EC291" s="54"/>
      <c r="ED291" s="54"/>
      <c r="EE291" s="54"/>
      <c r="EF291" s="54"/>
      <c r="EG291" s="54"/>
      <c r="EH291" s="54"/>
      <c r="EI291" s="54"/>
      <c r="EJ291" s="54"/>
      <c r="EK291" s="54"/>
      <c r="EL291" s="54"/>
      <c r="EM291" s="54"/>
      <c r="EN291" s="54"/>
      <c r="EO291" s="54"/>
      <c r="EP291" s="54"/>
      <c r="EQ291" s="54"/>
      <c r="ER291" s="54"/>
      <c r="ES291" s="54"/>
      <c r="ET291" s="54"/>
      <c r="EU291" s="54"/>
      <c r="EV291" s="54"/>
      <c r="EW291" s="54"/>
      <c r="EX291" s="54"/>
      <c r="EY291" s="54"/>
      <c r="EZ291" s="54"/>
      <c r="FA291" s="54"/>
      <c r="FB291" s="54"/>
      <c r="FC291" s="54"/>
      <c r="FD291" s="54"/>
      <c r="FE291" s="54"/>
      <c r="FF291" s="54"/>
      <c r="FG291" s="54"/>
      <c r="FH291" s="54"/>
      <c r="FI291" s="54"/>
      <c r="FJ291" s="54"/>
      <c r="FK291" s="54"/>
      <c r="FL291" s="54"/>
      <c r="FM291" s="54"/>
      <c r="FN291" s="54"/>
      <c r="FO291" s="54"/>
      <c r="FP291" s="54"/>
      <c r="FQ291" s="54"/>
      <c r="FR291" s="54"/>
      <c r="FS291" s="54"/>
      <c r="FT291" s="53"/>
      <c r="FU291" s="54"/>
      <c r="FV291" s="54"/>
      <c r="FW291" s="54"/>
      <c r="FX291" s="54"/>
      <c r="FY291" s="54"/>
      <c r="FZ291" s="54"/>
      <c r="GA291" s="72"/>
      <c r="GB291" s="2"/>
      <c r="GC291" s="2"/>
      <c r="GD291" s="2"/>
      <c r="GE291" s="7"/>
      <c r="GF291" s="7"/>
      <c r="GG291" s="170"/>
      <c r="GH291" s="7"/>
      <c r="GI291" s="7"/>
      <c r="GJ291" s="7"/>
      <c r="GK291" s="7"/>
      <c r="GL291" s="7"/>
      <c r="GM291" s="7"/>
    </row>
    <row r="292" spans="1:195" x14ac:dyDescent="0.2">
      <c r="A292" s="3"/>
      <c r="B292" s="2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3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F292" s="54"/>
      <c r="BG292" s="54"/>
      <c r="BH292" s="54"/>
      <c r="BI292" s="54"/>
      <c r="BJ292" s="54"/>
      <c r="BK292" s="54"/>
      <c r="BL292" s="54"/>
      <c r="BM292" s="54"/>
      <c r="BN292" s="54"/>
      <c r="BO292" s="54"/>
      <c r="BP292" s="54"/>
      <c r="BQ292" s="54"/>
      <c r="BR292" s="54"/>
      <c r="BS292" s="54"/>
      <c r="BT292" s="54"/>
      <c r="BU292" s="54"/>
      <c r="BV292" s="54"/>
      <c r="BW292" s="54"/>
      <c r="BX292" s="54"/>
      <c r="BY292" s="54"/>
      <c r="BZ292" s="54"/>
      <c r="CA292" s="54"/>
      <c r="CB292" s="54"/>
      <c r="CC292" s="54"/>
      <c r="CD292" s="54"/>
      <c r="CE292" s="54"/>
      <c r="CF292" s="54"/>
      <c r="CG292" s="54"/>
      <c r="CH292" s="54"/>
      <c r="CI292" s="54"/>
      <c r="CJ292" s="54"/>
      <c r="CK292" s="54"/>
      <c r="CL292" s="54"/>
      <c r="CM292" s="54"/>
      <c r="CN292" s="54"/>
      <c r="CO292" s="54"/>
      <c r="CP292" s="54"/>
      <c r="CQ292" s="54"/>
      <c r="CR292" s="54"/>
      <c r="CS292" s="54"/>
      <c r="CT292" s="54"/>
      <c r="CU292" s="54"/>
      <c r="CV292" s="54"/>
      <c r="CW292" s="54"/>
      <c r="CX292" s="54"/>
      <c r="CY292" s="54"/>
      <c r="CZ292" s="54"/>
      <c r="DA292" s="54"/>
      <c r="DB292" s="54"/>
      <c r="DC292" s="54"/>
      <c r="DD292" s="54"/>
      <c r="DE292" s="54"/>
      <c r="DF292" s="54"/>
      <c r="DG292" s="54"/>
      <c r="DH292" s="54"/>
      <c r="DI292" s="54"/>
      <c r="DJ292" s="54"/>
      <c r="DK292" s="54"/>
      <c r="DL292" s="54"/>
      <c r="DM292" s="54"/>
      <c r="DN292" s="54"/>
      <c r="DO292" s="54"/>
      <c r="DP292" s="54"/>
      <c r="DQ292" s="54"/>
      <c r="DR292" s="54"/>
      <c r="DS292" s="54"/>
      <c r="DT292" s="54"/>
      <c r="DU292" s="54"/>
      <c r="DV292" s="54"/>
      <c r="DW292" s="54"/>
      <c r="DX292" s="54"/>
      <c r="DY292" s="54"/>
      <c r="DZ292" s="54"/>
      <c r="EA292" s="54"/>
      <c r="EB292" s="54"/>
      <c r="EC292" s="54"/>
      <c r="ED292" s="54"/>
      <c r="EE292" s="54"/>
      <c r="EF292" s="54"/>
      <c r="EG292" s="54"/>
      <c r="EH292" s="54"/>
      <c r="EI292" s="54"/>
      <c r="EJ292" s="54"/>
      <c r="EK292" s="54"/>
      <c r="EL292" s="54"/>
      <c r="EM292" s="54"/>
      <c r="EN292" s="54"/>
      <c r="EO292" s="54"/>
      <c r="EP292" s="54"/>
      <c r="EQ292" s="54"/>
      <c r="ER292" s="54"/>
      <c r="ES292" s="54"/>
      <c r="ET292" s="54"/>
      <c r="EU292" s="54"/>
      <c r="EV292" s="54"/>
      <c r="EW292" s="54"/>
      <c r="EX292" s="54"/>
      <c r="EY292" s="54"/>
      <c r="EZ292" s="54"/>
      <c r="FA292" s="54"/>
      <c r="FB292" s="54"/>
      <c r="FC292" s="54"/>
      <c r="FD292" s="54"/>
      <c r="FE292" s="54"/>
      <c r="FF292" s="54"/>
      <c r="FG292" s="54"/>
      <c r="FH292" s="54"/>
      <c r="FI292" s="54"/>
      <c r="FJ292" s="54"/>
      <c r="FK292" s="54"/>
      <c r="FL292" s="54"/>
      <c r="FM292" s="54"/>
      <c r="FN292" s="54"/>
      <c r="FO292" s="54"/>
      <c r="FP292" s="54"/>
      <c r="FQ292" s="54"/>
      <c r="FR292" s="54"/>
      <c r="FS292" s="54"/>
      <c r="FT292" s="53"/>
      <c r="FU292" s="54"/>
      <c r="FV292" s="54"/>
      <c r="FW292" s="54"/>
      <c r="FX292" s="54"/>
      <c r="FY292" s="54"/>
      <c r="FZ292" s="54"/>
      <c r="GA292" s="54"/>
      <c r="GB292" s="2"/>
      <c r="GC292" s="2"/>
      <c r="GD292" s="2"/>
      <c r="GE292" s="7"/>
      <c r="GF292" s="7"/>
      <c r="GG292" s="170"/>
      <c r="GH292" s="7"/>
      <c r="GI292" s="7"/>
      <c r="GJ292" s="7"/>
      <c r="GK292" s="7"/>
      <c r="GL292" s="7"/>
      <c r="GM292" s="7"/>
    </row>
    <row r="293" spans="1:195" x14ac:dyDescent="0.2">
      <c r="A293" s="3" t="s">
        <v>677</v>
      </c>
      <c r="B293" s="2" t="s">
        <v>678</v>
      </c>
      <c r="C293" s="54">
        <f t="shared" ref="C293:BN293" si="384">C278+C290</f>
        <v>70005618.418632239</v>
      </c>
      <c r="D293" s="54">
        <f t="shared" si="384"/>
        <v>293568846.61683917</v>
      </c>
      <c r="E293" s="54">
        <f t="shared" si="384"/>
        <v>60638841.408242308</v>
      </c>
      <c r="F293" s="54">
        <f t="shared" si="384"/>
        <v>138719494.25533384</v>
      </c>
      <c r="G293" s="54">
        <f t="shared" si="384"/>
        <v>8866553.3418246955</v>
      </c>
      <c r="H293" s="54">
        <f t="shared" si="384"/>
        <v>8000336.5918365996</v>
      </c>
      <c r="I293" s="54">
        <f t="shared" si="384"/>
        <v>79327364.317089036</v>
      </c>
      <c r="J293" s="54">
        <f t="shared" si="384"/>
        <v>18456760.710755214</v>
      </c>
      <c r="K293" s="54">
        <f t="shared" si="384"/>
        <v>3176080.8170352709</v>
      </c>
      <c r="L293" s="54">
        <f t="shared" si="384"/>
        <v>22140652.738228407</v>
      </c>
      <c r="M293" s="54">
        <f t="shared" si="384"/>
        <v>12611654.922142576</v>
      </c>
      <c r="N293" s="54">
        <f t="shared" si="384"/>
        <v>427954345.33888584</v>
      </c>
      <c r="O293" s="54">
        <f t="shared" si="384"/>
        <v>114762662.84662567</v>
      </c>
      <c r="P293" s="54">
        <f t="shared" si="384"/>
        <v>2639568.6966351857</v>
      </c>
      <c r="Q293" s="54">
        <f t="shared" si="384"/>
        <v>328715799.19255292</v>
      </c>
      <c r="R293" s="54">
        <f t="shared" si="384"/>
        <v>21768765.821695011</v>
      </c>
      <c r="S293" s="54">
        <f t="shared" si="384"/>
        <v>13788979.556044983</v>
      </c>
      <c r="T293" s="54">
        <f t="shared" si="384"/>
        <v>2015065.306028506</v>
      </c>
      <c r="U293" s="54">
        <f t="shared" si="384"/>
        <v>830812.24298535706</v>
      </c>
      <c r="V293" s="54">
        <f t="shared" si="384"/>
        <v>3094520.8719767407</v>
      </c>
      <c r="W293" s="54">
        <f t="shared" si="384"/>
        <v>845860.91416311439</v>
      </c>
      <c r="X293" s="54">
        <f t="shared" si="384"/>
        <v>810120.30984066776</v>
      </c>
      <c r="Y293" s="54">
        <f t="shared" si="384"/>
        <v>14383569.572778499</v>
      </c>
      <c r="Z293" s="54">
        <f t="shared" si="384"/>
        <v>2750807.6206129207</v>
      </c>
      <c r="AA293" s="54">
        <f t="shared" si="384"/>
        <v>240456770.45364332</v>
      </c>
      <c r="AB293" s="54">
        <f t="shared" si="384"/>
        <v>242634479.00500584</v>
      </c>
      <c r="AC293" s="54">
        <f t="shared" si="384"/>
        <v>8027196.1272637267</v>
      </c>
      <c r="AD293" s="54">
        <f t="shared" si="384"/>
        <v>9743762.2734434754</v>
      </c>
      <c r="AE293" s="54">
        <f t="shared" si="384"/>
        <v>1641606.3549747746</v>
      </c>
      <c r="AF293" s="54">
        <f t="shared" si="384"/>
        <v>2311695.5407861238</v>
      </c>
      <c r="AG293" s="54">
        <f t="shared" si="384"/>
        <v>6809796.5324090738</v>
      </c>
      <c r="AH293" s="54">
        <f t="shared" si="384"/>
        <v>8199053.5704006655</v>
      </c>
      <c r="AI293" s="54">
        <f t="shared" si="384"/>
        <v>3544039.2273764266</v>
      </c>
      <c r="AJ293" s="54">
        <f t="shared" si="384"/>
        <v>2633976.025544222</v>
      </c>
      <c r="AK293" s="54">
        <f t="shared" si="384"/>
        <v>2762469.6349786185</v>
      </c>
      <c r="AL293" s="54">
        <f t="shared" si="384"/>
        <v>3123824.4061319893</v>
      </c>
      <c r="AM293" s="54">
        <f t="shared" si="384"/>
        <v>4030826.3165203626</v>
      </c>
      <c r="AN293" s="54">
        <f t="shared" si="384"/>
        <v>3623738.0419756169</v>
      </c>
      <c r="AO293" s="54">
        <f t="shared" si="384"/>
        <v>36946439.641329408</v>
      </c>
      <c r="AP293" s="54">
        <f t="shared" si="384"/>
        <v>741308910.20262623</v>
      </c>
      <c r="AQ293" s="54">
        <f t="shared" si="384"/>
        <v>3024585.8041649889</v>
      </c>
      <c r="AR293" s="54">
        <f t="shared" si="384"/>
        <v>507782807.67937106</v>
      </c>
      <c r="AS293" s="54">
        <f t="shared" si="384"/>
        <v>55599502.166267648</v>
      </c>
      <c r="AT293" s="54">
        <f t="shared" si="384"/>
        <v>19295821.915260348</v>
      </c>
      <c r="AU293" s="54">
        <f t="shared" si="384"/>
        <v>3093141.29103061</v>
      </c>
      <c r="AV293" s="54">
        <f t="shared" si="384"/>
        <v>3401694.5138132568</v>
      </c>
      <c r="AW293" s="54">
        <f t="shared" si="384"/>
        <v>2795806.7205805769</v>
      </c>
      <c r="AX293" s="54">
        <f t="shared" si="384"/>
        <v>864011.64906676218</v>
      </c>
      <c r="AY293" s="54">
        <f t="shared" si="384"/>
        <v>4056177.3828628021</v>
      </c>
      <c r="AZ293" s="54">
        <f t="shared" si="384"/>
        <v>94300891.088272631</v>
      </c>
      <c r="BA293" s="54">
        <f t="shared" si="384"/>
        <v>70745762.541303217</v>
      </c>
      <c r="BB293" s="54">
        <f t="shared" si="384"/>
        <v>60342383.179609865</v>
      </c>
      <c r="BC293" s="54">
        <f t="shared" si="384"/>
        <v>212566656.13770142</v>
      </c>
      <c r="BD293" s="54">
        <f t="shared" si="384"/>
        <v>38367582.686346009</v>
      </c>
      <c r="BE293" s="54">
        <f t="shared" si="384"/>
        <v>11566557.822169451</v>
      </c>
      <c r="BF293" s="54">
        <f t="shared" si="384"/>
        <v>190019092.62704837</v>
      </c>
      <c r="BG293" s="54">
        <f t="shared" si="384"/>
        <v>8458088.1442043576</v>
      </c>
      <c r="BH293" s="54">
        <f t="shared" si="384"/>
        <v>5540293.0299651008</v>
      </c>
      <c r="BI293" s="54">
        <f t="shared" si="384"/>
        <v>3114766.3011382949</v>
      </c>
      <c r="BJ293" s="54">
        <f t="shared" si="384"/>
        <v>50223477.26337757</v>
      </c>
      <c r="BK293" s="54">
        <f t="shared" si="384"/>
        <v>179999249.46404958</v>
      </c>
      <c r="BL293" s="54">
        <f t="shared" si="384"/>
        <v>2719254.7881633835</v>
      </c>
      <c r="BM293" s="54">
        <f t="shared" si="384"/>
        <v>3182228.9008663725</v>
      </c>
      <c r="BN293" s="54">
        <f t="shared" si="384"/>
        <v>28314383.951387953</v>
      </c>
      <c r="BO293" s="54">
        <f t="shared" ref="BO293:DZ293" si="385">BO278+BO290</f>
        <v>11290206.98434153</v>
      </c>
      <c r="BP293" s="54">
        <f t="shared" si="385"/>
        <v>2596389.8178411755</v>
      </c>
      <c r="BQ293" s="54">
        <f t="shared" si="385"/>
        <v>46393692.328416459</v>
      </c>
      <c r="BR293" s="54">
        <f t="shared" si="385"/>
        <v>36956124.236549571</v>
      </c>
      <c r="BS293" s="54">
        <f t="shared" si="385"/>
        <v>9796395.5485066529</v>
      </c>
      <c r="BT293" s="54">
        <f t="shared" si="385"/>
        <v>4264609.2204348519</v>
      </c>
      <c r="BU293" s="54">
        <f t="shared" si="385"/>
        <v>4208244.9838470249</v>
      </c>
      <c r="BV293" s="54">
        <f t="shared" si="385"/>
        <v>10188831.105076497</v>
      </c>
      <c r="BW293" s="54">
        <f t="shared" si="385"/>
        <v>15763760.797038484</v>
      </c>
      <c r="BX293" s="54">
        <f t="shared" si="385"/>
        <v>1666910.4333215142</v>
      </c>
      <c r="BY293" s="54">
        <f t="shared" si="385"/>
        <v>4721219.4046450891</v>
      </c>
      <c r="BZ293" s="54">
        <f t="shared" si="385"/>
        <v>2624435.6038169563</v>
      </c>
      <c r="CA293" s="54">
        <f t="shared" si="385"/>
        <v>2410113.2535008192</v>
      </c>
      <c r="CB293" s="54">
        <f t="shared" si="385"/>
        <v>643387002.5308696</v>
      </c>
      <c r="CC293" s="54">
        <f t="shared" si="385"/>
        <v>2213549.9081588476</v>
      </c>
      <c r="CD293" s="54">
        <f t="shared" si="385"/>
        <v>931289.04727976385</v>
      </c>
      <c r="CE293" s="54">
        <f t="shared" si="385"/>
        <v>2220605.7872153251</v>
      </c>
      <c r="CF293" s="54">
        <f t="shared" si="385"/>
        <v>1506159.7014130445</v>
      </c>
      <c r="CG293" s="54">
        <f t="shared" si="385"/>
        <v>2526872.6659205239</v>
      </c>
      <c r="CH293" s="54">
        <f t="shared" si="385"/>
        <v>1631721.8897169132</v>
      </c>
      <c r="CI293" s="54">
        <f t="shared" si="385"/>
        <v>6070620.9158413457</v>
      </c>
      <c r="CJ293" s="54">
        <f t="shared" si="385"/>
        <v>8226070.4042690126</v>
      </c>
      <c r="CK293" s="54">
        <f t="shared" si="385"/>
        <v>39973395.913027219</v>
      </c>
      <c r="CL293" s="54">
        <f t="shared" si="385"/>
        <v>11364986.345449658</v>
      </c>
      <c r="CM293" s="54">
        <f t="shared" si="385"/>
        <v>7571574.6526262583</v>
      </c>
      <c r="CN293" s="54">
        <f t="shared" si="385"/>
        <v>222814325.35945851</v>
      </c>
      <c r="CO293" s="54">
        <f t="shared" si="385"/>
        <v>118705280.69650859</v>
      </c>
      <c r="CP293" s="54">
        <f t="shared" si="385"/>
        <v>9212530.6148068793</v>
      </c>
      <c r="CQ293" s="54">
        <f t="shared" si="385"/>
        <v>9275191.0178891178</v>
      </c>
      <c r="CR293" s="54">
        <f t="shared" si="385"/>
        <v>2485360.9661052292</v>
      </c>
      <c r="CS293" s="54">
        <f t="shared" si="385"/>
        <v>3492938.2686044383</v>
      </c>
      <c r="CT293" s="54">
        <f t="shared" si="385"/>
        <v>1676420.6777145681</v>
      </c>
      <c r="CU293" s="54">
        <f t="shared" si="385"/>
        <v>3490375.761731219</v>
      </c>
      <c r="CV293" s="54">
        <f t="shared" si="385"/>
        <v>771619.02745238924</v>
      </c>
      <c r="CW293" s="54">
        <f t="shared" si="385"/>
        <v>2338749.1190296328</v>
      </c>
      <c r="CX293" s="54">
        <f t="shared" si="385"/>
        <v>4345227.1924276259</v>
      </c>
      <c r="CY293" s="54">
        <f t="shared" si="385"/>
        <v>846562.50978281058</v>
      </c>
      <c r="CZ293" s="54">
        <f t="shared" si="385"/>
        <v>16588584.23661989</v>
      </c>
      <c r="DA293" s="54">
        <f t="shared" si="385"/>
        <v>2416099.5999728949</v>
      </c>
      <c r="DB293" s="54">
        <f t="shared" si="385"/>
        <v>3264087.8426599996</v>
      </c>
      <c r="DC293" s="54">
        <f t="shared" si="385"/>
        <v>2171129.1618183032</v>
      </c>
      <c r="DD293" s="54">
        <f t="shared" si="385"/>
        <v>2255624.3093077135</v>
      </c>
      <c r="DE293" s="54">
        <f t="shared" si="385"/>
        <v>4015839.6897225385</v>
      </c>
      <c r="DF293" s="54">
        <f t="shared" si="385"/>
        <v>163867137.61671647</v>
      </c>
      <c r="DG293" s="54">
        <f t="shared" si="385"/>
        <v>1332568.7147361382</v>
      </c>
      <c r="DH293" s="54">
        <f t="shared" si="385"/>
        <v>15809147.818234542</v>
      </c>
      <c r="DI293" s="54">
        <f t="shared" si="385"/>
        <v>21759948.706096955</v>
      </c>
      <c r="DJ293" s="54">
        <f t="shared" si="385"/>
        <v>5981794.8368130354</v>
      </c>
      <c r="DK293" s="54">
        <f t="shared" si="385"/>
        <v>4326173.3569565276</v>
      </c>
      <c r="DL293" s="54">
        <f t="shared" si="385"/>
        <v>47817981.616957083</v>
      </c>
      <c r="DM293" s="54">
        <f t="shared" si="385"/>
        <v>3652090.031077744</v>
      </c>
      <c r="DN293" s="54">
        <f t="shared" si="385"/>
        <v>12299192.748153325</v>
      </c>
      <c r="DO293" s="54">
        <f t="shared" si="385"/>
        <v>26702542.430944242</v>
      </c>
      <c r="DP293" s="54">
        <f t="shared" si="385"/>
        <v>2754826.0925261006</v>
      </c>
      <c r="DQ293" s="54">
        <f t="shared" si="385"/>
        <v>5115185.5714079468</v>
      </c>
      <c r="DR293" s="54">
        <f t="shared" si="385"/>
        <v>12299935.664069625</v>
      </c>
      <c r="DS293" s="54">
        <f t="shared" si="385"/>
        <v>7261255.2520375587</v>
      </c>
      <c r="DT293" s="54">
        <f t="shared" si="385"/>
        <v>2026247.1226502014</v>
      </c>
      <c r="DU293" s="54">
        <f t="shared" si="385"/>
        <v>3792187.9580799518</v>
      </c>
      <c r="DV293" s="54">
        <f t="shared" si="385"/>
        <v>2559698.6548917862</v>
      </c>
      <c r="DW293" s="54">
        <f t="shared" si="385"/>
        <v>3598984.8461154536</v>
      </c>
      <c r="DX293" s="54">
        <f t="shared" si="385"/>
        <v>2615470.076746861</v>
      </c>
      <c r="DY293" s="54">
        <f t="shared" si="385"/>
        <v>3702968.8156201015</v>
      </c>
      <c r="DZ293" s="54">
        <f t="shared" si="385"/>
        <v>7879351.503204708</v>
      </c>
      <c r="EA293" s="54">
        <f t="shared" ref="EA293:FX293" si="386">EA278+EA290</f>
        <v>5755179.7621927438</v>
      </c>
      <c r="EB293" s="54">
        <f t="shared" si="386"/>
        <v>5005545.5985982241</v>
      </c>
      <c r="EC293" s="54">
        <f t="shared" si="386"/>
        <v>3046631.3149657054</v>
      </c>
      <c r="ED293" s="54">
        <f t="shared" si="386"/>
        <v>17425557.505713157</v>
      </c>
      <c r="EE293" s="54">
        <f t="shared" si="386"/>
        <v>2535654.2062411155</v>
      </c>
      <c r="EF293" s="54">
        <f t="shared" si="386"/>
        <v>12138892.32892907</v>
      </c>
      <c r="EG293" s="54">
        <f t="shared" si="386"/>
        <v>2984040.2174561056</v>
      </c>
      <c r="EH293" s="54">
        <f t="shared" si="386"/>
        <v>2715862.8978124303</v>
      </c>
      <c r="EI293" s="54">
        <f t="shared" si="386"/>
        <v>138310926.34233633</v>
      </c>
      <c r="EJ293" s="54">
        <f t="shared" si="386"/>
        <v>74147558.209467679</v>
      </c>
      <c r="EK293" s="54">
        <f t="shared" si="386"/>
        <v>5867732.6515085651</v>
      </c>
      <c r="EL293" s="54">
        <f t="shared" si="386"/>
        <v>4224050.0155645553</v>
      </c>
      <c r="EM293" s="54">
        <f t="shared" si="386"/>
        <v>4010727.9835959389</v>
      </c>
      <c r="EN293" s="54">
        <f t="shared" si="386"/>
        <v>9176007.6375209782</v>
      </c>
      <c r="EO293" s="54">
        <f t="shared" si="386"/>
        <v>3713860.0109956455</v>
      </c>
      <c r="EP293" s="54">
        <f t="shared" si="386"/>
        <v>4187736.0784263881</v>
      </c>
      <c r="EQ293" s="54">
        <f t="shared" si="386"/>
        <v>21126188.921728715</v>
      </c>
      <c r="ER293" s="54">
        <f t="shared" si="386"/>
        <v>3768710.7318828385</v>
      </c>
      <c r="ES293" s="54">
        <f t="shared" si="386"/>
        <v>1846907.2076687431</v>
      </c>
      <c r="ET293" s="54">
        <f t="shared" si="386"/>
        <v>3369291.8478099271</v>
      </c>
      <c r="EU293" s="54">
        <f t="shared" si="386"/>
        <v>6029342.9442289807</v>
      </c>
      <c r="EV293" s="54">
        <f t="shared" si="386"/>
        <v>1146392.6927974166</v>
      </c>
      <c r="EW293" s="54">
        <f t="shared" si="386"/>
        <v>9765584.8464859016</v>
      </c>
      <c r="EX293" s="54">
        <f t="shared" si="386"/>
        <v>3061450.6237897323</v>
      </c>
      <c r="EY293" s="54">
        <f t="shared" si="386"/>
        <v>4136118.0405315999</v>
      </c>
      <c r="EZ293" s="54">
        <f t="shared" si="386"/>
        <v>1844487.769125758</v>
      </c>
      <c r="FA293" s="54">
        <f t="shared" si="386"/>
        <v>28571089.207640383</v>
      </c>
      <c r="FB293" s="54">
        <f t="shared" si="386"/>
        <v>3693544.4400000004</v>
      </c>
      <c r="FC293" s="54">
        <f t="shared" si="386"/>
        <v>18317223.676638581</v>
      </c>
      <c r="FD293" s="54">
        <f t="shared" si="386"/>
        <v>3637673.8508857097</v>
      </c>
      <c r="FE293" s="54">
        <f t="shared" si="386"/>
        <v>1535595.0787339555</v>
      </c>
      <c r="FF293" s="54">
        <f t="shared" si="386"/>
        <v>2831457.8980630515</v>
      </c>
      <c r="FG293" s="54">
        <f t="shared" si="386"/>
        <v>1740318.7807775484</v>
      </c>
      <c r="FH293" s="54">
        <f t="shared" si="386"/>
        <v>1484119.8625628564</v>
      </c>
      <c r="FI293" s="54">
        <f t="shared" si="386"/>
        <v>14995520.060042782</v>
      </c>
      <c r="FJ293" s="54">
        <f t="shared" si="386"/>
        <v>15322170.184433725</v>
      </c>
      <c r="FK293" s="54">
        <f t="shared" si="386"/>
        <v>17879872.787685487</v>
      </c>
      <c r="FL293" s="54">
        <f t="shared" si="386"/>
        <v>48300189.41437088</v>
      </c>
      <c r="FM293" s="54">
        <f t="shared" si="386"/>
        <v>29448412.595788341</v>
      </c>
      <c r="FN293" s="54">
        <f t="shared" si="386"/>
        <v>176511823.90208057</v>
      </c>
      <c r="FO293" s="54">
        <f t="shared" si="386"/>
        <v>9283871.2120534088</v>
      </c>
      <c r="FP293" s="54">
        <f t="shared" si="386"/>
        <v>18966853.214403205</v>
      </c>
      <c r="FQ293" s="54">
        <f t="shared" si="386"/>
        <v>7616285.1316008465</v>
      </c>
      <c r="FR293" s="54">
        <f t="shared" si="386"/>
        <v>2356326.2105759853</v>
      </c>
      <c r="FS293" s="54">
        <f t="shared" si="386"/>
        <v>2568103.161206245</v>
      </c>
      <c r="FT293" s="53">
        <f t="shared" si="386"/>
        <v>1379062.3873683645</v>
      </c>
      <c r="FU293" s="54">
        <f t="shared" si="386"/>
        <v>7128194.9643410947</v>
      </c>
      <c r="FV293" s="54">
        <f t="shared" si="386"/>
        <v>5722860.0838584965</v>
      </c>
      <c r="FW293" s="54">
        <f t="shared" si="386"/>
        <v>2672511.9698523963</v>
      </c>
      <c r="FX293" s="54">
        <f t="shared" si="386"/>
        <v>1079583.7648171801</v>
      </c>
      <c r="FY293" s="54">
        <f>-(FY278+FY290)</f>
        <v>139576520.61685497</v>
      </c>
      <c r="FZ293" s="54">
        <f>SUM(C293:FY293)</f>
        <v>7088830924.6399994</v>
      </c>
      <c r="GA293" s="72"/>
      <c r="GB293" s="53"/>
      <c r="GC293" s="53"/>
      <c r="GD293" s="53"/>
      <c r="GE293" s="7"/>
      <c r="GF293" s="7"/>
      <c r="GG293" s="170"/>
      <c r="GH293" s="7"/>
      <c r="GI293" s="7"/>
      <c r="GJ293" s="7"/>
      <c r="GK293" s="7"/>
      <c r="GL293" s="7"/>
      <c r="GM293" s="7"/>
    </row>
    <row r="294" spans="1:195" x14ac:dyDescent="0.2">
      <c r="A294" s="3" t="s">
        <v>679</v>
      </c>
      <c r="B294" s="2" t="s">
        <v>680</v>
      </c>
      <c r="C294" s="54">
        <f t="shared" ref="C294:BN295" si="387">C279</f>
        <v>18299498.170000002</v>
      </c>
      <c r="D294" s="54">
        <f t="shared" si="387"/>
        <v>69418416.549999997</v>
      </c>
      <c r="E294" s="54">
        <f t="shared" si="387"/>
        <v>18694032.739999998</v>
      </c>
      <c r="F294" s="54">
        <f t="shared" si="387"/>
        <v>32016265.109999999</v>
      </c>
      <c r="G294" s="54">
        <f t="shared" si="387"/>
        <v>4183987.35</v>
      </c>
      <c r="H294" s="54">
        <f t="shared" si="387"/>
        <v>2750523.4</v>
      </c>
      <c r="I294" s="54">
        <f t="shared" si="387"/>
        <v>19183304.050000001</v>
      </c>
      <c r="J294" s="54">
        <f t="shared" si="387"/>
        <v>3633818.58</v>
      </c>
      <c r="K294" s="54">
        <f t="shared" si="387"/>
        <v>1198413.1599999999</v>
      </c>
      <c r="L294" s="54">
        <f t="shared" si="387"/>
        <v>12206458.140000001</v>
      </c>
      <c r="M294" s="54">
        <f t="shared" si="387"/>
        <v>4259931.67</v>
      </c>
      <c r="N294" s="54">
        <f t="shared" si="387"/>
        <v>125018869.54000001</v>
      </c>
      <c r="O294" s="54">
        <f t="shared" si="387"/>
        <v>43657764.549999997</v>
      </c>
      <c r="P294" s="54">
        <f t="shared" si="387"/>
        <v>951437.06</v>
      </c>
      <c r="Q294" s="54">
        <f t="shared" si="387"/>
        <v>68229138.010000005</v>
      </c>
      <c r="R294" s="54">
        <f t="shared" si="387"/>
        <v>1597480.05</v>
      </c>
      <c r="S294" s="54">
        <f t="shared" si="387"/>
        <v>6043969.1100000003</v>
      </c>
      <c r="T294" s="54">
        <f t="shared" si="387"/>
        <v>548427.62</v>
      </c>
      <c r="U294" s="54">
        <f t="shared" si="387"/>
        <v>327697.74</v>
      </c>
      <c r="V294" s="54">
        <f t="shared" si="387"/>
        <v>766633.02</v>
      </c>
      <c r="W294" s="54">
        <f t="shared" si="387"/>
        <v>185354.2</v>
      </c>
      <c r="X294" s="54">
        <f t="shared" si="387"/>
        <v>152581.34</v>
      </c>
      <c r="Y294" s="54">
        <f t="shared" si="387"/>
        <v>1212422.76</v>
      </c>
      <c r="Z294" s="54">
        <f t="shared" si="387"/>
        <v>442569.81</v>
      </c>
      <c r="AA294" s="54">
        <f t="shared" si="387"/>
        <v>83628063.799999997</v>
      </c>
      <c r="AB294" s="54">
        <f t="shared" si="387"/>
        <v>171666140.03</v>
      </c>
      <c r="AC294" s="54">
        <f t="shared" si="387"/>
        <v>3136526.72</v>
      </c>
      <c r="AD294" s="54">
        <f t="shared" si="387"/>
        <v>3456181.83</v>
      </c>
      <c r="AE294" s="54">
        <f t="shared" si="387"/>
        <v>310369.44</v>
      </c>
      <c r="AF294" s="54">
        <f t="shared" si="387"/>
        <v>508159.81</v>
      </c>
      <c r="AG294" s="54">
        <f t="shared" si="387"/>
        <v>5331495.9800000004</v>
      </c>
      <c r="AH294" s="54">
        <f t="shared" si="387"/>
        <v>554419.31000000006</v>
      </c>
      <c r="AI294" s="54">
        <f t="shared" si="387"/>
        <v>217882.43</v>
      </c>
      <c r="AJ294" s="54">
        <f t="shared" si="387"/>
        <v>535397.61</v>
      </c>
      <c r="AK294" s="54">
        <f t="shared" si="387"/>
        <v>1066551.92</v>
      </c>
      <c r="AL294" s="54">
        <f t="shared" si="387"/>
        <v>1624492.87</v>
      </c>
      <c r="AM294" s="54">
        <f t="shared" si="387"/>
        <v>774109.32</v>
      </c>
      <c r="AN294" s="54">
        <f t="shared" si="387"/>
        <v>2234484.2200000002</v>
      </c>
      <c r="AO294" s="54">
        <f t="shared" si="387"/>
        <v>6258769.0999999996</v>
      </c>
      <c r="AP294" s="54">
        <f t="shared" si="387"/>
        <v>413060257.43000001</v>
      </c>
      <c r="AQ294" s="54">
        <f t="shared" si="387"/>
        <v>2146896.35</v>
      </c>
      <c r="AR294" s="54">
        <f t="shared" si="387"/>
        <v>166137377.59</v>
      </c>
      <c r="AS294" s="54">
        <f t="shared" si="387"/>
        <v>34043730.520000003</v>
      </c>
      <c r="AT294" s="54">
        <f t="shared" si="387"/>
        <v>5737207.2300000004</v>
      </c>
      <c r="AU294" s="54">
        <f t="shared" si="387"/>
        <v>761613.23</v>
      </c>
      <c r="AV294" s="54">
        <f t="shared" si="387"/>
        <v>454556.21</v>
      </c>
      <c r="AW294" s="54">
        <f t="shared" si="387"/>
        <v>454053.78</v>
      </c>
      <c r="AX294" s="54">
        <f t="shared" si="387"/>
        <v>285192.75</v>
      </c>
      <c r="AY294" s="54">
        <f t="shared" si="387"/>
        <v>1096917.33</v>
      </c>
      <c r="AZ294" s="54">
        <f t="shared" si="387"/>
        <v>10896206.130000001</v>
      </c>
      <c r="BA294" s="54">
        <f t="shared" si="387"/>
        <v>8200826.7000000002</v>
      </c>
      <c r="BB294" s="54">
        <f t="shared" si="387"/>
        <v>2968510.15</v>
      </c>
      <c r="BC294" s="54">
        <f t="shared" si="387"/>
        <v>60325540.409999996</v>
      </c>
      <c r="BD294" s="54">
        <f t="shared" si="387"/>
        <v>10438656.039999999</v>
      </c>
      <c r="BE294" s="54">
        <f t="shared" si="387"/>
        <v>2773627.85</v>
      </c>
      <c r="BF294" s="54">
        <f t="shared" si="387"/>
        <v>42195534.729999997</v>
      </c>
      <c r="BG294" s="54">
        <f t="shared" si="387"/>
        <v>861775</v>
      </c>
      <c r="BH294" s="54">
        <f t="shared" si="387"/>
        <v>920724.56</v>
      </c>
      <c r="BI294" s="54">
        <f t="shared" si="387"/>
        <v>299271.73</v>
      </c>
      <c r="BJ294" s="54">
        <f t="shared" si="387"/>
        <v>11787708.82</v>
      </c>
      <c r="BK294" s="54">
        <f t="shared" si="387"/>
        <v>21261363.329999998</v>
      </c>
      <c r="BL294" s="54">
        <f t="shared" si="387"/>
        <v>155910.76999999999</v>
      </c>
      <c r="BM294" s="54">
        <f t="shared" si="387"/>
        <v>478850.45</v>
      </c>
      <c r="BN294" s="54">
        <f t="shared" si="387"/>
        <v>6433663.0099999998</v>
      </c>
      <c r="BO294" s="54">
        <f t="shared" ref="BO294:DZ295" si="388">BO279</f>
        <v>2147465.2200000002</v>
      </c>
      <c r="BP294" s="54">
        <f t="shared" si="388"/>
        <v>1308471.29</v>
      </c>
      <c r="BQ294" s="54">
        <f t="shared" si="388"/>
        <v>23608242.16</v>
      </c>
      <c r="BR294" s="54">
        <f t="shared" si="388"/>
        <v>3159388.91</v>
      </c>
      <c r="BS294" s="54">
        <f t="shared" si="388"/>
        <v>1265737.68</v>
      </c>
      <c r="BT294" s="54">
        <f t="shared" si="388"/>
        <v>1323119.98</v>
      </c>
      <c r="BU294" s="54">
        <f t="shared" si="388"/>
        <v>1533111.82</v>
      </c>
      <c r="BV294" s="54">
        <f t="shared" si="388"/>
        <v>6579180.3600000003</v>
      </c>
      <c r="BW294" s="54">
        <f t="shared" si="388"/>
        <v>8539729.9700000007</v>
      </c>
      <c r="BX294" s="54">
        <f t="shared" si="388"/>
        <v>976759.47</v>
      </c>
      <c r="BY294" s="54">
        <f t="shared" si="388"/>
        <v>2022925.17</v>
      </c>
      <c r="BZ294" s="54">
        <f t="shared" si="388"/>
        <v>863674.32</v>
      </c>
      <c r="CA294" s="54">
        <f t="shared" si="388"/>
        <v>1300242.1399999999</v>
      </c>
      <c r="CB294" s="54">
        <f t="shared" si="388"/>
        <v>252389504.49000001</v>
      </c>
      <c r="CC294" s="54">
        <f t="shared" si="388"/>
        <v>483477.16</v>
      </c>
      <c r="CD294" s="54">
        <f t="shared" si="388"/>
        <v>308489.71000000002</v>
      </c>
      <c r="CE294" s="54">
        <f t="shared" si="388"/>
        <v>888376.15</v>
      </c>
      <c r="CF294" s="54">
        <f t="shared" si="388"/>
        <v>687830.79</v>
      </c>
      <c r="CG294" s="54">
        <f t="shared" si="388"/>
        <v>680429.39</v>
      </c>
      <c r="CH294" s="54">
        <f t="shared" si="388"/>
        <v>461133.37</v>
      </c>
      <c r="CI294" s="54">
        <f t="shared" si="388"/>
        <v>2645330.77</v>
      </c>
      <c r="CJ294" s="54">
        <f t="shared" si="388"/>
        <v>4571655.18</v>
      </c>
      <c r="CK294" s="54">
        <f t="shared" si="388"/>
        <v>9019229.3100000005</v>
      </c>
      <c r="CL294" s="54">
        <f t="shared" si="388"/>
        <v>1847780.78</v>
      </c>
      <c r="CM294" s="54">
        <f t="shared" si="388"/>
        <v>544757.85</v>
      </c>
      <c r="CN294" s="54">
        <f t="shared" si="388"/>
        <v>90330943.010000005</v>
      </c>
      <c r="CO294" s="54">
        <f t="shared" si="388"/>
        <v>41563773.509999998</v>
      </c>
      <c r="CP294" s="54">
        <f t="shared" si="388"/>
        <v>8012338.79</v>
      </c>
      <c r="CQ294" s="54">
        <f t="shared" si="388"/>
        <v>1450372.24</v>
      </c>
      <c r="CR294" s="54">
        <f t="shared" si="388"/>
        <v>180301.08</v>
      </c>
      <c r="CS294" s="54">
        <f t="shared" si="388"/>
        <v>1066798.22</v>
      </c>
      <c r="CT294" s="54">
        <f t="shared" si="388"/>
        <v>285839.84000000003</v>
      </c>
      <c r="CU294" s="54">
        <f t="shared" si="388"/>
        <v>300792.59999999998</v>
      </c>
      <c r="CV294" s="54">
        <f t="shared" si="388"/>
        <v>192960.03</v>
      </c>
      <c r="CW294" s="54">
        <f t="shared" si="388"/>
        <v>1144588.6100000001</v>
      </c>
      <c r="CX294" s="54">
        <f t="shared" si="388"/>
        <v>1597520.44</v>
      </c>
      <c r="CY294" s="54">
        <f t="shared" si="388"/>
        <v>179176.37</v>
      </c>
      <c r="CZ294" s="54">
        <f t="shared" si="388"/>
        <v>5517836.4500000002</v>
      </c>
      <c r="DA294" s="54">
        <f t="shared" si="388"/>
        <v>1080344.96</v>
      </c>
      <c r="DB294" s="54">
        <f t="shared" si="388"/>
        <v>652011.48</v>
      </c>
      <c r="DC294" s="54">
        <f t="shared" si="388"/>
        <v>1097446.95</v>
      </c>
      <c r="DD294" s="54">
        <f t="shared" si="388"/>
        <v>839200.03</v>
      </c>
      <c r="DE294" s="54">
        <f t="shared" si="388"/>
        <v>1357178.65</v>
      </c>
      <c r="DF294" s="54">
        <f t="shared" si="388"/>
        <v>40900389.909999996</v>
      </c>
      <c r="DG294" s="54">
        <f t="shared" si="388"/>
        <v>845918.97</v>
      </c>
      <c r="DH294" s="54">
        <f t="shared" si="388"/>
        <v>7722384.6699999999</v>
      </c>
      <c r="DI294" s="54">
        <f t="shared" si="388"/>
        <v>8991570.8100000005</v>
      </c>
      <c r="DJ294" s="54">
        <f t="shared" si="388"/>
        <v>1226321.78</v>
      </c>
      <c r="DK294" s="54">
        <f t="shared" si="388"/>
        <v>708309.76</v>
      </c>
      <c r="DL294" s="54">
        <f t="shared" si="388"/>
        <v>10826615.66</v>
      </c>
      <c r="DM294" s="54">
        <f t="shared" si="388"/>
        <v>703432.95</v>
      </c>
      <c r="DN294" s="54">
        <f t="shared" si="388"/>
        <v>6770454.6100000003</v>
      </c>
      <c r="DO294" s="54">
        <f t="shared" si="388"/>
        <v>6879185.2400000002</v>
      </c>
      <c r="DP294" s="54">
        <f t="shared" si="388"/>
        <v>417413.34</v>
      </c>
      <c r="DQ294" s="54">
        <f t="shared" si="388"/>
        <v>4013324.68</v>
      </c>
      <c r="DR294" s="54">
        <f t="shared" si="388"/>
        <v>1750269.68</v>
      </c>
      <c r="DS294" s="54">
        <f t="shared" si="388"/>
        <v>966119.6</v>
      </c>
      <c r="DT294" s="54">
        <f t="shared" si="388"/>
        <v>225638.46</v>
      </c>
      <c r="DU294" s="54">
        <f t="shared" si="388"/>
        <v>666850.39</v>
      </c>
      <c r="DV294" s="54">
        <f t="shared" si="388"/>
        <v>204329.8</v>
      </c>
      <c r="DW294" s="54">
        <f t="shared" si="388"/>
        <v>407840.78</v>
      </c>
      <c r="DX294" s="54">
        <f t="shared" si="388"/>
        <v>1105252.69</v>
      </c>
      <c r="DY294" s="54">
        <f t="shared" si="388"/>
        <v>1228210.69</v>
      </c>
      <c r="DZ294" s="54">
        <f t="shared" si="388"/>
        <v>2454741.08</v>
      </c>
      <c r="EA294" s="54">
        <f t="shared" ref="EA294:FY295" si="389">EA279</f>
        <v>3703171.98</v>
      </c>
      <c r="EB294" s="54">
        <f t="shared" si="389"/>
        <v>2085058.75</v>
      </c>
      <c r="EC294" s="54">
        <f t="shared" si="389"/>
        <v>869337.25</v>
      </c>
      <c r="ED294" s="54">
        <f t="shared" si="389"/>
        <v>12942384.859999999</v>
      </c>
      <c r="EE294" s="54">
        <f t="shared" si="389"/>
        <v>429561.67</v>
      </c>
      <c r="EF294" s="54">
        <f t="shared" si="389"/>
        <v>1635550.35</v>
      </c>
      <c r="EG294" s="54">
        <f t="shared" si="389"/>
        <v>641108.53</v>
      </c>
      <c r="EH294" s="54">
        <f t="shared" si="389"/>
        <v>343332.11</v>
      </c>
      <c r="EI294" s="54">
        <f t="shared" si="389"/>
        <v>27852933.57</v>
      </c>
      <c r="EJ294" s="54">
        <f t="shared" si="389"/>
        <v>19205710.870000001</v>
      </c>
      <c r="EK294" s="54">
        <f t="shared" si="389"/>
        <v>3258914.56</v>
      </c>
      <c r="EL294" s="54">
        <f t="shared" si="389"/>
        <v>462826.92</v>
      </c>
      <c r="EM294" s="54">
        <f t="shared" si="389"/>
        <v>1423576.28</v>
      </c>
      <c r="EN294" s="54">
        <f t="shared" si="389"/>
        <v>1588471.94</v>
      </c>
      <c r="EO294" s="54">
        <f t="shared" si="389"/>
        <v>1189273.56</v>
      </c>
      <c r="EP294" s="54">
        <f t="shared" si="389"/>
        <v>2445487.33</v>
      </c>
      <c r="EQ294" s="54">
        <f t="shared" si="389"/>
        <v>8842519.6899999995</v>
      </c>
      <c r="ER294" s="54">
        <f t="shared" si="389"/>
        <v>1799328.47</v>
      </c>
      <c r="ES294" s="54">
        <f t="shared" si="389"/>
        <v>463392.61</v>
      </c>
      <c r="ET294" s="54">
        <f t="shared" si="389"/>
        <v>547941.43000000005</v>
      </c>
      <c r="EU294" s="54">
        <f t="shared" si="389"/>
        <v>902913.45</v>
      </c>
      <c r="EV294" s="54">
        <f t="shared" si="389"/>
        <v>506301.13</v>
      </c>
      <c r="EW294" s="54">
        <f t="shared" si="389"/>
        <v>4657440.45</v>
      </c>
      <c r="EX294" s="54">
        <f t="shared" si="389"/>
        <v>166859.42000000001</v>
      </c>
      <c r="EY294" s="54">
        <f t="shared" si="389"/>
        <v>920583.97</v>
      </c>
      <c r="EZ294" s="54">
        <f t="shared" si="389"/>
        <v>626453.13</v>
      </c>
      <c r="FA294" s="54">
        <f t="shared" si="389"/>
        <v>20183510.289999999</v>
      </c>
      <c r="FB294" s="54">
        <f t="shared" si="389"/>
        <v>3314130.66</v>
      </c>
      <c r="FC294" s="54">
        <f t="shared" si="389"/>
        <v>5826895.3099999996</v>
      </c>
      <c r="FD294" s="54">
        <f t="shared" si="389"/>
        <v>929356.69</v>
      </c>
      <c r="FE294" s="54">
        <f t="shared" si="389"/>
        <v>502855.2</v>
      </c>
      <c r="FF294" s="54">
        <f t="shared" si="389"/>
        <v>480947</v>
      </c>
      <c r="FG294" s="54">
        <f t="shared" si="389"/>
        <v>311762.46999999997</v>
      </c>
      <c r="FH294" s="54">
        <f t="shared" si="389"/>
        <v>796343.51</v>
      </c>
      <c r="FI294" s="54">
        <f t="shared" si="389"/>
        <v>7097444.8300000001</v>
      </c>
      <c r="FJ294" s="54">
        <f t="shared" si="389"/>
        <v>7420540.71</v>
      </c>
      <c r="FK294" s="54">
        <f t="shared" si="389"/>
        <v>11419568.52</v>
      </c>
      <c r="FL294" s="54">
        <f t="shared" si="389"/>
        <v>19124801.920000002</v>
      </c>
      <c r="FM294" s="54">
        <f t="shared" si="389"/>
        <v>8056149.8200000003</v>
      </c>
      <c r="FN294" s="54">
        <f t="shared" si="389"/>
        <v>41243101.990000002</v>
      </c>
      <c r="FO294" s="54">
        <f t="shared" si="389"/>
        <v>7306750.2800000003</v>
      </c>
      <c r="FP294" s="54">
        <f t="shared" si="389"/>
        <v>8869544.5800000001</v>
      </c>
      <c r="FQ294" s="54">
        <f t="shared" si="389"/>
        <v>3394052.63</v>
      </c>
      <c r="FR294" s="54">
        <f t="shared" si="389"/>
        <v>1175167.67</v>
      </c>
      <c r="FS294" s="54">
        <f t="shared" si="389"/>
        <v>1073040.3</v>
      </c>
      <c r="FT294" s="53">
        <f t="shared" si="389"/>
        <v>1147947.99</v>
      </c>
      <c r="FU294" s="54">
        <f t="shared" si="389"/>
        <v>2004315.72</v>
      </c>
      <c r="FV294" s="54">
        <f t="shared" si="389"/>
        <v>1429273.35</v>
      </c>
      <c r="FW294" s="54">
        <f t="shared" si="389"/>
        <v>389280.29</v>
      </c>
      <c r="FX294" s="54">
        <f t="shared" si="389"/>
        <v>366915.65</v>
      </c>
      <c r="FY294" s="54">
        <f t="shared" si="389"/>
        <v>0</v>
      </c>
      <c r="FZ294" s="54">
        <f>SUM(C294:FY294)</f>
        <v>2358852184.1299992</v>
      </c>
      <c r="GA294" s="72"/>
      <c r="GB294" s="53"/>
      <c r="GC294" s="53"/>
      <c r="GD294" s="53"/>
      <c r="GE294" s="7"/>
      <c r="GF294" s="7"/>
      <c r="GG294" s="170"/>
      <c r="GH294" s="7"/>
      <c r="GI294" s="7"/>
      <c r="GJ294" s="7"/>
      <c r="GK294" s="7"/>
      <c r="GL294" s="7"/>
      <c r="GM294" s="7"/>
    </row>
    <row r="295" spans="1:195" x14ac:dyDescent="0.2">
      <c r="A295" s="3" t="s">
        <v>681</v>
      </c>
      <c r="B295" s="2" t="s">
        <v>682</v>
      </c>
      <c r="C295" s="54">
        <f t="shared" si="387"/>
        <v>1123097.1000000001</v>
      </c>
      <c r="D295" s="54">
        <f t="shared" si="387"/>
        <v>5172520.76</v>
      </c>
      <c r="E295" s="54">
        <f t="shared" si="387"/>
        <v>1521058.01</v>
      </c>
      <c r="F295" s="54">
        <f t="shared" si="387"/>
        <v>2649715.12</v>
      </c>
      <c r="G295" s="54">
        <f t="shared" si="387"/>
        <v>315981.02</v>
      </c>
      <c r="H295" s="54">
        <f t="shared" si="387"/>
        <v>228801.71</v>
      </c>
      <c r="I295" s="54">
        <f t="shared" si="387"/>
        <v>1456664.6</v>
      </c>
      <c r="J295" s="54">
        <f t="shared" si="387"/>
        <v>208941.95</v>
      </c>
      <c r="K295" s="54">
        <f t="shared" si="387"/>
        <v>88051.81</v>
      </c>
      <c r="L295" s="54">
        <f t="shared" si="387"/>
        <v>752372.33</v>
      </c>
      <c r="M295" s="54">
        <f t="shared" si="387"/>
        <v>329123.82</v>
      </c>
      <c r="N295" s="54">
        <f t="shared" si="387"/>
        <v>9918816.0800000001</v>
      </c>
      <c r="O295" s="54">
        <f t="shared" si="387"/>
        <v>3392283.97</v>
      </c>
      <c r="P295" s="54">
        <f t="shared" si="387"/>
        <v>74918.83</v>
      </c>
      <c r="Q295" s="54">
        <f t="shared" si="387"/>
        <v>4886447.2699999996</v>
      </c>
      <c r="R295" s="54">
        <f t="shared" si="387"/>
        <v>108609.23</v>
      </c>
      <c r="S295" s="54">
        <f t="shared" si="387"/>
        <v>615944.89</v>
      </c>
      <c r="T295" s="54">
        <f t="shared" si="387"/>
        <v>62533.98</v>
      </c>
      <c r="U295" s="54">
        <f t="shared" si="387"/>
        <v>31963.23</v>
      </c>
      <c r="V295" s="54">
        <f t="shared" si="387"/>
        <v>81176.11</v>
      </c>
      <c r="W295" s="54">
        <f t="shared" si="387"/>
        <v>21023.23</v>
      </c>
      <c r="X295" s="54">
        <f t="shared" si="387"/>
        <v>16465.57</v>
      </c>
      <c r="Y295" s="54">
        <f t="shared" si="387"/>
        <v>102910.62</v>
      </c>
      <c r="Z295" s="54">
        <f t="shared" si="387"/>
        <v>46441.93</v>
      </c>
      <c r="AA295" s="54">
        <f t="shared" si="387"/>
        <v>4623007.47</v>
      </c>
      <c r="AB295" s="54">
        <f t="shared" si="387"/>
        <v>8869680.9600000009</v>
      </c>
      <c r="AC295" s="54">
        <f t="shared" si="387"/>
        <v>394070.57</v>
      </c>
      <c r="AD295" s="54">
        <f t="shared" si="387"/>
        <v>402036.51</v>
      </c>
      <c r="AE295" s="54">
        <f t="shared" si="387"/>
        <v>37462.230000000003</v>
      </c>
      <c r="AF295" s="54">
        <f t="shared" si="387"/>
        <v>56081.66</v>
      </c>
      <c r="AG295" s="54">
        <f t="shared" si="387"/>
        <v>310685.7</v>
      </c>
      <c r="AH295" s="54">
        <f t="shared" si="387"/>
        <v>160449.46</v>
      </c>
      <c r="AI295" s="54">
        <f t="shared" si="387"/>
        <v>37316.239999999998</v>
      </c>
      <c r="AJ295" s="54">
        <f t="shared" si="387"/>
        <v>69113.16</v>
      </c>
      <c r="AK295" s="54">
        <f t="shared" si="387"/>
        <v>18884.37</v>
      </c>
      <c r="AL295" s="54">
        <f t="shared" si="387"/>
        <v>119341.64</v>
      </c>
      <c r="AM295" s="54">
        <f t="shared" si="387"/>
        <v>85506.46</v>
      </c>
      <c r="AN295" s="54">
        <f t="shared" si="387"/>
        <v>315899.5</v>
      </c>
      <c r="AO295" s="54">
        <f t="shared" si="387"/>
        <v>1244432.01</v>
      </c>
      <c r="AP295" s="54">
        <f t="shared" si="387"/>
        <v>23868619.489999998</v>
      </c>
      <c r="AQ295" s="54">
        <f t="shared" si="387"/>
        <v>88458.91</v>
      </c>
      <c r="AR295" s="54">
        <f t="shared" si="387"/>
        <v>15335836.18</v>
      </c>
      <c r="AS295" s="54">
        <f t="shared" si="387"/>
        <v>1642606.86</v>
      </c>
      <c r="AT295" s="54">
        <f t="shared" si="387"/>
        <v>878028.94</v>
      </c>
      <c r="AU295" s="54">
        <f t="shared" si="387"/>
        <v>109479.74</v>
      </c>
      <c r="AV295" s="54">
        <f t="shared" si="387"/>
        <v>71476.13</v>
      </c>
      <c r="AW295" s="54">
        <f t="shared" si="387"/>
        <v>74854.77</v>
      </c>
      <c r="AX295" s="54">
        <f t="shared" si="387"/>
        <v>47280.92</v>
      </c>
      <c r="AY295" s="54">
        <f t="shared" si="387"/>
        <v>94962.559999999998</v>
      </c>
      <c r="AZ295" s="54">
        <f t="shared" si="387"/>
        <v>1332875.6599999999</v>
      </c>
      <c r="BA295" s="54">
        <f t="shared" si="387"/>
        <v>828950.81</v>
      </c>
      <c r="BB295" s="54">
        <f t="shared" si="387"/>
        <v>365577.28</v>
      </c>
      <c r="BC295" s="54">
        <f t="shared" si="387"/>
        <v>7519915.2300000004</v>
      </c>
      <c r="BD295" s="54">
        <f t="shared" si="387"/>
        <v>1336389.44</v>
      </c>
      <c r="BE295" s="54">
        <f t="shared" si="387"/>
        <v>344921.59999999998</v>
      </c>
      <c r="BF295" s="54">
        <f t="shared" si="387"/>
        <v>5101784.2300000004</v>
      </c>
      <c r="BG295" s="54">
        <f t="shared" si="387"/>
        <v>177609.54</v>
      </c>
      <c r="BH295" s="54">
        <f t="shared" si="387"/>
        <v>111987.92</v>
      </c>
      <c r="BI295" s="54">
        <f t="shared" si="387"/>
        <v>45435.519999999997</v>
      </c>
      <c r="BJ295" s="54">
        <f t="shared" si="387"/>
        <v>1363369.21</v>
      </c>
      <c r="BK295" s="54">
        <f t="shared" si="387"/>
        <v>2427716.9300000002</v>
      </c>
      <c r="BL295" s="54">
        <f t="shared" si="387"/>
        <v>8810.33</v>
      </c>
      <c r="BM295" s="54">
        <f t="shared" si="387"/>
        <v>105914.96</v>
      </c>
      <c r="BN295" s="54">
        <f t="shared" si="387"/>
        <v>998571.93</v>
      </c>
      <c r="BO295" s="54">
        <f t="shared" si="388"/>
        <v>362815.4</v>
      </c>
      <c r="BP295" s="54">
        <f t="shared" si="388"/>
        <v>197834.98</v>
      </c>
      <c r="BQ295" s="54">
        <f t="shared" si="388"/>
        <v>1228028.17</v>
      </c>
      <c r="BR295" s="54">
        <f t="shared" si="388"/>
        <v>241811.8</v>
      </c>
      <c r="BS295" s="54">
        <f t="shared" si="388"/>
        <v>94391.360000000001</v>
      </c>
      <c r="BT295" s="54">
        <f t="shared" si="388"/>
        <v>94802.89</v>
      </c>
      <c r="BU295" s="54">
        <f t="shared" si="388"/>
        <v>149962.60999999999</v>
      </c>
      <c r="BV295" s="54">
        <f t="shared" si="388"/>
        <v>479615.05</v>
      </c>
      <c r="BW295" s="54">
        <f t="shared" si="388"/>
        <v>524959.78</v>
      </c>
      <c r="BX295" s="54">
        <f t="shared" si="388"/>
        <v>70345.94</v>
      </c>
      <c r="BY295" s="54">
        <f t="shared" si="388"/>
        <v>11226.38</v>
      </c>
      <c r="BZ295" s="54">
        <f t="shared" si="388"/>
        <v>102739.45</v>
      </c>
      <c r="CA295" s="54">
        <f t="shared" si="388"/>
        <v>275529.24</v>
      </c>
      <c r="CB295" s="54">
        <f t="shared" si="388"/>
        <v>19701484.23</v>
      </c>
      <c r="CC295" s="54">
        <f t="shared" si="388"/>
        <v>73298.2</v>
      </c>
      <c r="CD295" s="54">
        <f t="shared" si="388"/>
        <v>62666.45</v>
      </c>
      <c r="CE295" s="54">
        <f t="shared" si="388"/>
        <v>76157.41</v>
      </c>
      <c r="CF295" s="54">
        <f t="shared" si="388"/>
        <v>70179.44</v>
      </c>
      <c r="CG295" s="54">
        <f t="shared" si="388"/>
        <v>59279.97</v>
      </c>
      <c r="CH295" s="54">
        <f t="shared" si="388"/>
        <v>43628.480000000003</v>
      </c>
      <c r="CI295" s="54">
        <f t="shared" si="388"/>
        <v>252599.19</v>
      </c>
      <c r="CJ295" s="54">
        <f t="shared" si="388"/>
        <v>271034.05</v>
      </c>
      <c r="CK295" s="54">
        <f t="shared" si="388"/>
        <v>1062322.04</v>
      </c>
      <c r="CL295" s="54">
        <f t="shared" si="388"/>
        <v>104678.89</v>
      </c>
      <c r="CM295" s="54">
        <f t="shared" si="388"/>
        <v>76066.16</v>
      </c>
      <c r="CN295" s="54">
        <f t="shared" si="388"/>
        <v>7427963.6900000004</v>
      </c>
      <c r="CO295" s="54">
        <f t="shared" si="388"/>
        <v>3368381.65</v>
      </c>
      <c r="CP295" s="54">
        <f t="shared" si="388"/>
        <v>651267.31999999995</v>
      </c>
      <c r="CQ295" s="54">
        <f t="shared" si="388"/>
        <v>227324.97</v>
      </c>
      <c r="CR295" s="54">
        <f t="shared" si="388"/>
        <v>49873.79</v>
      </c>
      <c r="CS295" s="54">
        <f t="shared" si="388"/>
        <v>172557.48</v>
      </c>
      <c r="CT295" s="54">
        <f t="shared" si="388"/>
        <v>38382.14</v>
      </c>
      <c r="CU295" s="54">
        <f t="shared" si="388"/>
        <v>28345.33</v>
      </c>
      <c r="CV295" s="54">
        <f t="shared" si="388"/>
        <v>22030.57</v>
      </c>
      <c r="CW295" s="54">
        <f t="shared" si="388"/>
        <v>135038.20000000001</v>
      </c>
      <c r="CX295" s="54">
        <f t="shared" si="388"/>
        <v>212796</v>
      </c>
      <c r="CY295" s="54">
        <f t="shared" si="388"/>
        <v>14592.54</v>
      </c>
      <c r="CZ295" s="54">
        <f t="shared" si="388"/>
        <v>567159.62</v>
      </c>
      <c r="DA295" s="54">
        <f t="shared" si="388"/>
        <v>89632.13</v>
      </c>
      <c r="DB295" s="54">
        <f t="shared" si="388"/>
        <v>65188.73</v>
      </c>
      <c r="DC295" s="54">
        <f t="shared" si="388"/>
        <v>117380.87</v>
      </c>
      <c r="DD295" s="54">
        <f t="shared" si="388"/>
        <v>77292.639999999999</v>
      </c>
      <c r="DE295" s="54">
        <f t="shared" si="388"/>
        <v>205406.38</v>
      </c>
      <c r="DF295" s="54">
        <f t="shared" si="388"/>
        <v>5725762.6500000004</v>
      </c>
      <c r="DG295" s="54">
        <f t="shared" si="388"/>
        <v>81608.14</v>
      </c>
      <c r="DH295" s="54">
        <f t="shared" si="388"/>
        <v>759118.08</v>
      </c>
      <c r="DI295" s="54">
        <f t="shared" si="388"/>
        <v>957669.19</v>
      </c>
      <c r="DJ295" s="54">
        <f t="shared" si="388"/>
        <v>97899.64</v>
      </c>
      <c r="DK295" s="54">
        <f t="shared" si="388"/>
        <v>70505.72</v>
      </c>
      <c r="DL295" s="54">
        <f t="shared" si="388"/>
        <v>1312069.8999999999</v>
      </c>
      <c r="DM295" s="54">
        <f t="shared" si="388"/>
        <v>118628.87</v>
      </c>
      <c r="DN295" s="54">
        <f t="shared" si="388"/>
        <v>585376.52</v>
      </c>
      <c r="DO295" s="54">
        <f t="shared" si="388"/>
        <v>626166.51</v>
      </c>
      <c r="DP295" s="54">
        <f t="shared" si="388"/>
        <v>45126.06</v>
      </c>
      <c r="DQ295" s="54">
        <f t="shared" si="388"/>
        <v>294887.24</v>
      </c>
      <c r="DR295" s="54">
        <f t="shared" si="388"/>
        <v>324773.46999999997</v>
      </c>
      <c r="DS295" s="54">
        <f t="shared" si="388"/>
        <v>186867.82</v>
      </c>
      <c r="DT295" s="54">
        <f t="shared" si="388"/>
        <v>40554.51</v>
      </c>
      <c r="DU295" s="54">
        <f t="shared" si="388"/>
        <v>106004.27</v>
      </c>
      <c r="DV295" s="54">
        <f t="shared" si="388"/>
        <v>33991.17</v>
      </c>
      <c r="DW295" s="54">
        <f t="shared" si="388"/>
        <v>79927.67</v>
      </c>
      <c r="DX295" s="54">
        <f t="shared" si="388"/>
        <v>95732.44</v>
      </c>
      <c r="DY295" s="54">
        <f t="shared" si="388"/>
        <v>121643.47</v>
      </c>
      <c r="DZ295" s="54">
        <f t="shared" si="388"/>
        <v>277886.40000000002</v>
      </c>
      <c r="EA295" s="54">
        <f t="shared" si="389"/>
        <v>557108.44999999995</v>
      </c>
      <c r="EB295" s="54">
        <f t="shared" si="389"/>
        <v>225304.46</v>
      </c>
      <c r="EC295" s="54">
        <f t="shared" si="389"/>
        <v>88385.04</v>
      </c>
      <c r="ED295" s="54">
        <f t="shared" si="389"/>
        <v>465591.37</v>
      </c>
      <c r="EE295" s="54">
        <f t="shared" si="389"/>
        <v>57918.96</v>
      </c>
      <c r="EF295" s="54">
        <f t="shared" si="389"/>
        <v>235709.8</v>
      </c>
      <c r="EG295" s="54">
        <f t="shared" si="389"/>
        <v>87564.85</v>
      </c>
      <c r="EH295" s="54">
        <f t="shared" si="389"/>
        <v>42471.1</v>
      </c>
      <c r="EI295" s="54">
        <f t="shared" si="389"/>
        <v>2492792.27</v>
      </c>
      <c r="EJ295" s="54">
        <f t="shared" si="389"/>
        <v>650098.04</v>
      </c>
      <c r="EK295" s="54">
        <f t="shared" si="389"/>
        <v>120677.75999999999</v>
      </c>
      <c r="EL295" s="54">
        <f t="shared" si="389"/>
        <v>43444.59</v>
      </c>
      <c r="EM295" s="54">
        <f t="shared" si="389"/>
        <v>190874.32</v>
      </c>
      <c r="EN295" s="54">
        <f t="shared" si="389"/>
        <v>190573.9</v>
      </c>
      <c r="EO295" s="54">
        <f t="shared" si="389"/>
        <v>121456.16</v>
      </c>
      <c r="EP295" s="54">
        <f t="shared" si="389"/>
        <v>174471.37</v>
      </c>
      <c r="EQ295" s="54">
        <f t="shared" si="389"/>
        <v>797468.84</v>
      </c>
      <c r="ER295" s="54">
        <f t="shared" si="389"/>
        <v>154004.76999999999</v>
      </c>
      <c r="ES295" s="54">
        <f t="shared" si="389"/>
        <v>60787.18</v>
      </c>
      <c r="ET295" s="54">
        <f t="shared" si="389"/>
        <v>90135.82</v>
      </c>
      <c r="EU295" s="54">
        <f t="shared" si="389"/>
        <v>129334</v>
      </c>
      <c r="EV295" s="54">
        <f t="shared" si="389"/>
        <v>35579.629999999997</v>
      </c>
      <c r="EW295" s="54">
        <f t="shared" si="389"/>
        <v>198292.46</v>
      </c>
      <c r="EX295" s="54">
        <f t="shared" si="389"/>
        <v>10241.450000000001</v>
      </c>
      <c r="EY295" s="54">
        <f t="shared" si="389"/>
        <v>99073.88</v>
      </c>
      <c r="EZ295" s="54">
        <f t="shared" si="389"/>
        <v>75198.429999999993</v>
      </c>
      <c r="FA295" s="54">
        <f t="shared" si="389"/>
        <v>1259094.98</v>
      </c>
      <c r="FB295" s="54">
        <f t="shared" si="389"/>
        <v>379413.78</v>
      </c>
      <c r="FC295" s="54">
        <f t="shared" si="389"/>
        <v>744608.14</v>
      </c>
      <c r="FD295" s="54">
        <f t="shared" si="389"/>
        <v>126698.05</v>
      </c>
      <c r="FE295" s="54">
        <f t="shared" si="389"/>
        <v>55104.22</v>
      </c>
      <c r="FF295" s="54">
        <f t="shared" si="389"/>
        <v>59068.29</v>
      </c>
      <c r="FG295" s="54">
        <f t="shared" si="389"/>
        <v>26569.89</v>
      </c>
      <c r="FH295" s="54">
        <f t="shared" si="389"/>
        <v>78736.91</v>
      </c>
      <c r="FI295" s="54">
        <f t="shared" si="389"/>
        <v>395908.8</v>
      </c>
      <c r="FJ295" s="54">
        <f t="shared" si="389"/>
        <v>709276.1</v>
      </c>
      <c r="FK295" s="54">
        <f t="shared" si="389"/>
        <v>760439.82</v>
      </c>
      <c r="FL295" s="54">
        <f t="shared" si="389"/>
        <v>1151399.83</v>
      </c>
      <c r="FM295" s="54">
        <f t="shared" si="389"/>
        <v>420540.72</v>
      </c>
      <c r="FN295" s="54">
        <f t="shared" si="389"/>
        <v>2506028.02</v>
      </c>
      <c r="FO295" s="54">
        <f t="shared" si="389"/>
        <v>438573.15</v>
      </c>
      <c r="FP295" s="54">
        <f t="shared" si="389"/>
        <v>925747.41</v>
      </c>
      <c r="FQ295" s="54">
        <f t="shared" si="389"/>
        <v>221799.98</v>
      </c>
      <c r="FR295" s="54">
        <f t="shared" si="389"/>
        <v>118178.78</v>
      </c>
      <c r="FS295" s="54">
        <f t="shared" si="389"/>
        <v>162377.51</v>
      </c>
      <c r="FT295" s="53">
        <f t="shared" si="389"/>
        <v>76974.899999999994</v>
      </c>
      <c r="FU295" s="54">
        <f t="shared" si="389"/>
        <v>234858.53</v>
      </c>
      <c r="FV295" s="54">
        <f t="shared" si="389"/>
        <v>140731.32</v>
      </c>
      <c r="FW295" s="54">
        <f t="shared" si="389"/>
        <v>42095.14</v>
      </c>
      <c r="FX295" s="54">
        <f t="shared" si="389"/>
        <v>42842.85</v>
      </c>
      <c r="FY295" s="54">
        <f t="shared" si="389"/>
        <v>0</v>
      </c>
      <c r="FZ295" s="54">
        <f>SUM(C295:FY295)</f>
        <v>183803163.56999978</v>
      </c>
      <c r="GB295" s="53"/>
      <c r="GC295" s="53"/>
      <c r="GD295" s="53"/>
      <c r="GE295" s="17"/>
      <c r="GF295" s="17"/>
      <c r="GG295" s="171"/>
      <c r="GH295" s="7"/>
      <c r="GI295" s="7"/>
      <c r="GJ295" s="7"/>
      <c r="GK295" s="7"/>
      <c r="GL295" s="7"/>
      <c r="GM295" s="7"/>
    </row>
    <row r="296" spans="1:195" x14ac:dyDescent="0.2">
      <c r="A296" s="3" t="s">
        <v>683</v>
      </c>
      <c r="B296" s="2" t="s">
        <v>684</v>
      </c>
      <c r="C296" s="54">
        <f t="shared" ref="C296:BN296" si="390">C281+C290</f>
        <v>50583023.148632236</v>
      </c>
      <c r="D296" s="54">
        <f t="shared" si="390"/>
        <v>218977909.3068392</v>
      </c>
      <c r="E296" s="54">
        <f t="shared" si="390"/>
        <v>40423750.658242315</v>
      </c>
      <c r="F296" s="54">
        <f t="shared" si="390"/>
        <v>104053514.02533384</v>
      </c>
      <c r="G296" s="54">
        <f t="shared" si="390"/>
        <v>4366584.9718246963</v>
      </c>
      <c r="H296" s="54">
        <f t="shared" si="390"/>
        <v>5021011.4818365993</v>
      </c>
      <c r="I296" s="54">
        <f t="shared" si="390"/>
        <v>58687395.667089038</v>
      </c>
      <c r="J296" s="54">
        <f t="shared" si="390"/>
        <v>14614000.180755215</v>
      </c>
      <c r="K296" s="54">
        <f t="shared" si="390"/>
        <v>1889615.8470352709</v>
      </c>
      <c r="L296" s="54">
        <f t="shared" si="390"/>
        <v>9181822.2682284061</v>
      </c>
      <c r="M296" s="54">
        <f t="shared" si="390"/>
        <v>8022599.4321425762</v>
      </c>
      <c r="N296" s="54">
        <f t="shared" si="390"/>
        <v>293016659.71888584</v>
      </c>
      <c r="O296" s="54">
        <f t="shared" si="390"/>
        <v>67712614.326625675</v>
      </c>
      <c r="P296" s="54">
        <f t="shared" si="390"/>
        <v>1613212.8066351856</v>
      </c>
      <c r="Q296" s="54">
        <f t="shared" si="390"/>
        <v>255600213.91255289</v>
      </c>
      <c r="R296" s="54">
        <f t="shared" si="390"/>
        <v>20062676.54169501</v>
      </c>
      <c r="S296" s="54">
        <f t="shared" si="390"/>
        <v>7129065.5560449827</v>
      </c>
      <c r="T296" s="54">
        <f t="shared" si="390"/>
        <v>1404103.7060285062</v>
      </c>
      <c r="U296" s="54">
        <f t="shared" si="390"/>
        <v>471151.27298535709</v>
      </c>
      <c r="V296" s="54">
        <f t="shared" si="390"/>
        <v>2246711.7419767408</v>
      </c>
      <c r="W296" s="54">
        <f t="shared" si="390"/>
        <v>639483.48416311434</v>
      </c>
      <c r="X296" s="54">
        <f t="shared" si="390"/>
        <v>641073.39984066784</v>
      </c>
      <c r="Y296" s="54">
        <f t="shared" si="390"/>
        <v>13068236.1927785</v>
      </c>
      <c r="Z296" s="54">
        <f t="shared" si="390"/>
        <v>2261795.8806129205</v>
      </c>
      <c r="AA296" s="54">
        <f t="shared" si="390"/>
        <v>152205699.18364331</v>
      </c>
      <c r="AB296" s="54">
        <f t="shared" si="390"/>
        <v>62098658.015005834</v>
      </c>
      <c r="AC296" s="54">
        <f t="shared" si="390"/>
        <v>4496598.8372637257</v>
      </c>
      <c r="AD296" s="54">
        <f t="shared" si="390"/>
        <v>5885543.9334434755</v>
      </c>
      <c r="AE296" s="54">
        <f t="shared" si="390"/>
        <v>1293774.6849747747</v>
      </c>
      <c r="AF296" s="54">
        <f t="shared" si="390"/>
        <v>1747454.0707861239</v>
      </c>
      <c r="AG296" s="54">
        <f t="shared" si="390"/>
        <v>1167614.8524090734</v>
      </c>
      <c r="AH296" s="54">
        <f t="shared" si="390"/>
        <v>7484184.800400666</v>
      </c>
      <c r="AI296" s="54">
        <f t="shared" si="390"/>
        <v>3288840.5573764262</v>
      </c>
      <c r="AJ296" s="54">
        <f t="shared" si="390"/>
        <v>2029465.2555442222</v>
      </c>
      <c r="AK296" s="54">
        <f t="shared" si="390"/>
        <v>1677033.3449786184</v>
      </c>
      <c r="AL296" s="54">
        <f t="shared" si="390"/>
        <v>1379989.8961319893</v>
      </c>
      <c r="AM296" s="54">
        <f t="shared" si="390"/>
        <v>3171210.5365203628</v>
      </c>
      <c r="AN296" s="54">
        <f t="shared" si="390"/>
        <v>1073354.3219756167</v>
      </c>
      <c r="AO296" s="54">
        <f t="shared" si="390"/>
        <v>29443238.531329405</v>
      </c>
      <c r="AP296" s="54">
        <f t="shared" si="390"/>
        <v>304380033.28262621</v>
      </c>
      <c r="AQ296" s="54">
        <f t="shared" si="390"/>
        <v>789230.54416498879</v>
      </c>
      <c r="AR296" s="54">
        <f t="shared" si="390"/>
        <v>326309593.90937102</v>
      </c>
      <c r="AS296" s="54">
        <f t="shared" si="390"/>
        <v>19913164.786267646</v>
      </c>
      <c r="AT296" s="54">
        <f t="shared" si="390"/>
        <v>12680585.745260349</v>
      </c>
      <c r="AU296" s="54">
        <f t="shared" si="390"/>
        <v>2222048.3210306098</v>
      </c>
      <c r="AV296" s="54">
        <f t="shared" si="390"/>
        <v>2875662.1738132569</v>
      </c>
      <c r="AW296" s="54">
        <f t="shared" si="390"/>
        <v>2266898.1705805766</v>
      </c>
      <c r="AX296" s="54">
        <f t="shared" si="390"/>
        <v>531537.97906676214</v>
      </c>
      <c r="AY296" s="54">
        <f t="shared" si="390"/>
        <v>2864297.492862802</v>
      </c>
      <c r="AZ296" s="54">
        <f t="shared" si="390"/>
        <v>82071809.29827264</v>
      </c>
      <c r="BA296" s="54">
        <f t="shared" si="390"/>
        <v>61715985.031303212</v>
      </c>
      <c r="BB296" s="54">
        <f t="shared" si="390"/>
        <v>57008295.749609865</v>
      </c>
      <c r="BC296" s="54">
        <f t="shared" si="390"/>
        <v>144721200.49770144</v>
      </c>
      <c r="BD296" s="54">
        <f t="shared" si="390"/>
        <v>26592537.206346009</v>
      </c>
      <c r="BE296" s="54">
        <f t="shared" si="390"/>
        <v>8448008.3721694518</v>
      </c>
      <c r="BF296" s="54">
        <f t="shared" si="390"/>
        <v>142721773.66704839</v>
      </c>
      <c r="BG296" s="54">
        <f t="shared" si="390"/>
        <v>7418703.6042043576</v>
      </c>
      <c r="BH296" s="54">
        <f t="shared" si="390"/>
        <v>4507580.5499651004</v>
      </c>
      <c r="BI296" s="54">
        <f t="shared" si="390"/>
        <v>2770059.0511382949</v>
      </c>
      <c r="BJ296" s="54">
        <f t="shared" si="390"/>
        <v>37072399.233377568</v>
      </c>
      <c r="BK296" s="54">
        <f t="shared" si="390"/>
        <v>156310169.20404959</v>
      </c>
      <c r="BL296" s="54">
        <f t="shared" si="390"/>
        <v>2554533.6881633834</v>
      </c>
      <c r="BM296" s="54">
        <f t="shared" si="390"/>
        <v>2597463.4908663724</v>
      </c>
      <c r="BN296" s="54">
        <f t="shared" si="390"/>
        <v>20882149.011387952</v>
      </c>
      <c r="BO296" s="54">
        <f t="shared" ref="BO296:DZ296" si="391">BO281+BO290</f>
        <v>8779926.3643415291</v>
      </c>
      <c r="BP296" s="54">
        <f t="shared" si="391"/>
        <v>1090083.5478411755</v>
      </c>
      <c r="BQ296" s="54">
        <f t="shared" si="391"/>
        <v>21557421.998416461</v>
      </c>
      <c r="BR296" s="54">
        <f t="shared" si="391"/>
        <v>33554923.526549578</v>
      </c>
      <c r="BS296" s="54">
        <f t="shared" si="391"/>
        <v>8436266.5085066538</v>
      </c>
      <c r="BT296" s="54">
        <f t="shared" si="391"/>
        <v>2846686.3504348518</v>
      </c>
      <c r="BU296" s="54">
        <f t="shared" si="391"/>
        <v>2525170.5538470247</v>
      </c>
      <c r="BV296" s="54">
        <f t="shared" si="391"/>
        <v>3130035.6950764968</v>
      </c>
      <c r="BW296" s="54">
        <f t="shared" si="391"/>
        <v>6699071.0470384834</v>
      </c>
      <c r="BX296" s="54">
        <f t="shared" si="391"/>
        <v>619805.02332151425</v>
      </c>
      <c r="BY296" s="54">
        <f t="shared" si="391"/>
        <v>2687067.8546450892</v>
      </c>
      <c r="BZ296" s="54">
        <f t="shared" si="391"/>
        <v>1658021.8338169565</v>
      </c>
      <c r="CA296" s="54">
        <f t="shared" si="391"/>
        <v>834341.87350081932</v>
      </c>
      <c r="CB296" s="54">
        <f t="shared" si="391"/>
        <v>371296013.81086957</v>
      </c>
      <c r="CC296" s="54">
        <f t="shared" si="391"/>
        <v>1656774.5481588477</v>
      </c>
      <c r="CD296" s="54">
        <f t="shared" si="391"/>
        <v>560132.88727976382</v>
      </c>
      <c r="CE296" s="54">
        <f t="shared" si="391"/>
        <v>1256072.2272153252</v>
      </c>
      <c r="CF296" s="54">
        <f t="shared" si="391"/>
        <v>748149.47141304449</v>
      </c>
      <c r="CG296" s="54">
        <f t="shared" si="391"/>
        <v>1787163.3059205238</v>
      </c>
      <c r="CH296" s="54">
        <f t="shared" si="391"/>
        <v>1126960.0397169134</v>
      </c>
      <c r="CI296" s="54">
        <f t="shared" si="391"/>
        <v>3172690.9558413457</v>
      </c>
      <c r="CJ296" s="54">
        <f t="shared" si="391"/>
        <v>3383381.1742690131</v>
      </c>
      <c r="CK296" s="54">
        <f t="shared" si="391"/>
        <v>29891844.563027218</v>
      </c>
      <c r="CL296" s="54">
        <f t="shared" si="391"/>
        <v>9412526.6754496582</v>
      </c>
      <c r="CM296" s="54">
        <f t="shared" si="391"/>
        <v>6950750.6426262585</v>
      </c>
      <c r="CN296" s="54">
        <f t="shared" si="391"/>
        <v>125055418.6594585</v>
      </c>
      <c r="CO296" s="54">
        <f t="shared" si="391"/>
        <v>73773125.53650859</v>
      </c>
      <c r="CP296" s="54">
        <f t="shared" si="391"/>
        <v>548924.50480687933</v>
      </c>
      <c r="CQ296" s="54">
        <f t="shared" si="391"/>
        <v>7597493.8078891179</v>
      </c>
      <c r="CR296" s="54">
        <f t="shared" si="391"/>
        <v>2255186.0961052291</v>
      </c>
      <c r="CS296" s="54">
        <f t="shared" si="391"/>
        <v>2253582.5686044381</v>
      </c>
      <c r="CT296" s="54">
        <f t="shared" si="391"/>
        <v>1352198.6977145681</v>
      </c>
      <c r="CU296" s="54">
        <f t="shared" si="391"/>
        <v>3161237.8317312188</v>
      </c>
      <c r="CV296" s="54">
        <f t="shared" si="391"/>
        <v>556628.42745238927</v>
      </c>
      <c r="CW296" s="54">
        <f t="shared" si="391"/>
        <v>1059122.3090296327</v>
      </c>
      <c r="CX296" s="54">
        <f t="shared" si="391"/>
        <v>2534910.7524276259</v>
      </c>
      <c r="CY296" s="54">
        <f t="shared" si="391"/>
        <v>652793.59978281055</v>
      </c>
      <c r="CZ296" s="54">
        <f t="shared" si="391"/>
        <v>10503588.166619891</v>
      </c>
      <c r="DA296" s="54">
        <f t="shared" si="391"/>
        <v>1246122.509972895</v>
      </c>
      <c r="DB296" s="54">
        <f t="shared" si="391"/>
        <v>2546887.6326599997</v>
      </c>
      <c r="DC296" s="54">
        <f t="shared" si="391"/>
        <v>956301.34181830322</v>
      </c>
      <c r="DD296" s="54">
        <f t="shared" si="391"/>
        <v>1339131.6393077136</v>
      </c>
      <c r="DE296" s="54">
        <f t="shared" si="391"/>
        <v>2453254.6597225387</v>
      </c>
      <c r="DF296" s="54">
        <f t="shared" si="391"/>
        <v>117240985.05671646</v>
      </c>
      <c r="DG296" s="54">
        <f t="shared" si="391"/>
        <v>405041.60473613825</v>
      </c>
      <c r="DH296" s="54">
        <f t="shared" si="391"/>
        <v>7327645.0682345424</v>
      </c>
      <c r="DI296" s="54">
        <f t="shared" si="391"/>
        <v>11810708.706096955</v>
      </c>
      <c r="DJ296" s="54">
        <f t="shared" si="391"/>
        <v>4657573.4168130355</v>
      </c>
      <c r="DK296" s="54">
        <f t="shared" si="391"/>
        <v>3547357.8769565276</v>
      </c>
      <c r="DL296" s="54">
        <f t="shared" si="391"/>
        <v>35679296.056957088</v>
      </c>
      <c r="DM296" s="54">
        <f t="shared" si="391"/>
        <v>2830028.2110777441</v>
      </c>
      <c r="DN296" s="54">
        <f t="shared" si="391"/>
        <v>4943361.6181533244</v>
      </c>
      <c r="DO296" s="54">
        <f t="shared" si="391"/>
        <v>19197190.680944238</v>
      </c>
      <c r="DP296" s="54">
        <f t="shared" si="391"/>
        <v>2292286.6925261007</v>
      </c>
      <c r="DQ296" s="54">
        <f t="shared" si="391"/>
        <v>806973.6514079466</v>
      </c>
      <c r="DR296" s="54">
        <f t="shared" si="391"/>
        <v>10224892.514069624</v>
      </c>
      <c r="DS296" s="54">
        <f t="shared" si="391"/>
        <v>6108267.8320375588</v>
      </c>
      <c r="DT296" s="54">
        <f t="shared" si="391"/>
        <v>1760054.1526502015</v>
      </c>
      <c r="DU296" s="54">
        <f t="shared" si="391"/>
        <v>3019333.2980799517</v>
      </c>
      <c r="DV296" s="54">
        <f t="shared" si="391"/>
        <v>2321377.6848917864</v>
      </c>
      <c r="DW296" s="54">
        <f t="shared" si="391"/>
        <v>3111216.3961154539</v>
      </c>
      <c r="DX296" s="54">
        <f t="shared" si="391"/>
        <v>1414484.9467468611</v>
      </c>
      <c r="DY296" s="54">
        <f t="shared" si="391"/>
        <v>2353114.6556201014</v>
      </c>
      <c r="DZ296" s="54">
        <f t="shared" si="391"/>
        <v>5146724.0232047075</v>
      </c>
      <c r="EA296" s="54">
        <f t="shared" ref="EA296:FX296" si="392">EA281+EA290</f>
        <v>1494899.3321927439</v>
      </c>
      <c r="EB296" s="54">
        <f t="shared" si="392"/>
        <v>2695182.3885982241</v>
      </c>
      <c r="EC296" s="54">
        <f t="shared" si="392"/>
        <v>2088909.0249657054</v>
      </c>
      <c r="ED296" s="54">
        <f t="shared" si="392"/>
        <v>4017581.2757131578</v>
      </c>
      <c r="EE296" s="54">
        <f t="shared" si="392"/>
        <v>2048173.5762411156</v>
      </c>
      <c r="EF296" s="54">
        <f t="shared" si="392"/>
        <v>10267632.17892907</v>
      </c>
      <c r="EG296" s="54">
        <f t="shared" si="392"/>
        <v>2255366.8374561057</v>
      </c>
      <c r="EH296" s="54">
        <f t="shared" si="392"/>
        <v>2330059.6878124303</v>
      </c>
      <c r="EI296" s="54">
        <f t="shared" si="392"/>
        <v>107965200.50233634</v>
      </c>
      <c r="EJ296" s="54">
        <f t="shared" si="392"/>
        <v>54291749.299467675</v>
      </c>
      <c r="EK296" s="54">
        <f t="shared" si="392"/>
        <v>2488140.3315085652</v>
      </c>
      <c r="EL296" s="54">
        <f t="shared" si="392"/>
        <v>3717778.5055645555</v>
      </c>
      <c r="EM296" s="54">
        <f t="shared" si="392"/>
        <v>2396277.3835959393</v>
      </c>
      <c r="EN296" s="54">
        <f t="shared" si="392"/>
        <v>7396961.7975209784</v>
      </c>
      <c r="EO296" s="54">
        <f t="shared" si="392"/>
        <v>2403130.2909956453</v>
      </c>
      <c r="EP296" s="54">
        <f t="shared" si="392"/>
        <v>1567777.3784263879</v>
      </c>
      <c r="EQ296" s="54">
        <f t="shared" si="392"/>
        <v>11486200.391728716</v>
      </c>
      <c r="ER296" s="54">
        <f t="shared" si="392"/>
        <v>1815377.4918828385</v>
      </c>
      <c r="ES296" s="54">
        <f t="shared" si="392"/>
        <v>1322727.4176687433</v>
      </c>
      <c r="ET296" s="54">
        <f t="shared" si="392"/>
        <v>2731214.5978099271</v>
      </c>
      <c r="EU296" s="54">
        <f t="shared" si="392"/>
        <v>4997095.4942289805</v>
      </c>
      <c r="EV296" s="54">
        <f t="shared" si="392"/>
        <v>604511.93279741658</v>
      </c>
      <c r="EW296" s="54">
        <f t="shared" si="392"/>
        <v>4909851.9364859015</v>
      </c>
      <c r="EX296" s="54">
        <f t="shared" si="392"/>
        <v>2884349.7537897322</v>
      </c>
      <c r="EY296" s="54">
        <f t="shared" si="392"/>
        <v>3116460.1905316003</v>
      </c>
      <c r="EZ296" s="54">
        <f t="shared" si="392"/>
        <v>1142836.2091257579</v>
      </c>
      <c r="FA296" s="54">
        <f t="shared" si="392"/>
        <v>7128483.9376403838</v>
      </c>
      <c r="FB296" s="54">
        <f t="shared" si="392"/>
        <v>0</v>
      </c>
      <c r="FC296" s="54">
        <f t="shared" si="392"/>
        <v>11745720.226638582</v>
      </c>
      <c r="FD296" s="54">
        <f t="shared" si="392"/>
        <v>2581619.11088571</v>
      </c>
      <c r="FE296" s="54">
        <f t="shared" si="392"/>
        <v>977635.65873395558</v>
      </c>
      <c r="FF296" s="54">
        <f t="shared" si="392"/>
        <v>2291442.6080630515</v>
      </c>
      <c r="FG296" s="54">
        <f t="shared" si="392"/>
        <v>1401986.4207775486</v>
      </c>
      <c r="FH296" s="54">
        <f t="shared" si="392"/>
        <v>609039.44256285636</v>
      </c>
      <c r="FI296" s="54">
        <f t="shared" si="392"/>
        <v>7502166.4300427819</v>
      </c>
      <c r="FJ296" s="54">
        <f t="shared" si="392"/>
        <v>7192353.3744337251</v>
      </c>
      <c r="FK296" s="54">
        <f t="shared" si="392"/>
        <v>5699864.4476854876</v>
      </c>
      <c r="FL296" s="54">
        <f t="shared" si="392"/>
        <v>28023987.66437088</v>
      </c>
      <c r="FM296" s="54">
        <f t="shared" si="392"/>
        <v>20971722.055788342</v>
      </c>
      <c r="FN296" s="54">
        <f t="shared" si="392"/>
        <v>132762693.89208056</v>
      </c>
      <c r="FO296" s="54">
        <f t="shared" si="392"/>
        <v>1538547.7820534087</v>
      </c>
      <c r="FP296" s="54">
        <f t="shared" si="392"/>
        <v>9171561.2244032044</v>
      </c>
      <c r="FQ296" s="54">
        <f t="shared" si="392"/>
        <v>4000432.5216008467</v>
      </c>
      <c r="FR296" s="54">
        <f t="shared" si="392"/>
        <v>1062979.7605759853</v>
      </c>
      <c r="FS296" s="54">
        <f t="shared" si="392"/>
        <v>1332685.3512062449</v>
      </c>
      <c r="FT296" s="53">
        <f t="shared" si="392"/>
        <v>154139.49736836451</v>
      </c>
      <c r="FU296" s="54">
        <f t="shared" si="392"/>
        <v>4889020.7143410947</v>
      </c>
      <c r="FV296" s="54">
        <f t="shared" si="392"/>
        <v>4152855.4138584961</v>
      </c>
      <c r="FW296" s="54">
        <f t="shared" si="392"/>
        <v>2241136.5398523961</v>
      </c>
      <c r="FX296" s="54">
        <f t="shared" si="392"/>
        <v>669825.26481718011</v>
      </c>
      <c r="FY296" s="54">
        <f>FY281-FY290</f>
        <v>139576520.61685497</v>
      </c>
      <c r="FZ296" s="54">
        <f>SUM(C296:FY296)</f>
        <v>4546175576.9400015</v>
      </c>
      <c r="GB296" s="53"/>
      <c r="GC296" s="53"/>
      <c r="GD296" s="53"/>
      <c r="GE296" s="2"/>
      <c r="GF296" s="2"/>
      <c r="GG296" s="170"/>
      <c r="GH296" s="7"/>
      <c r="GI296" s="7"/>
      <c r="GJ296" s="7"/>
      <c r="GK296" s="7"/>
      <c r="GL296" s="7"/>
      <c r="GM296" s="7"/>
    </row>
    <row r="297" spans="1:195" x14ac:dyDescent="0.2">
      <c r="A297" s="72"/>
      <c r="B297" s="172" t="s">
        <v>685</v>
      </c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3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F297" s="54"/>
      <c r="BG297" s="54"/>
      <c r="BH297" s="54"/>
      <c r="BI297" s="54"/>
      <c r="BJ297" s="54"/>
      <c r="BK297" s="54"/>
      <c r="BL297" s="54"/>
      <c r="BM297" s="54"/>
      <c r="BN297" s="54"/>
      <c r="BO297" s="54"/>
      <c r="BP297" s="54"/>
      <c r="BQ297" s="54"/>
      <c r="BR297" s="54"/>
      <c r="BS297" s="54"/>
      <c r="BT297" s="54"/>
      <c r="BU297" s="54"/>
      <c r="BV297" s="54"/>
      <c r="BW297" s="54"/>
      <c r="BX297" s="54"/>
      <c r="BY297" s="54"/>
      <c r="BZ297" s="54"/>
      <c r="CA297" s="54"/>
      <c r="CB297" s="54"/>
      <c r="CC297" s="54"/>
      <c r="CD297" s="54"/>
      <c r="CE297" s="54"/>
      <c r="CF297" s="54"/>
      <c r="CG297" s="54"/>
      <c r="CH297" s="54"/>
      <c r="CI297" s="54"/>
      <c r="CJ297" s="54"/>
      <c r="CK297" s="54"/>
      <c r="CL297" s="54"/>
      <c r="CM297" s="54"/>
      <c r="CN297" s="54"/>
      <c r="CO297" s="54"/>
      <c r="CP297" s="54"/>
      <c r="CQ297" s="54"/>
      <c r="CR297" s="54"/>
      <c r="CS297" s="54"/>
      <c r="CT297" s="54"/>
      <c r="CU297" s="54"/>
      <c r="CV297" s="54"/>
      <c r="CW297" s="54"/>
      <c r="CX297" s="54"/>
      <c r="CY297" s="54"/>
      <c r="CZ297" s="54"/>
      <c r="DA297" s="54"/>
      <c r="DB297" s="54"/>
      <c r="DC297" s="54"/>
      <c r="DD297" s="54"/>
      <c r="DE297" s="54"/>
      <c r="DF297" s="54"/>
      <c r="DG297" s="54"/>
      <c r="DH297" s="54"/>
      <c r="DI297" s="54"/>
      <c r="DJ297" s="54"/>
      <c r="DK297" s="54"/>
      <c r="DL297" s="54"/>
      <c r="DM297" s="54"/>
      <c r="DN297" s="54"/>
      <c r="DO297" s="54"/>
      <c r="DP297" s="54"/>
      <c r="DQ297" s="54"/>
      <c r="DR297" s="54"/>
      <c r="DS297" s="54"/>
      <c r="DT297" s="54"/>
      <c r="DU297" s="54"/>
      <c r="DV297" s="54"/>
      <c r="DW297" s="54"/>
      <c r="DX297" s="54"/>
      <c r="DY297" s="54"/>
      <c r="DZ297" s="54"/>
      <c r="EA297" s="54"/>
      <c r="EB297" s="54"/>
      <c r="EC297" s="54"/>
      <c r="ED297" s="54"/>
      <c r="EE297" s="54"/>
      <c r="EF297" s="54"/>
      <c r="EG297" s="54"/>
      <c r="EH297" s="54"/>
      <c r="EI297" s="54"/>
      <c r="EJ297" s="54"/>
      <c r="EK297" s="54"/>
      <c r="EL297" s="54"/>
      <c r="EM297" s="54"/>
      <c r="EN297" s="54"/>
      <c r="EO297" s="54"/>
      <c r="EP297" s="54"/>
      <c r="EQ297" s="54"/>
      <c r="ER297" s="54"/>
      <c r="ES297" s="54"/>
      <c r="ET297" s="54"/>
      <c r="EU297" s="54"/>
      <c r="EV297" s="54"/>
      <c r="EW297" s="54"/>
      <c r="EX297" s="54"/>
      <c r="EY297" s="54"/>
      <c r="EZ297" s="54"/>
      <c r="FA297" s="54"/>
      <c r="FB297" s="54"/>
      <c r="FC297" s="54"/>
      <c r="FD297" s="54"/>
      <c r="FE297" s="54"/>
      <c r="FF297" s="54"/>
      <c r="FG297" s="54"/>
      <c r="FH297" s="54"/>
      <c r="FI297" s="54"/>
      <c r="FJ297" s="54"/>
      <c r="FK297" s="54"/>
      <c r="FL297" s="54"/>
      <c r="FM297" s="54"/>
      <c r="FN297" s="54"/>
      <c r="FO297" s="54"/>
      <c r="FP297" s="54"/>
      <c r="FQ297" s="54"/>
      <c r="FR297" s="54"/>
      <c r="FS297" s="54"/>
      <c r="FT297" s="53"/>
      <c r="FU297" s="54"/>
      <c r="FV297" s="54"/>
      <c r="FW297" s="54"/>
      <c r="FX297" s="54"/>
      <c r="FY297" s="54"/>
      <c r="FZ297" s="54"/>
      <c r="GB297" s="53"/>
      <c r="GC297" s="53"/>
      <c r="GD297" s="53"/>
      <c r="GE297" s="2"/>
      <c r="GF297" s="2"/>
      <c r="GG297" s="170"/>
      <c r="GH297" s="7"/>
      <c r="GI297" s="7"/>
      <c r="GJ297" s="7"/>
      <c r="GK297" s="7"/>
      <c r="GL297" s="7"/>
      <c r="GM297" s="7"/>
    </row>
    <row r="298" spans="1:195" x14ac:dyDescent="0.2">
      <c r="A298" s="72"/>
      <c r="B298" s="2" t="s">
        <v>686</v>
      </c>
      <c r="C298" s="54">
        <f t="shared" ref="C298:BN298" si="393">-C282</f>
        <v>0</v>
      </c>
      <c r="D298" s="54">
        <f t="shared" si="393"/>
        <v>0</v>
      </c>
      <c r="E298" s="54">
        <f t="shared" si="393"/>
        <v>0</v>
      </c>
      <c r="F298" s="54">
        <f t="shared" si="393"/>
        <v>0</v>
      </c>
      <c r="G298" s="54">
        <f t="shared" si="393"/>
        <v>0</v>
      </c>
      <c r="H298" s="54">
        <f t="shared" si="393"/>
        <v>0</v>
      </c>
      <c r="I298" s="54">
        <f t="shared" si="393"/>
        <v>0</v>
      </c>
      <c r="J298" s="54">
        <f t="shared" si="393"/>
        <v>0</v>
      </c>
      <c r="K298" s="54">
        <f t="shared" si="393"/>
        <v>0</v>
      </c>
      <c r="L298" s="54">
        <f t="shared" si="393"/>
        <v>0</v>
      </c>
      <c r="M298" s="54">
        <f t="shared" si="393"/>
        <v>0</v>
      </c>
      <c r="N298" s="54">
        <f t="shared" si="393"/>
        <v>0</v>
      </c>
      <c r="O298" s="54">
        <f t="shared" si="393"/>
        <v>0</v>
      </c>
      <c r="P298" s="54">
        <f t="shared" si="393"/>
        <v>0</v>
      </c>
      <c r="Q298" s="54">
        <f t="shared" si="393"/>
        <v>0</v>
      </c>
      <c r="R298" s="54">
        <f t="shared" si="393"/>
        <v>0</v>
      </c>
      <c r="S298" s="54">
        <f t="shared" si="393"/>
        <v>0</v>
      </c>
      <c r="T298" s="54">
        <f t="shared" si="393"/>
        <v>0</v>
      </c>
      <c r="U298" s="54">
        <f t="shared" si="393"/>
        <v>0</v>
      </c>
      <c r="V298" s="54">
        <f t="shared" si="393"/>
        <v>0</v>
      </c>
      <c r="W298" s="54">
        <f t="shared" si="393"/>
        <v>0</v>
      </c>
      <c r="X298" s="54">
        <f t="shared" si="393"/>
        <v>0</v>
      </c>
      <c r="Y298" s="54">
        <f t="shared" si="393"/>
        <v>0</v>
      </c>
      <c r="Z298" s="54">
        <f t="shared" si="393"/>
        <v>0</v>
      </c>
      <c r="AA298" s="54">
        <f t="shared" si="393"/>
        <v>0</v>
      </c>
      <c r="AB298" s="54">
        <f t="shared" si="393"/>
        <v>0</v>
      </c>
      <c r="AC298" s="54">
        <f t="shared" si="393"/>
        <v>0</v>
      </c>
      <c r="AD298" s="54">
        <f t="shared" si="393"/>
        <v>0</v>
      </c>
      <c r="AE298" s="54">
        <f t="shared" si="393"/>
        <v>0</v>
      </c>
      <c r="AF298" s="54">
        <f t="shared" si="393"/>
        <v>0</v>
      </c>
      <c r="AG298" s="54">
        <f t="shared" si="393"/>
        <v>0</v>
      </c>
      <c r="AH298" s="54">
        <f t="shared" si="393"/>
        <v>0</v>
      </c>
      <c r="AI298" s="54">
        <f t="shared" si="393"/>
        <v>0</v>
      </c>
      <c r="AJ298" s="54">
        <f t="shared" si="393"/>
        <v>0</v>
      </c>
      <c r="AK298" s="54">
        <f t="shared" si="393"/>
        <v>0</v>
      </c>
      <c r="AL298" s="54">
        <f t="shared" si="393"/>
        <v>0</v>
      </c>
      <c r="AM298" s="54">
        <f t="shared" si="393"/>
        <v>0</v>
      </c>
      <c r="AN298" s="54">
        <f t="shared" si="393"/>
        <v>0</v>
      </c>
      <c r="AO298" s="54">
        <f t="shared" si="393"/>
        <v>0</v>
      </c>
      <c r="AP298" s="54">
        <f t="shared" si="393"/>
        <v>0</v>
      </c>
      <c r="AQ298" s="54">
        <f t="shared" si="393"/>
        <v>0</v>
      </c>
      <c r="AR298" s="54">
        <f t="shared" si="393"/>
        <v>0</v>
      </c>
      <c r="AS298" s="54">
        <f t="shared" si="393"/>
        <v>0</v>
      </c>
      <c r="AT298" s="54">
        <f t="shared" si="393"/>
        <v>0</v>
      </c>
      <c r="AU298" s="54">
        <f t="shared" si="393"/>
        <v>0</v>
      </c>
      <c r="AV298" s="54">
        <f t="shared" si="393"/>
        <v>0</v>
      </c>
      <c r="AW298" s="54">
        <f t="shared" si="393"/>
        <v>0</v>
      </c>
      <c r="AX298" s="54">
        <f t="shared" si="393"/>
        <v>0</v>
      </c>
      <c r="AY298" s="54">
        <f t="shared" si="393"/>
        <v>0</v>
      </c>
      <c r="AZ298" s="54">
        <f t="shared" si="393"/>
        <v>0</v>
      </c>
      <c r="BA298" s="54">
        <f t="shared" si="393"/>
        <v>0</v>
      </c>
      <c r="BB298" s="54">
        <f t="shared" si="393"/>
        <v>0</v>
      </c>
      <c r="BC298" s="54">
        <f t="shared" si="393"/>
        <v>0</v>
      </c>
      <c r="BD298" s="54">
        <f t="shared" si="393"/>
        <v>0</v>
      </c>
      <c r="BE298" s="54">
        <f t="shared" si="393"/>
        <v>0</v>
      </c>
      <c r="BF298" s="54">
        <f t="shared" si="393"/>
        <v>0</v>
      </c>
      <c r="BG298" s="54">
        <f t="shared" si="393"/>
        <v>0</v>
      </c>
      <c r="BH298" s="54">
        <f t="shared" si="393"/>
        <v>0</v>
      </c>
      <c r="BI298" s="54">
        <f t="shared" si="393"/>
        <v>0</v>
      </c>
      <c r="BJ298" s="54">
        <f t="shared" si="393"/>
        <v>0</v>
      </c>
      <c r="BK298" s="54">
        <f t="shared" si="393"/>
        <v>0</v>
      </c>
      <c r="BL298" s="54">
        <f t="shared" si="393"/>
        <v>0</v>
      </c>
      <c r="BM298" s="54">
        <f t="shared" si="393"/>
        <v>0</v>
      </c>
      <c r="BN298" s="54">
        <f t="shared" si="393"/>
        <v>0</v>
      </c>
      <c r="BO298" s="54">
        <f t="shared" ref="BO298:DZ298" si="394">-BO282</f>
        <v>0</v>
      </c>
      <c r="BP298" s="54">
        <f t="shared" si="394"/>
        <v>0</v>
      </c>
      <c r="BQ298" s="54">
        <f t="shared" si="394"/>
        <v>0</v>
      </c>
      <c r="BR298" s="54">
        <f t="shared" si="394"/>
        <v>0</v>
      </c>
      <c r="BS298" s="54">
        <f t="shared" si="394"/>
        <v>0</v>
      </c>
      <c r="BT298" s="54">
        <f t="shared" si="394"/>
        <v>0</v>
      </c>
      <c r="BU298" s="54">
        <f t="shared" si="394"/>
        <v>0</v>
      </c>
      <c r="BV298" s="54">
        <f t="shared" si="394"/>
        <v>0</v>
      </c>
      <c r="BW298" s="54">
        <f t="shared" si="394"/>
        <v>0</v>
      </c>
      <c r="BX298" s="54">
        <f t="shared" si="394"/>
        <v>0</v>
      </c>
      <c r="BY298" s="54">
        <f t="shared" si="394"/>
        <v>0</v>
      </c>
      <c r="BZ298" s="54">
        <f t="shared" si="394"/>
        <v>0</v>
      </c>
      <c r="CA298" s="54">
        <f t="shared" si="394"/>
        <v>0</v>
      </c>
      <c r="CB298" s="54">
        <f t="shared" si="394"/>
        <v>0</v>
      </c>
      <c r="CC298" s="54">
        <f t="shared" si="394"/>
        <v>0</v>
      </c>
      <c r="CD298" s="54">
        <f t="shared" si="394"/>
        <v>0</v>
      </c>
      <c r="CE298" s="54">
        <f t="shared" si="394"/>
        <v>0</v>
      </c>
      <c r="CF298" s="54">
        <f t="shared" si="394"/>
        <v>0</v>
      </c>
      <c r="CG298" s="54">
        <f t="shared" si="394"/>
        <v>0</v>
      </c>
      <c r="CH298" s="54">
        <f t="shared" si="394"/>
        <v>0</v>
      </c>
      <c r="CI298" s="54">
        <f t="shared" si="394"/>
        <v>0</v>
      </c>
      <c r="CJ298" s="54">
        <f t="shared" si="394"/>
        <v>0</v>
      </c>
      <c r="CK298" s="54">
        <f t="shared" si="394"/>
        <v>0</v>
      </c>
      <c r="CL298" s="54">
        <f t="shared" si="394"/>
        <v>0</v>
      </c>
      <c r="CM298" s="54">
        <f t="shared" si="394"/>
        <v>0</v>
      </c>
      <c r="CN298" s="54">
        <f t="shared" si="394"/>
        <v>0</v>
      </c>
      <c r="CO298" s="54">
        <f t="shared" si="394"/>
        <v>0</v>
      </c>
      <c r="CP298" s="54">
        <f t="shared" si="394"/>
        <v>0</v>
      </c>
      <c r="CQ298" s="54">
        <f t="shared" si="394"/>
        <v>0</v>
      </c>
      <c r="CR298" s="54">
        <f t="shared" si="394"/>
        <v>0</v>
      </c>
      <c r="CS298" s="54">
        <f t="shared" si="394"/>
        <v>0</v>
      </c>
      <c r="CT298" s="54">
        <f t="shared" si="394"/>
        <v>0</v>
      </c>
      <c r="CU298" s="54">
        <f t="shared" si="394"/>
        <v>0</v>
      </c>
      <c r="CV298" s="54">
        <f t="shared" si="394"/>
        <v>0</v>
      </c>
      <c r="CW298" s="54">
        <f t="shared" si="394"/>
        <v>0</v>
      </c>
      <c r="CX298" s="54">
        <f t="shared" si="394"/>
        <v>0</v>
      </c>
      <c r="CY298" s="54">
        <f t="shared" si="394"/>
        <v>0</v>
      </c>
      <c r="CZ298" s="54">
        <f t="shared" si="394"/>
        <v>0</v>
      </c>
      <c r="DA298" s="54">
        <f t="shared" si="394"/>
        <v>0</v>
      </c>
      <c r="DB298" s="54">
        <f t="shared" si="394"/>
        <v>0</v>
      </c>
      <c r="DC298" s="54">
        <f t="shared" si="394"/>
        <v>0</v>
      </c>
      <c r="DD298" s="54">
        <f t="shared" si="394"/>
        <v>0</v>
      </c>
      <c r="DE298" s="54">
        <f t="shared" si="394"/>
        <v>0</v>
      </c>
      <c r="DF298" s="54">
        <f t="shared" si="394"/>
        <v>0</v>
      </c>
      <c r="DG298" s="54">
        <f t="shared" si="394"/>
        <v>0</v>
      </c>
      <c r="DH298" s="54">
        <f t="shared" si="394"/>
        <v>0</v>
      </c>
      <c r="DI298" s="54">
        <f t="shared" si="394"/>
        <v>0</v>
      </c>
      <c r="DJ298" s="54">
        <f t="shared" si="394"/>
        <v>0</v>
      </c>
      <c r="DK298" s="54">
        <f t="shared" si="394"/>
        <v>0</v>
      </c>
      <c r="DL298" s="54">
        <f t="shared" si="394"/>
        <v>0</v>
      </c>
      <c r="DM298" s="54">
        <f t="shared" si="394"/>
        <v>0</v>
      </c>
      <c r="DN298" s="54">
        <f t="shared" si="394"/>
        <v>0</v>
      </c>
      <c r="DO298" s="54">
        <f t="shared" si="394"/>
        <v>0</v>
      </c>
      <c r="DP298" s="54">
        <f t="shared" si="394"/>
        <v>0</v>
      </c>
      <c r="DQ298" s="54">
        <f t="shared" si="394"/>
        <v>0</v>
      </c>
      <c r="DR298" s="54">
        <f t="shared" si="394"/>
        <v>0</v>
      </c>
      <c r="DS298" s="54">
        <f t="shared" si="394"/>
        <v>0</v>
      </c>
      <c r="DT298" s="54">
        <f t="shared" si="394"/>
        <v>0</v>
      </c>
      <c r="DU298" s="54">
        <f t="shared" si="394"/>
        <v>0</v>
      </c>
      <c r="DV298" s="54">
        <f t="shared" si="394"/>
        <v>0</v>
      </c>
      <c r="DW298" s="54">
        <f t="shared" si="394"/>
        <v>0</v>
      </c>
      <c r="DX298" s="54">
        <f t="shared" si="394"/>
        <v>0</v>
      </c>
      <c r="DY298" s="54">
        <f t="shared" si="394"/>
        <v>0</v>
      </c>
      <c r="DZ298" s="54">
        <f t="shared" si="394"/>
        <v>0</v>
      </c>
      <c r="EA298" s="54">
        <f t="shared" ref="EA298:FY298" si="395">-EA282</f>
        <v>0</v>
      </c>
      <c r="EB298" s="54">
        <f t="shared" si="395"/>
        <v>0</v>
      </c>
      <c r="EC298" s="54">
        <f t="shared" si="395"/>
        <v>0</v>
      </c>
      <c r="ED298" s="54">
        <f t="shared" si="395"/>
        <v>0</v>
      </c>
      <c r="EE298" s="54">
        <f t="shared" si="395"/>
        <v>0</v>
      </c>
      <c r="EF298" s="54">
        <f t="shared" si="395"/>
        <v>0</v>
      </c>
      <c r="EG298" s="54">
        <f t="shared" si="395"/>
        <v>0</v>
      </c>
      <c r="EH298" s="54">
        <f t="shared" si="395"/>
        <v>0</v>
      </c>
      <c r="EI298" s="54">
        <f t="shared" si="395"/>
        <v>0</v>
      </c>
      <c r="EJ298" s="54">
        <f t="shared" si="395"/>
        <v>0</v>
      </c>
      <c r="EK298" s="54">
        <f t="shared" si="395"/>
        <v>0</v>
      </c>
      <c r="EL298" s="54">
        <f t="shared" si="395"/>
        <v>0</v>
      </c>
      <c r="EM298" s="54">
        <f t="shared" si="395"/>
        <v>0</v>
      </c>
      <c r="EN298" s="54">
        <f t="shared" si="395"/>
        <v>0</v>
      </c>
      <c r="EO298" s="54">
        <f t="shared" si="395"/>
        <v>0</v>
      </c>
      <c r="EP298" s="54">
        <f t="shared" si="395"/>
        <v>0</v>
      </c>
      <c r="EQ298" s="54">
        <f t="shared" si="395"/>
        <v>0</v>
      </c>
      <c r="ER298" s="54">
        <f t="shared" si="395"/>
        <v>0</v>
      </c>
      <c r="ES298" s="54">
        <f t="shared" si="395"/>
        <v>0</v>
      </c>
      <c r="ET298" s="54">
        <f t="shared" si="395"/>
        <v>0</v>
      </c>
      <c r="EU298" s="54">
        <f t="shared" si="395"/>
        <v>0</v>
      </c>
      <c r="EV298" s="54">
        <f t="shared" si="395"/>
        <v>0</v>
      </c>
      <c r="EW298" s="54">
        <f t="shared" si="395"/>
        <v>0</v>
      </c>
      <c r="EX298" s="54">
        <f t="shared" si="395"/>
        <v>0</v>
      </c>
      <c r="EY298" s="54">
        <f t="shared" si="395"/>
        <v>0</v>
      </c>
      <c r="EZ298" s="54">
        <f t="shared" si="395"/>
        <v>0</v>
      </c>
      <c r="FA298" s="54">
        <f t="shared" si="395"/>
        <v>0</v>
      </c>
      <c r="FB298" s="54">
        <f t="shared" si="395"/>
        <v>-54720.744998495386</v>
      </c>
      <c r="FC298" s="54">
        <f t="shared" si="395"/>
        <v>0</v>
      </c>
      <c r="FD298" s="54">
        <f t="shared" si="395"/>
        <v>0</v>
      </c>
      <c r="FE298" s="54">
        <f t="shared" si="395"/>
        <v>0</v>
      </c>
      <c r="FF298" s="54">
        <f t="shared" si="395"/>
        <v>0</v>
      </c>
      <c r="FG298" s="54">
        <f t="shared" si="395"/>
        <v>0</v>
      </c>
      <c r="FH298" s="54">
        <f t="shared" si="395"/>
        <v>0</v>
      </c>
      <c r="FI298" s="54">
        <f t="shared" si="395"/>
        <v>0</v>
      </c>
      <c r="FJ298" s="54">
        <f t="shared" si="395"/>
        <v>0</v>
      </c>
      <c r="FK298" s="54">
        <f t="shared" si="395"/>
        <v>0</v>
      </c>
      <c r="FL298" s="54">
        <f t="shared" si="395"/>
        <v>0</v>
      </c>
      <c r="FM298" s="54">
        <f t="shared" si="395"/>
        <v>0</v>
      </c>
      <c r="FN298" s="54">
        <f t="shared" si="395"/>
        <v>0</v>
      </c>
      <c r="FO298" s="54">
        <f t="shared" si="395"/>
        <v>0</v>
      </c>
      <c r="FP298" s="54">
        <f t="shared" si="395"/>
        <v>0</v>
      </c>
      <c r="FQ298" s="54">
        <f t="shared" si="395"/>
        <v>0</v>
      </c>
      <c r="FR298" s="54">
        <f t="shared" si="395"/>
        <v>0</v>
      </c>
      <c r="FS298" s="54">
        <f t="shared" si="395"/>
        <v>0</v>
      </c>
      <c r="FT298" s="53">
        <f t="shared" si="395"/>
        <v>0</v>
      </c>
      <c r="FU298" s="54">
        <f t="shared" si="395"/>
        <v>0</v>
      </c>
      <c r="FV298" s="54">
        <f t="shared" si="395"/>
        <v>0</v>
      </c>
      <c r="FW298" s="54">
        <f t="shared" si="395"/>
        <v>0</v>
      </c>
      <c r="FX298" s="54">
        <f t="shared" si="395"/>
        <v>0</v>
      </c>
      <c r="FY298" s="54">
        <f t="shared" si="395"/>
        <v>0</v>
      </c>
      <c r="FZ298" s="54">
        <f>SUM(C298:FY298)</f>
        <v>-54720.744998495386</v>
      </c>
      <c r="GA298" s="53"/>
      <c r="GB298" s="53"/>
      <c r="GC298" s="53"/>
      <c r="GD298" s="53"/>
      <c r="GE298" s="2"/>
      <c r="GF298" s="2"/>
      <c r="GG298" s="170"/>
      <c r="GH298" s="7"/>
      <c r="GI298" s="7"/>
      <c r="GJ298" s="7"/>
      <c r="GK298" s="7"/>
      <c r="GL298" s="7"/>
      <c r="GM298" s="7"/>
    </row>
    <row r="299" spans="1:195" x14ac:dyDescent="0.2">
      <c r="A299" s="72"/>
      <c r="B299" s="2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F299" s="54"/>
      <c r="BG299" s="54"/>
      <c r="BH299" s="54"/>
      <c r="BI299" s="54"/>
      <c r="BJ299" s="54"/>
      <c r="BK299" s="54"/>
      <c r="BL299" s="54"/>
      <c r="BM299" s="54"/>
      <c r="BN299" s="54"/>
      <c r="BO299" s="54"/>
      <c r="BP299" s="54"/>
      <c r="BQ299" s="54"/>
      <c r="BR299" s="54"/>
      <c r="BS299" s="54"/>
      <c r="BT299" s="54"/>
      <c r="BU299" s="54"/>
      <c r="BV299" s="54"/>
      <c r="BW299" s="54"/>
      <c r="BX299" s="54"/>
      <c r="BY299" s="54"/>
      <c r="BZ299" s="54"/>
      <c r="CA299" s="54"/>
      <c r="CB299" s="54"/>
      <c r="CC299" s="54"/>
      <c r="CD299" s="54"/>
      <c r="CE299" s="54"/>
      <c r="CF299" s="54"/>
      <c r="CG299" s="54"/>
      <c r="CH299" s="54"/>
      <c r="CI299" s="54"/>
      <c r="CJ299" s="54"/>
      <c r="CK299" s="54"/>
      <c r="CL299" s="54"/>
      <c r="CM299" s="54"/>
      <c r="CN299" s="54"/>
      <c r="CO299" s="54"/>
      <c r="CP299" s="54"/>
      <c r="CQ299" s="54"/>
      <c r="CR299" s="54"/>
      <c r="CS299" s="54"/>
      <c r="CT299" s="54"/>
      <c r="CU299" s="54"/>
      <c r="CV299" s="54"/>
      <c r="CW299" s="54"/>
      <c r="CX299" s="54"/>
      <c r="CY299" s="54"/>
      <c r="CZ299" s="54"/>
      <c r="DA299" s="54"/>
      <c r="DB299" s="54"/>
      <c r="DC299" s="54"/>
      <c r="DD299" s="54"/>
      <c r="DE299" s="54"/>
      <c r="DF299" s="54"/>
      <c r="DG299" s="54"/>
      <c r="DH299" s="54"/>
      <c r="DI299" s="54"/>
      <c r="DJ299" s="54"/>
      <c r="DK299" s="54"/>
      <c r="DL299" s="54"/>
      <c r="DM299" s="54"/>
      <c r="DN299" s="54"/>
      <c r="DO299" s="54"/>
      <c r="DP299" s="54"/>
      <c r="DQ299" s="54"/>
      <c r="DR299" s="54"/>
      <c r="DS299" s="54"/>
      <c r="DT299" s="54"/>
      <c r="DU299" s="54"/>
      <c r="DV299" s="54"/>
      <c r="DW299" s="54"/>
      <c r="DX299" s="54"/>
      <c r="DY299" s="54"/>
      <c r="DZ299" s="54"/>
      <c r="EA299" s="54"/>
      <c r="EB299" s="54"/>
      <c r="EC299" s="54"/>
      <c r="ED299" s="54"/>
      <c r="EE299" s="54"/>
      <c r="EF299" s="54"/>
      <c r="EG299" s="54"/>
      <c r="EH299" s="54"/>
      <c r="EI299" s="54"/>
      <c r="EJ299" s="54"/>
      <c r="EK299" s="54"/>
      <c r="EL299" s="54"/>
      <c r="EM299" s="54"/>
      <c r="EN299" s="54"/>
      <c r="EO299" s="54"/>
      <c r="EP299" s="54"/>
      <c r="EQ299" s="54"/>
      <c r="ER299" s="54"/>
      <c r="ES299" s="54"/>
      <c r="ET299" s="54"/>
      <c r="EU299" s="54"/>
      <c r="EV299" s="54"/>
      <c r="EW299" s="54"/>
      <c r="EX299" s="54"/>
      <c r="EY299" s="54"/>
      <c r="EZ299" s="54"/>
      <c r="FA299" s="54"/>
      <c r="FB299" s="54"/>
      <c r="FC299" s="54"/>
      <c r="FD299" s="54"/>
      <c r="FE299" s="54"/>
      <c r="FF299" s="54"/>
      <c r="FG299" s="54"/>
      <c r="FH299" s="54"/>
      <c r="FI299" s="54"/>
      <c r="FJ299" s="54"/>
      <c r="FK299" s="54"/>
      <c r="FL299" s="54"/>
      <c r="FM299" s="54"/>
      <c r="FN299" s="54"/>
      <c r="FO299" s="54"/>
      <c r="FP299" s="54"/>
      <c r="FQ299" s="54"/>
      <c r="FR299" s="54"/>
      <c r="FS299" s="54"/>
      <c r="FT299" s="53"/>
      <c r="FU299" s="54"/>
      <c r="FV299" s="54"/>
      <c r="FW299" s="54"/>
      <c r="FX299" s="54"/>
      <c r="FY299" s="54"/>
      <c r="FZ299" s="54"/>
      <c r="GB299" s="53"/>
      <c r="GC299" s="53"/>
      <c r="GD299" s="53"/>
      <c r="GE299" s="2"/>
      <c r="GF299" s="2"/>
      <c r="GG299" s="173"/>
      <c r="GH299" s="7"/>
      <c r="GI299" s="7"/>
      <c r="GJ299" s="7"/>
      <c r="GK299" s="7"/>
      <c r="GL299" s="7"/>
      <c r="GM299" s="7"/>
    </row>
    <row r="300" spans="1:195" ht="15.75" x14ac:dyDescent="0.25">
      <c r="A300" s="174"/>
      <c r="B300" s="175" t="s">
        <v>687</v>
      </c>
      <c r="C300" s="176"/>
      <c r="D300" s="176"/>
      <c r="E300" s="176"/>
      <c r="F300" s="176"/>
      <c r="G300" s="176"/>
      <c r="H300" s="176"/>
      <c r="I300" s="176"/>
      <c r="J300" s="176"/>
      <c r="K300" s="176"/>
      <c r="L300" s="176"/>
      <c r="M300" s="176"/>
      <c r="N300" s="176"/>
      <c r="O300" s="176"/>
      <c r="P300" s="176"/>
      <c r="Q300" s="176"/>
      <c r="R300" s="176"/>
      <c r="S300" s="176"/>
      <c r="T300" s="176"/>
      <c r="U300" s="176"/>
      <c r="V300" s="176"/>
      <c r="W300" s="176"/>
      <c r="X300" s="176"/>
      <c r="Y300" s="176"/>
      <c r="Z300" s="176"/>
      <c r="AA300" s="176"/>
      <c r="AB300" s="176"/>
      <c r="AC300" s="176"/>
      <c r="AD300" s="176"/>
      <c r="AE300" s="176"/>
      <c r="AF300" s="176"/>
      <c r="AG300" s="176"/>
      <c r="AH300" s="176"/>
      <c r="AI300" s="176"/>
      <c r="AJ300" s="176"/>
      <c r="AK300" s="176"/>
      <c r="AL300" s="176"/>
      <c r="AM300" s="176"/>
      <c r="AN300" s="176"/>
      <c r="AO300" s="176"/>
      <c r="AP300" s="176"/>
      <c r="AQ300" s="176"/>
      <c r="AR300" s="176"/>
      <c r="AS300" s="176"/>
      <c r="AT300" s="176"/>
      <c r="AU300" s="176"/>
      <c r="AV300" s="176"/>
      <c r="AW300" s="176"/>
      <c r="AX300" s="176"/>
      <c r="AY300" s="176"/>
      <c r="AZ300" s="176"/>
      <c r="BA300" s="176"/>
      <c r="BB300" s="176"/>
      <c r="BC300" s="176"/>
      <c r="BD300" s="176"/>
      <c r="BE300" s="176"/>
      <c r="BF300" s="176"/>
      <c r="BG300" s="176"/>
      <c r="BH300" s="176"/>
      <c r="BI300" s="176"/>
      <c r="BJ300" s="176"/>
      <c r="BK300" s="176"/>
      <c r="BL300" s="176"/>
      <c r="BM300" s="176"/>
      <c r="BN300" s="176"/>
      <c r="BO300" s="176"/>
      <c r="BP300" s="176"/>
      <c r="BQ300" s="176"/>
      <c r="BR300" s="176"/>
      <c r="BS300" s="176"/>
      <c r="BT300" s="176"/>
      <c r="BU300" s="176"/>
      <c r="BV300" s="176"/>
      <c r="BW300" s="176"/>
      <c r="BX300" s="176"/>
      <c r="BY300" s="176"/>
      <c r="BZ300" s="176"/>
      <c r="CA300" s="176"/>
      <c r="CB300" s="176"/>
      <c r="CC300" s="176"/>
      <c r="CD300" s="176"/>
      <c r="CE300" s="176"/>
      <c r="CF300" s="176"/>
      <c r="CG300" s="176"/>
      <c r="CH300" s="176"/>
      <c r="CI300" s="176"/>
      <c r="CJ300" s="176"/>
      <c r="CK300" s="176"/>
      <c r="CL300" s="176"/>
      <c r="CM300" s="176"/>
      <c r="CN300" s="176"/>
      <c r="CO300" s="176"/>
      <c r="CP300" s="176"/>
      <c r="CQ300" s="176"/>
      <c r="CR300" s="176"/>
      <c r="CS300" s="176"/>
      <c r="CT300" s="176"/>
      <c r="CU300" s="176"/>
      <c r="CV300" s="176"/>
      <c r="CW300" s="176"/>
      <c r="CX300" s="176"/>
      <c r="CY300" s="176"/>
      <c r="CZ300" s="176"/>
      <c r="DA300" s="176"/>
      <c r="DB300" s="176"/>
      <c r="DC300" s="176"/>
      <c r="DD300" s="176"/>
      <c r="DE300" s="176"/>
      <c r="DF300" s="176"/>
      <c r="DG300" s="176"/>
      <c r="DH300" s="176"/>
      <c r="DI300" s="176"/>
      <c r="DJ300" s="176"/>
      <c r="DK300" s="176"/>
      <c r="DL300" s="176"/>
      <c r="DM300" s="176"/>
      <c r="DN300" s="176"/>
      <c r="DO300" s="176"/>
      <c r="DP300" s="176"/>
      <c r="DQ300" s="176"/>
      <c r="DR300" s="176"/>
      <c r="DS300" s="176"/>
      <c r="DT300" s="176"/>
      <c r="DU300" s="176"/>
      <c r="DV300" s="176"/>
      <c r="DW300" s="176"/>
      <c r="DX300" s="176"/>
      <c r="DY300" s="176"/>
      <c r="DZ300" s="176"/>
      <c r="EA300" s="176"/>
      <c r="EB300" s="176"/>
      <c r="EC300" s="176"/>
      <c r="ED300" s="176"/>
      <c r="EE300" s="176"/>
      <c r="EF300" s="176"/>
      <c r="EG300" s="176"/>
      <c r="EH300" s="176"/>
      <c r="EI300" s="176"/>
      <c r="EJ300" s="176"/>
      <c r="EK300" s="176"/>
      <c r="EL300" s="176"/>
      <c r="EM300" s="176"/>
      <c r="EN300" s="176"/>
      <c r="EO300" s="176"/>
      <c r="EP300" s="176"/>
      <c r="EQ300" s="176"/>
      <c r="ER300" s="176"/>
      <c r="ES300" s="176"/>
      <c r="ET300" s="176"/>
      <c r="EU300" s="176"/>
      <c r="EV300" s="176"/>
      <c r="EW300" s="176"/>
      <c r="EX300" s="176"/>
      <c r="EY300" s="176"/>
      <c r="EZ300" s="176"/>
      <c r="FA300" s="176"/>
      <c r="FB300" s="176"/>
      <c r="FC300" s="176"/>
      <c r="FD300" s="176"/>
      <c r="FE300" s="176"/>
      <c r="FF300" s="176"/>
      <c r="FG300" s="176"/>
      <c r="FH300" s="176"/>
      <c r="FI300" s="176"/>
      <c r="FJ300" s="176"/>
      <c r="FK300" s="176"/>
      <c r="FL300" s="176"/>
      <c r="FM300" s="176"/>
      <c r="FN300" s="176"/>
      <c r="FO300" s="176"/>
      <c r="FP300" s="176"/>
      <c r="FQ300" s="176"/>
      <c r="FR300" s="176"/>
      <c r="FS300" s="176"/>
      <c r="FT300" s="176"/>
      <c r="FU300" s="176"/>
      <c r="FV300" s="176"/>
      <c r="FW300" s="176"/>
      <c r="FX300" s="176"/>
      <c r="FY300" s="176"/>
      <c r="FZ300" s="54"/>
      <c r="GB300" s="53"/>
      <c r="GC300" s="53"/>
      <c r="GD300" s="53"/>
      <c r="GE300" s="2"/>
      <c r="GF300" s="2"/>
      <c r="GG300" s="173"/>
      <c r="GH300" s="7"/>
      <c r="GI300" s="7"/>
      <c r="GJ300" s="7"/>
      <c r="GK300" s="7"/>
      <c r="GL300" s="7"/>
      <c r="GM300" s="7"/>
    </row>
    <row r="301" spans="1:195" x14ac:dyDescent="0.2">
      <c r="A301" s="177" t="s">
        <v>688</v>
      </c>
      <c r="B301" s="174" t="s">
        <v>689</v>
      </c>
      <c r="C301" s="176">
        <f>C293*-$GB$302</f>
        <v>-26622.747584309891</v>
      </c>
      <c r="D301" s="176">
        <f t="shared" ref="D301:BO301" si="396">D293*-$GB$302</f>
        <v>-111642.60067470447</v>
      </c>
      <c r="E301" s="176">
        <f t="shared" si="396"/>
        <v>-23060.61434901863</v>
      </c>
      <c r="F301" s="176">
        <f t="shared" si="396"/>
        <v>-52754.252644384163</v>
      </c>
      <c r="G301" s="176">
        <f t="shared" si="396"/>
        <v>-3371.9009544438527</v>
      </c>
      <c r="H301" s="176">
        <f t="shared" si="396"/>
        <v>-3042.4835389682889</v>
      </c>
      <c r="I301" s="176">
        <f t="shared" si="396"/>
        <v>-30167.755738021733</v>
      </c>
      <c r="J301" s="176">
        <f t="shared" si="396"/>
        <v>-7019.0035132332223</v>
      </c>
      <c r="K301" s="176">
        <f t="shared" si="396"/>
        <v>-1207.8458816498915</v>
      </c>
      <c r="L301" s="176">
        <f t="shared" si="396"/>
        <v>-8419.9671757321648</v>
      </c>
      <c r="M301" s="176">
        <f t="shared" si="396"/>
        <v>-4796.142269679005</v>
      </c>
      <c r="N301" s="176">
        <f t="shared" si="396"/>
        <v>-162748.65890668816</v>
      </c>
      <c r="O301" s="176">
        <f t="shared" si="396"/>
        <v>-43643.602814824873</v>
      </c>
      <c r="P301" s="176">
        <f t="shared" si="396"/>
        <v>-1003.813304265606</v>
      </c>
      <c r="Q301" s="176">
        <f t="shared" si="396"/>
        <v>-125008.79138793293</v>
      </c>
      <c r="R301" s="176">
        <f t="shared" si="396"/>
        <v>-8278.5406483701718</v>
      </c>
      <c r="S301" s="176">
        <f t="shared" si="396"/>
        <v>-5243.87228422926</v>
      </c>
      <c r="T301" s="176">
        <f t="shared" si="396"/>
        <v>-766.3181358886311</v>
      </c>
      <c r="U301" s="176">
        <f t="shared" si="396"/>
        <v>-315.95327824525839</v>
      </c>
      <c r="V301" s="176">
        <f t="shared" si="396"/>
        <v>-1176.8290878648727</v>
      </c>
      <c r="W301" s="176">
        <f t="shared" si="396"/>
        <v>-321.67620425169559</v>
      </c>
      <c r="X301" s="176">
        <f t="shared" si="396"/>
        <v>-308.08425107877792</v>
      </c>
      <c r="Y301" s="176">
        <f t="shared" si="396"/>
        <v>-5469.9915627846776</v>
      </c>
      <c r="Z301" s="176">
        <f t="shared" si="396"/>
        <v>-1046.1168487739887</v>
      </c>
      <c r="AA301" s="176">
        <f t="shared" si="396"/>
        <v>-91444.373313640739</v>
      </c>
      <c r="AB301" s="176">
        <f t="shared" si="396"/>
        <v>-92272.543771737663</v>
      </c>
      <c r="AC301" s="176">
        <f t="shared" si="396"/>
        <v>-3052.6980710024482</v>
      </c>
      <c r="AD301" s="176">
        <f t="shared" si="396"/>
        <v>-3705.4986354975958</v>
      </c>
      <c r="AE301" s="176">
        <f t="shared" si="396"/>
        <v>-624.2937725361262</v>
      </c>
      <c r="AF301" s="176">
        <f t="shared" si="396"/>
        <v>-879.12496545768181</v>
      </c>
      <c r="AG301" s="176">
        <f t="shared" si="396"/>
        <v>-2589.7277715438781</v>
      </c>
      <c r="AH301" s="176">
        <f t="shared" si="396"/>
        <v>-3118.054501421494</v>
      </c>
      <c r="AI301" s="176">
        <f t="shared" si="396"/>
        <v>-1347.7784199421217</v>
      </c>
      <c r="AJ301" s="176">
        <f t="shared" si="396"/>
        <v>-1001.6864425345029</v>
      </c>
      <c r="AK301" s="176">
        <f t="shared" si="396"/>
        <v>-1050.551848018277</v>
      </c>
      <c r="AL301" s="176">
        <f t="shared" si="396"/>
        <v>-1187.9730590312747</v>
      </c>
      <c r="AM301" s="176">
        <f t="shared" si="396"/>
        <v>-1532.9008443178589</v>
      </c>
      <c r="AN301" s="176">
        <f t="shared" si="396"/>
        <v>-1378.0874361578576</v>
      </c>
      <c r="AO301" s="176">
        <f t="shared" si="396"/>
        <v>-14050.525642499872</v>
      </c>
      <c r="AP301" s="176">
        <f t="shared" si="396"/>
        <v>-281915.65825910401</v>
      </c>
      <c r="AQ301" s="176">
        <f t="shared" si="396"/>
        <v>-1150.23317028423</v>
      </c>
      <c r="AR301" s="176">
        <f t="shared" si="396"/>
        <v>-193106.97943783971</v>
      </c>
      <c r="AS301" s="176">
        <f t="shared" si="396"/>
        <v>-21144.181644595985</v>
      </c>
      <c r="AT301" s="176">
        <f t="shared" si="396"/>
        <v>-7338.0938256956551</v>
      </c>
      <c r="AU301" s="176">
        <f t="shared" si="396"/>
        <v>-1176.3044408989488</v>
      </c>
      <c r="AV301" s="176">
        <f t="shared" si="396"/>
        <v>-1293.6455165444061</v>
      </c>
      <c r="AW301" s="176">
        <f t="shared" si="396"/>
        <v>-1063.2297563808615</v>
      </c>
      <c r="AX301" s="176">
        <f t="shared" si="396"/>
        <v>-328.57882785141697</v>
      </c>
      <c r="AY301" s="176">
        <f t="shared" si="396"/>
        <v>-1542.5417139433778</v>
      </c>
      <c r="AZ301" s="176">
        <f t="shared" si="396"/>
        <v>-35862.104744301338</v>
      </c>
      <c r="BA301" s="176">
        <f t="shared" si="396"/>
        <v>-26904.220280344747</v>
      </c>
      <c r="BB301" s="176">
        <f t="shared" si="396"/>
        <v>-22947.87293242295</v>
      </c>
      <c r="BC301" s="176">
        <f t="shared" si="396"/>
        <v>-80837.917856156389</v>
      </c>
      <c r="BD301" s="176">
        <f t="shared" si="396"/>
        <v>-14590.978443622542</v>
      </c>
      <c r="BE301" s="176">
        <f t="shared" si="396"/>
        <v>-4398.6976513442933</v>
      </c>
      <c r="BF301" s="176">
        <f t="shared" si="396"/>
        <v>-72263.204775333914</v>
      </c>
      <c r="BG301" s="176">
        <f t="shared" si="396"/>
        <v>-3216.5639100913204</v>
      </c>
      <c r="BH301" s="176">
        <f t="shared" si="396"/>
        <v>-2106.9426456293577</v>
      </c>
      <c r="BI301" s="176">
        <f t="shared" si="396"/>
        <v>-1184.5283120482936</v>
      </c>
      <c r="BJ301" s="176">
        <f t="shared" si="396"/>
        <v>-19099.709254669728</v>
      </c>
      <c r="BK301" s="176">
        <f t="shared" si="396"/>
        <v>-68452.714112031783</v>
      </c>
      <c r="BL301" s="176">
        <f t="shared" si="396"/>
        <v>-1034.1174819681601</v>
      </c>
      <c r="BM301" s="176">
        <f t="shared" si="396"/>
        <v>-1210.1839637590131</v>
      </c>
      <c r="BN301" s="176">
        <f t="shared" si="396"/>
        <v>-10767.802841698889</v>
      </c>
      <c r="BO301" s="176">
        <f t="shared" si="396"/>
        <v>-4293.602963712091</v>
      </c>
      <c r="BP301" s="176">
        <f t="shared" ref="BP301:EA301" si="397">BP293*-$GB$302</f>
        <v>-987.39261665404581</v>
      </c>
      <c r="BQ301" s="176">
        <f t="shared" si="397"/>
        <v>-17643.263330344813</v>
      </c>
      <c r="BR301" s="176">
        <f t="shared" si="397"/>
        <v>-14054.208640233865</v>
      </c>
      <c r="BS301" s="176">
        <f t="shared" si="397"/>
        <v>-3725.5147774615612</v>
      </c>
      <c r="BT301" s="176">
        <f t="shared" si="397"/>
        <v>-1621.8071832808741</v>
      </c>
      <c r="BU301" s="176">
        <f t="shared" si="397"/>
        <v>-1600.3721773862521</v>
      </c>
      <c r="BV301" s="176">
        <f t="shared" si="397"/>
        <v>-3874.7558384174122</v>
      </c>
      <c r="BW301" s="176">
        <f t="shared" si="397"/>
        <v>-5994.8706140891309</v>
      </c>
      <c r="BX301" s="176">
        <f t="shared" si="397"/>
        <v>-633.9167728880459</v>
      </c>
      <c r="BY301" s="176">
        <f t="shared" si="397"/>
        <v>-1795.4534984374725</v>
      </c>
      <c r="BZ301" s="176">
        <f t="shared" si="397"/>
        <v>-998.05827317852356</v>
      </c>
      <c r="CA301" s="176">
        <f t="shared" si="397"/>
        <v>-916.55267458468381</v>
      </c>
      <c r="CB301" s="176">
        <f t="shared" si="397"/>
        <v>-244676.50103418296</v>
      </c>
      <c r="CC301" s="176">
        <f t="shared" si="397"/>
        <v>-841.80072687566894</v>
      </c>
      <c r="CD301" s="176">
        <f t="shared" si="397"/>
        <v>-354.16404845532685</v>
      </c>
      <c r="CE301" s="176">
        <f t="shared" si="397"/>
        <v>-844.48403846335748</v>
      </c>
      <c r="CF301" s="176">
        <f t="shared" si="397"/>
        <v>-572.78416301664697</v>
      </c>
      <c r="CG301" s="176">
        <f t="shared" si="397"/>
        <v>-960.95563016395784</v>
      </c>
      <c r="CH301" s="176">
        <f t="shared" si="397"/>
        <v>-620.53476533769992</v>
      </c>
      <c r="CI301" s="176">
        <f t="shared" si="397"/>
        <v>-2308.6233929970035</v>
      </c>
      <c r="CJ301" s="176">
        <f t="shared" si="397"/>
        <v>-3128.3288531785638</v>
      </c>
      <c r="CK301" s="176">
        <f t="shared" si="397"/>
        <v>-15201.660288411469</v>
      </c>
      <c r="CL301" s="176">
        <f t="shared" si="397"/>
        <v>-4322.0411391081352</v>
      </c>
      <c r="CM301" s="176">
        <f t="shared" si="397"/>
        <v>-2879.4277566009978</v>
      </c>
      <c r="CN301" s="176">
        <f t="shared" si="397"/>
        <v>-84735.049503317554</v>
      </c>
      <c r="CO301" s="176">
        <f t="shared" si="397"/>
        <v>-45142.958469554593</v>
      </c>
      <c r="CP301" s="176">
        <f t="shared" si="397"/>
        <v>-3503.4741883724746</v>
      </c>
      <c r="CQ301" s="176">
        <f t="shared" si="397"/>
        <v>-3527.3035913900126</v>
      </c>
      <c r="CR301" s="176">
        <f t="shared" si="397"/>
        <v>-945.16896145160638</v>
      </c>
      <c r="CS301" s="176">
        <f t="shared" si="397"/>
        <v>-1328.3450093468832</v>
      </c>
      <c r="CT301" s="176">
        <f t="shared" si="397"/>
        <v>-637.53346597155394</v>
      </c>
      <c r="CU301" s="176">
        <f t="shared" si="397"/>
        <v>-1327.3705022257429</v>
      </c>
      <c r="CV301" s="176">
        <f t="shared" si="397"/>
        <v>-293.44242738163075</v>
      </c>
      <c r="CW301" s="176">
        <f t="shared" si="397"/>
        <v>-889.41329089639578</v>
      </c>
      <c r="CX301" s="176">
        <f t="shared" si="397"/>
        <v>-1652.4657499445941</v>
      </c>
      <c r="CY301" s="176">
        <f t="shared" si="397"/>
        <v>-321.94301716630673</v>
      </c>
      <c r="CZ301" s="176">
        <f t="shared" si="397"/>
        <v>-6308.5463836864119</v>
      </c>
      <c r="DA301" s="176">
        <f t="shared" si="397"/>
        <v>-918.82924887512502</v>
      </c>
      <c r="DB301" s="176">
        <f t="shared" si="397"/>
        <v>-1241.3144643405267</v>
      </c>
      <c r="DC301" s="176">
        <f t="shared" si="397"/>
        <v>-825.66835282236343</v>
      </c>
      <c r="DD301" s="176">
        <f t="shared" si="397"/>
        <v>-857.80138777761056</v>
      </c>
      <c r="DE301" s="176">
        <f t="shared" si="397"/>
        <v>-1527.2015134442595</v>
      </c>
      <c r="DF301" s="176">
        <f t="shared" si="397"/>
        <v>-62317.761640858458</v>
      </c>
      <c r="DG301" s="176">
        <f t="shared" si="397"/>
        <v>-506.76847562461109</v>
      </c>
      <c r="DH301" s="176">
        <f t="shared" si="397"/>
        <v>-6012.1310459830484</v>
      </c>
      <c r="DI301" s="176">
        <f t="shared" si="397"/>
        <v>-8275.1875483149015</v>
      </c>
      <c r="DJ301" s="176">
        <f t="shared" si="397"/>
        <v>-2274.8433288493911</v>
      </c>
      <c r="DK301" s="176">
        <f t="shared" si="397"/>
        <v>-1645.2196822186213</v>
      </c>
      <c r="DL301" s="176">
        <f t="shared" si="397"/>
        <v>-18184.912630392439</v>
      </c>
      <c r="DM301" s="176">
        <f t="shared" si="397"/>
        <v>-1388.8695400293684</v>
      </c>
      <c r="DN301" s="176">
        <f t="shared" si="397"/>
        <v>-4677.3146416161335</v>
      </c>
      <c r="DO301" s="176">
        <f t="shared" si="397"/>
        <v>-10154.82847029812</v>
      </c>
      <c r="DP301" s="176">
        <f t="shared" si="397"/>
        <v>-1047.6450513073837</v>
      </c>
      <c r="DQ301" s="176">
        <f t="shared" si="397"/>
        <v>-1945.2766419423967</v>
      </c>
      <c r="DR301" s="176">
        <f t="shared" si="397"/>
        <v>-4677.5971684098795</v>
      </c>
      <c r="DS301" s="176">
        <f t="shared" si="397"/>
        <v>-2761.4150133525436</v>
      </c>
      <c r="DT301" s="176">
        <f t="shared" si="397"/>
        <v>-770.57051859987655</v>
      </c>
      <c r="DU301" s="176">
        <f t="shared" si="397"/>
        <v>-1442.148002985881</v>
      </c>
      <c r="DV301" s="176">
        <f t="shared" si="397"/>
        <v>-973.43917131862975</v>
      </c>
      <c r="DW301" s="176">
        <f t="shared" si="397"/>
        <v>-1368.6739333537068</v>
      </c>
      <c r="DX301" s="176">
        <f t="shared" si="397"/>
        <v>-994.64873306532729</v>
      </c>
      <c r="DY301" s="176">
        <f t="shared" si="397"/>
        <v>-1408.2184589999515</v>
      </c>
      <c r="DZ301" s="176">
        <f t="shared" si="397"/>
        <v>-2996.4735822123762</v>
      </c>
      <c r="EA301" s="176">
        <f t="shared" si="397"/>
        <v>-2188.6628755272354</v>
      </c>
      <c r="EB301" s="176">
        <f t="shared" ref="EB301:FY301" si="398">EB293*-$GB$302</f>
        <v>-1903.5811696760311</v>
      </c>
      <c r="EC301" s="176">
        <f t="shared" si="398"/>
        <v>-1158.6169555099375</v>
      </c>
      <c r="ED301" s="176">
        <f t="shared" si="398"/>
        <v>-6626.8426659167271</v>
      </c>
      <c r="EE301" s="176">
        <f t="shared" si="398"/>
        <v>-964.29520113894012</v>
      </c>
      <c r="EF301" s="176">
        <f t="shared" si="398"/>
        <v>-4616.3532831556449</v>
      </c>
      <c r="EG301" s="176">
        <f t="shared" si="398"/>
        <v>-1134.813909016465</v>
      </c>
      <c r="EH301" s="176">
        <f t="shared" si="398"/>
        <v>-1032.8275649202585</v>
      </c>
      <c r="EI301" s="176">
        <f t="shared" si="398"/>
        <v>-52598.876537944598</v>
      </c>
      <c r="EJ301" s="176">
        <f t="shared" si="398"/>
        <v>-28197.904265326688</v>
      </c>
      <c r="EK301" s="176">
        <f t="shared" si="398"/>
        <v>-2231.4661137505032</v>
      </c>
      <c r="EL301" s="176">
        <f t="shared" si="398"/>
        <v>-1606.3827431020152</v>
      </c>
      <c r="EM301" s="176">
        <f t="shared" si="398"/>
        <v>-1525.2575600158386</v>
      </c>
      <c r="EN301" s="176">
        <f t="shared" si="398"/>
        <v>-3489.5847031100857</v>
      </c>
      <c r="EO301" s="176">
        <f t="shared" si="398"/>
        <v>-1412.3603200665962</v>
      </c>
      <c r="EP301" s="176">
        <f t="shared" si="398"/>
        <v>-1592.572754645937</v>
      </c>
      <c r="EQ301" s="176">
        <f t="shared" si="398"/>
        <v>-8034.1722248386404</v>
      </c>
      <c r="ER301" s="176">
        <f t="shared" si="398"/>
        <v>-1433.2197443525833</v>
      </c>
      <c r="ES301" s="176">
        <f t="shared" si="398"/>
        <v>-702.36854572690777</v>
      </c>
      <c r="ET301" s="176">
        <f t="shared" si="398"/>
        <v>-1281.3229627615549</v>
      </c>
      <c r="EU301" s="176">
        <f t="shared" si="398"/>
        <v>-2292.9256098211345</v>
      </c>
      <c r="EV301" s="176">
        <f t="shared" si="398"/>
        <v>-435.9667692717631</v>
      </c>
      <c r="EW301" s="176">
        <f t="shared" si="398"/>
        <v>-3713.7976387329427</v>
      </c>
      <c r="EX301" s="176">
        <f t="shared" si="398"/>
        <v>-1164.2526562880769</v>
      </c>
      <c r="EY301" s="176">
        <f t="shared" si="398"/>
        <v>-1572.9427017342905</v>
      </c>
      <c r="EZ301" s="176">
        <f t="shared" si="398"/>
        <v>-701.44844669656334</v>
      </c>
      <c r="FA301" s="176">
        <f t="shared" si="398"/>
        <v>-10865.42642385062</v>
      </c>
      <c r="FB301" s="176">
        <f t="shared" si="398"/>
        <v>-1404.6344213335276</v>
      </c>
      <c r="FC301" s="176">
        <f t="shared" si="398"/>
        <v>-6965.9383547235784</v>
      </c>
      <c r="FD301" s="176">
        <f t="shared" si="398"/>
        <v>-1383.3871468293348</v>
      </c>
      <c r="FE301" s="176">
        <f t="shared" si="398"/>
        <v>-583.97827340614913</v>
      </c>
      <c r="FF301" s="176">
        <f t="shared" si="398"/>
        <v>-1076.7877010235838</v>
      </c>
      <c r="FG301" s="176">
        <f t="shared" si="398"/>
        <v>-661.83355941247089</v>
      </c>
      <c r="FH301" s="176">
        <f t="shared" si="398"/>
        <v>-564.40253480219997</v>
      </c>
      <c r="FI301" s="176">
        <f t="shared" si="398"/>
        <v>-5702.7129317912022</v>
      </c>
      <c r="FJ301" s="176">
        <f t="shared" si="398"/>
        <v>-5826.9361585333709</v>
      </c>
      <c r="FK301" s="176">
        <f t="shared" si="398"/>
        <v>-6799.6162425076136</v>
      </c>
      <c r="FL301" s="176">
        <f t="shared" si="398"/>
        <v>-18368.293575575499</v>
      </c>
      <c r="FM301" s="176">
        <f t="shared" si="398"/>
        <v>-11199.067632086246</v>
      </c>
      <c r="FN301" s="176">
        <f t="shared" si="398"/>
        <v>-67126.46555437801</v>
      </c>
      <c r="FO301" s="176">
        <f t="shared" si="398"/>
        <v>-3530.6046209850488</v>
      </c>
      <c r="FP301" s="176">
        <f t="shared" si="398"/>
        <v>-7212.9888572103382</v>
      </c>
      <c r="FQ301" s="176">
        <f t="shared" si="398"/>
        <v>-2896.4309032483993</v>
      </c>
      <c r="FR301" s="176">
        <f t="shared" si="398"/>
        <v>-896.09776111572182</v>
      </c>
      <c r="FS301" s="176">
        <f t="shared" si="398"/>
        <v>-976.63535835668358</v>
      </c>
      <c r="FT301" s="176">
        <f t="shared" si="398"/>
        <v>-524.44976090879129</v>
      </c>
      <c r="FU301" s="176">
        <f t="shared" si="398"/>
        <v>-2710.8129255078943</v>
      </c>
      <c r="FV301" s="176">
        <f t="shared" si="398"/>
        <v>-2176.3718814936801</v>
      </c>
      <c r="FW301" s="176">
        <f t="shared" si="398"/>
        <v>-1016.341447967131</v>
      </c>
      <c r="FX301" s="176">
        <f t="shared" si="398"/>
        <v>-410.55970529355557</v>
      </c>
      <c r="FY301" s="176">
        <f t="shared" si="398"/>
        <v>-53080.175006207108</v>
      </c>
      <c r="FZ301" s="54">
        <f>SUM(C301:FY301)</f>
        <v>-2695842.9999999986</v>
      </c>
      <c r="GA301" t="s">
        <v>690</v>
      </c>
      <c r="GB301" s="53" t="s">
        <v>691</v>
      </c>
      <c r="GC301" s="53"/>
      <c r="GD301" s="53"/>
      <c r="GE301" s="2"/>
      <c r="GF301" s="2"/>
      <c r="GG301" s="173"/>
      <c r="GH301" s="7"/>
      <c r="GI301" s="7"/>
      <c r="GJ301" s="7"/>
      <c r="GK301" s="7"/>
      <c r="GL301" s="7"/>
      <c r="GM301" s="7"/>
    </row>
    <row r="302" spans="1:195" x14ac:dyDescent="0.2">
      <c r="A302" s="177" t="s">
        <v>692</v>
      </c>
      <c r="B302" s="174" t="s">
        <v>693</v>
      </c>
      <c r="C302" s="176">
        <f>C293+C301</f>
        <v>69978995.671047926</v>
      </c>
      <c r="D302" s="176">
        <f t="shared" ref="D302:BO302" si="399">D293+D301</f>
        <v>293457204.01616448</v>
      </c>
      <c r="E302" s="176">
        <f t="shared" si="399"/>
        <v>60615780.793893293</v>
      </c>
      <c r="F302" s="176">
        <f t="shared" si="399"/>
        <v>138666740.00268945</v>
      </c>
      <c r="G302" s="176">
        <f t="shared" si="399"/>
        <v>8863181.4408702515</v>
      </c>
      <c r="H302" s="176">
        <f t="shared" si="399"/>
        <v>7997294.1082976311</v>
      </c>
      <c r="I302" s="176">
        <f t="shared" si="399"/>
        <v>79297196.561351016</v>
      </c>
      <c r="J302" s="176">
        <f t="shared" si="399"/>
        <v>18449741.707241982</v>
      </c>
      <c r="K302" s="176">
        <f t="shared" si="399"/>
        <v>3174872.9711536211</v>
      </c>
      <c r="L302" s="176">
        <f t="shared" si="399"/>
        <v>22132232.771052673</v>
      </c>
      <c r="M302" s="176">
        <f t="shared" si="399"/>
        <v>12606858.779872898</v>
      </c>
      <c r="N302" s="176">
        <f t="shared" si="399"/>
        <v>427791596.67997915</v>
      </c>
      <c r="O302" s="176">
        <f t="shared" si="399"/>
        <v>114719019.24381085</v>
      </c>
      <c r="P302" s="176">
        <f t="shared" si="399"/>
        <v>2638564.8833309202</v>
      </c>
      <c r="Q302" s="176">
        <f t="shared" si="399"/>
        <v>328590790.40116501</v>
      </c>
      <c r="R302" s="176">
        <f t="shared" si="399"/>
        <v>21760487.28104664</v>
      </c>
      <c r="S302" s="176">
        <f t="shared" si="399"/>
        <v>13783735.683760753</v>
      </c>
      <c r="T302" s="176">
        <f t="shared" si="399"/>
        <v>2014298.9878926175</v>
      </c>
      <c r="U302" s="176">
        <f t="shared" si="399"/>
        <v>830496.28970711178</v>
      </c>
      <c r="V302" s="176">
        <f t="shared" si="399"/>
        <v>3093344.0428888756</v>
      </c>
      <c r="W302" s="176">
        <f t="shared" si="399"/>
        <v>845539.23795886268</v>
      </c>
      <c r="X302" s="176">
        <f t="shared" si="399"/>
        <v>809812.22558958898</v>
      </c>
      <c r="Y302" s="176">
        <f t="shared" si="399"/>
        <v>14378099.581215713</v>
      </c>
      <c r="Z302" s="176">
        <f t="shared" si="399"/>
        <v>2749761.5037641469</v>
      </c>
      <c r="AA302" s="176">
        <f t="shared" si="399"/>
        <v>240365326.08032969</v>
      </c>
      <c r="AB302" s="176">
        <f t="shared" si="399"/>
        <v>242542206.46123409</v>
      </c>
      <c r="AC302" s="176">
        <f t="shared" si="399"/>
        <v>8024143.4291927246</v>
      </c>
      <c r="AD302" s="176">
        <f t="shared" si="399"/>
        <v>9740056.7748079784</v>
      </c>
      <c r="AE302" s="176">
        <f t="shared" si="399"/>
        <v>1640982.0612022385</v>
      </c>
      <c r="AF302" s="176">
        <f t="shared" si="399"/>
        <v>2310816.4158206661</v>
      </c>
      <c r="AG302" s="176">
        <f t="shared" si="399"/>
        <v>6807206.8046375299</v>
      </c>
      <c r="AH302" s="176">
        <f t="shared" si="399"/>
        <v>8195935.5158992438</v>
      </c>
      <c r="AI302" s="176">
        <f t="shared" si="399"/>
        <v>3542691.4489564844</v>
      </c>
      <c r="AJ302" s="176">
        <f t="shared" si="399"/>
        <v>2632974.3391016875</v>
      </c>
      <c r="AK302" s="176">
        <f t="shared" si="399"/>
        <v>2761419.0831306004</v>
      </c>
      <c r="AL302" s="176">
        <f t="shared" si="399"/>
        <v>3122636.4330729581</v>
      </c>
      <c r="AM302" s="176">
        <f t="shared" si="399"/>
        <v>4029293.4156760448</v>
      </c>
      <c r="AN302" s="176">
        <f t="shared" si="399"/>
        <v>3622359.9545394592</v>
      </c>
      <c r="AO302" s="176">
        <f t="shared" si="399"/>
        <v>36932389.115686908</v>
      </c>
      <c r="AP302" s="176">
        <f t="shared" si="399"/>
        <v>741026994.54436707</v>
      </c>
      <c r="AQ302" s="176">
        <f t="shared" si="399"/>
        <v>3023435.5709947045</v>
      </c>
      <c r="AR302" s="176">
        <f t="shared" si="399"/>
        <v>507589700.69993323</v>
      </c>
      <c r="AS302" s="176">
        <f t="shared" si="399"/>
        <v>55578357.984623052</v>
      </c>
      <c r="AT302" s="176">
        <f t="shared" si="399"/>
        <v>19288483.821434654</v>
      </c>
      <c r="AU302" s="176">
        <f t="shared" si="399"/>
        <v>3091964.9865897112</v>
      </c>
      <c r="AV302" s="176">
        <f t="shared" si="399"/>
        <v>3400400.8682967122</v>
      </c>
      <c r="AW302" s="176">
        <f t="shared" si="399"/>
        <v>2794743.490824196</v>
      </c>
      <c r="AX302" s="176">
        <f t="shared" si="399"/>
        <v>863683.07023891073</v>
      </c>
      <c r="AY302" s="176">
        <f t="shared" si="399"/>
        <v>4054634.8411488589</v>
      </c>
      <c r="AZ302" s="176">
        <f t="shared" si="399"/>
        <v>94265028.983528331</v>
      </c>
      <c r="BA302" s="176">
        <f t="shared" si="399"/>
        <v>70718858.321022868</v>
      </c>
      <c r="BB302" s="176">
        <f t="shared" si="399"/>
        <v>60319435.306677438</v>
      </c>
      <c r="BC302" s="176">
        <f t="shared" si="399"/>
        <v>212485818.21984527</v>
      </c>
      <c r="BD302" s="176">
        <f t="shared" si="399"/>
        <v>38352991.707902387</v>
      </c>
      <c r="BE302" s="176">
        <f t="shared" si="399"/>
        <v>11562159.124518108</v>
      </c>
      <c r="BF302" s="176">
        <f t="shared" si="399"/>
        <v>189946829.42227304</v>
      </c>
      <c r="BG302" s="176">
        <f t="shared" si="399"/>
        <v>8454871.5802942663</v>
      </c>
      <c r="BH302" s="176">
        <f t="shared" si="399"/>
        <v>5538186.0873194719</v>
      </c>
      <c r="BI302" s="176">
        <f t="shared" si="399"/>
        <v>3113581.7728262465</v>
      </c>
      <c r="BJ302" s="176">
        <f t="shared" si="399"/>
        <v>50204377.554122902</v>
      </c>
      <c r="BK302" s="176">
        <f t="shared" si="399"/>
        <v>179930796.74993753</v>
      </c>
      <c r="BL302" s="176">
        <f t="shared" si="399"/>
        <v>2718220.6706814151</v>
      </c>
      <c r="BM302" s="176">
        <f t="shared" si="399"/>
        <v>3181018.7169026136</v>
      </c>
      <c r="BN302" s="176">
        <f t="shared" si="399"/>
        <v>28303616.148546252</v>
      </c>
      <c r="BO302" s="176">
        <f t="shared" si="399"/>
        <v>11285913.381377818</v>
      </c>
      <c r="BP302" s="176">
        <f t="shared" ref="BP302:EA302" si="400">BP293+BP301</f>
        <v>2595402.4252245217</v>
      </c>
      <c r="BQ302" s="176">
        <f t="shared" si="400"/>
        <v>46376049.065086111</v>
      </c>
      <c r="BR302" s="176">
        <f t="shared" si="400"/>
        <v>36942070.027909338</v>
      </c>
      <c r="BS302" s="176">
        <f t="shared" si="400"/>
        <v>9792670.0337291919</v>
      </c>
      <c r="BT302" s="176">
        <f t="shared" si="400"/>
        <v>4262987.4132515714</v>
      </c>
      <c r="BU302" s="176">
        <f t="shared" si="400"/>
        <v>4206644.6116696382</v>
      </c>
      <c r="BV302" s="176">
        <f t="shared" si="400"/>
        <v>10184956.349238081</v>
      </c>
      <c r="BW302" s="176">
        <f t="shared" si="400"/>
        <v>15757765.926424395</v>
      </c>
      <c r="BX302" s="176">
        <f t="shared" si="400"/>
        <v>1666276.5165486261</v>
      </c>
      <c r="BY302" s="176">
        <f t="shared" si="400"/>
        <v>4719423.951146652</v>
      </c>
      <c r="BZ302" s="176">
        <f t="shared" si="400"/>
        <v>2623437.5455437778</v>
      </c>
      <c r="CA302" s="176">
        <f t="shared" si="400"/>
        <v>2409196.7008262346</v>
      </c>
      <c r="CB302" s="176">
        <f t="shared" si="400"/>
        <v>643142326.02983546</v>
      </c>
      <c r="CC302" s="176">
        <f t="shared" si="400"/>
        <v>2212708.1074319719</v>
      </c>
      <c r="CD302" s="176">
        <f t="shared" si="400"/>
        <v>930934.88323130854</v>
      </c>
      <c r="CE302" s="176">
        <f t="shared" si="400"/>
        <v>2219761.3031768617</v>
      </c>
      <c r="CF302" s="176">
        <f t="shared" si="400"/>
        <v>1505586.9172500279</v>
      </c>
      <c r="CG302" s="176">
        <f t="shared" si="400"/>
        <v>2525911.7102903598</v>
      </c>
      <c r="CH302" s="176">
        <f t="shared" si="400"/>
        <v>1631101.3549515756</v>
      </c>
      <c r="CI302" s="176">
        <f t="shared" si="400"/>
        <v>6068312.2924483484</v>
      </c>
      <c r="CJ302" s="176">
        <f t="shared" si="400"/>
        <v>8222942.0754158339</v>
      </c>
      <c r="CK302" s="176">
        <f t="shared" si="400"/>
        <v>39958194.252738811</v>
      </c>
      <c r="CL302" s="176">
        <f t="shared" si="400"/>
        <v>11360664.304310549</v>
      </c>
      <c r="CM302" s="176">
        <f t="shared" si="400"/>
        <v>7568695.2248696573</v>
      </c>
      <c r="CN302" s="176">
        <f t="shared" si="400"/>
        <v>222729590.30995518</v>
      </c>
      <c r="CO302" s="176">
        <f t="shared" si="400"/>
        <v>118660137.73803903</v>
      </c>
      <c r="CP302" s="176">
        <f t="shared" si="400"/>
        <v>9209027.1406185068</v>
      </c>
      <c r="CQ302" s="176">
        <f t="shared" si="400"/>
        <v>9271663.7142977286</v>
      </c>
      <c r="CR302" s="176">
        <f t="shared" si="400"/>
        <v>2484415.7971437778</v>
      </c>
      <c r="CS302" s="176">
        <f t="shared" si="400"/>
        <v>3491609.9235950913</v>
      </c>
      <c r="CT302" s="176">
        <f t="shared" si="400"/>
        <v>1675783.1442485966</v>
      </c>
      <c r="CU302" s="176">
        <f t="shared" si="400"/>
        <v>3489048.3912289934</v>
      </c>
      <c r="CV302" s="176">
        <f t="shared" si="400"/>
        <v>771325.5850250076</v>
      </c>
      <c r="CW302" s="176">
        <f t="shared" si="400"/>
        <v>2337859.7057387363</v>
      </c>
      <c r="CX302" s="176">
        <f t="shared" si="400"/>
        <v>4343574.7266776813</v>
      </c>
      <c r="CY302" s="176">
        <f t="shared" si="400"/>
        <v>846240.56676564424</v>
      </c>
      <c r="CZ302" s="176">
        <f t="shared" si="400"/>
        <v>16582275.690236203</v>
      </c>
      <c r="DA302" s="176">
        <f t="shared" si="400"/>
        <v>2415180.77072402</v>
      </c>
      <c r="DB302" s="176">
        <f t="shared" si="400"/>
        <v>3262846.5281956592</v>
      </c>
      <c r="DC302" s="176">
        <f t="shared" si="400"/>
        <v>2170303.4934654809</v>
      </c>
      <c r="DD302" s="176">
        <f t="shared" si="400"/>
        <v>2254766.507919936</v>
      </c>
      <c r="DE302" s="176">
        <f t="shared" si="400"/>
        <v>4014312.4882090944</v>
      </c>
      <c r="DF302" s="176">
        <f t="shared" si="400"/>
        <v>163804819.85507563</v>
      </c>
      <c r="DG302" s="176">
        <f t="shared" si="400"/>
        <v>1332061.9462605137</v>
      </c>
      <c r="DH302" s="176">
        <f t="shared" si="400"/>
        <v>15803135.68718856</v>
      </c>
      <c r="DI302" s="176">
        <f t="shared" si="400"/>
        <v>21751673.518548641</v>
      </c>
      <c r="DJ302" s="176">
        <f t="shared" si="400"/>
        <v>5979519.993484186</v>
      </c>
      <c r="DK302" s="176">
        <f t="shared" si="400"/>
        <v>4324528.1372743091</v>
      </c>
      <c r="DL302" s="176">
        <f t="shared" si="400"/>
        <v>47799796.704326689</v>
      </c>
      <c r="DM302" s="176">
        <f t="shared" si="400"/>
        <v>3650701.1615377148</v>
      </c>
      <c r="DN302" s="176">
        <f t="shared" si="400"/>
        <v>12294515.43351171</v>
      </c>
      <c r="DO302" s="176">
        <f t="shared" si="400"/>
        <v>26692387.602473944</v>
      </c>
      <c r="DP302" s="176">
        <f t="shared" si="400"/>
        <v>2753778.4474747931</v>
      </c>
      <c r="DQ302" s="176">
        <f t="shared" si="400"/>
        <v>5113240.2947660042</v>
      </c>
      <c r="DR302" s="176">
        <f t="shared" si="400"/>
        <v>12295258.066901214</v>
      </c>
      <c r="DS302" s="176">
        <f t="shared" si="400"/>
        <v>7258493.8370242063</v>
      </c>
      <c r="DT302" s="176">
        <f t="shared" si="400"/>
        <v>2025476.5521316016</v>
      </c>
      <c r="DU302" s="176">
        <f t="shared" si="400"/>
        <v>3790745.810076966</v>
      </c>
      <c r="DV302" s="176">
        <f t="shared" si="400"/>
        <v>2558725.2157204677</v>
      </c>
      <c r="DW302" s="176">
        <f t="shared" si="400"/>
        <v>3597616.1721820999</v>
      </c>
      <c r="DX302" s="176">
        <f t="shared" si="400"/>
        <v>2614475.4280137955</v>
      </c>
      <c r="DY302" s="176">
        <f t="shared" si="400"/>
        <v>3701560.5971611016</v>
      </c>
      <c r="DZ302" s="176">
        <f t="shared" si="400"/>
        <v>7876355.0296224952</v>
      </c>
      <c r="EA302" s="176">
        <f t="shared" si="400"/>
        <v>5752991.0993172163</v>
      </c>
      <c r="EB302" s="176">
        <f t="shared" ref="EB302:FY302" si="401">EB293+EB301</f>
        <v>5003642.0174285481</v>
      </c>
      <c r="EC302" s="176">
        <f t="shared" si="401"/>
        <v>3045472.6980101955</v>
      </c>
      <c r="ED302" s="176">
        <f t="shared" si="401"/>
        <v>17418930.663047239</v>
      </c>
      <c r="EE302" s="176">
        <f t="shared" si="401"/>
        <v>2534689.9110399764</v>
      </c>
      <c r="EF302" s="176">
        <f t="shared" si="401"/>
        <v>12134275.975645915</v>
      </c>
      <c r="EG302" s="176">
        <f t="shared" si="401"/>
        <v>2982905.4035470891</v>
      </c>
      <c r="EH302" s="176">
        <f t="shared" si="401"/>
        <v>2714830.07024751</v>
      </c>
      <c r="EI302" s="176">
        <f t="shared" si="401"/>
        <v>138258327.46579838</v>
      </c>
      <c r="EJ302" s="176">
        <f t="shared" si="401"/>
        <v>74119360.30520235</v>
      </c>
      <c r="EK302" s="176">
        <f t="shared" si="401"/>
        <v>5865501.1853948142</v>
      </c>
      <c r="EL302" s="176">
        <f t="shared" si="401"/>
        <v>4222443.6328214537</v>
      </c>
      <c r="EM302" s="176">
        <f t="shared" si="401"/>
        <v>4009202.7260359232</v>
      </c>
      <c r="EN302" s="176">
        <f t="shared" si="401"/>
        <v>9172518.0528178681</v>
      </c>
      <c r="EO302" s="176">
        <f t="shared" si="401"/>
        <v>3712447.650675579</v>
      </c>
      <c r="EP302" s="176">
        <f t="shared" si="401"/>
        <v>4186143.5056717424</v>
      </c>
      <c r="EQ302" s="176">
        <f t="shared" si="401"/>
        <v>21118154.749503877</v>
      </c>
      <c r="ER302" s="176">
        <f t="shared" si="401"/>
        <v>3767277.5121384859</v>
      </c>
      <c r="ES302" s="176">
        <f t="shared" si="401"/>
        <v>1846204.8391230162</v>
      </c>
      <c r="ET302" s="176">
        <f t="shared" si="401"/>
        <v>3368010.5248471657</v>
      </c>
      <c r="EU302" s="176">
        <f t="shared" si="401"/>
        <v>6027050.0186191592</v>
      </c>
      <c r="EV302" s="176">
        <f t="shared" si="401"/>
        <v>1145956.7260281448</v>
      </c>
      <c r="EW302" s="176">
        <f t="shared" si="401"/>
        <v>9761871.0488471687</v>
      </c>
      <c r="EX302" s="176">
        <f t="shared" si="401"/>
        <v>3060286.3711334444</v>
      </c>
      <c r="EY302" s="176">
        <f t="shared" si="401"/>
        <v>4134545.0978298658</v>
      </c>
      <c r="EZ302" s="176">
        <f t="shared" si="401"/>
        <v>1843786.3206790613</v>
      </c>
      <c r="FA302" s="176">
        <f t="shared" si="401"/>
        <v>28560223.781216532</v>
      </c>
      <c r="FB302" s="176">
        <f t="shared" si="401"/>
        <v>3692139.8055786667</v>
      </c>
      <c r="FC302" s="176">
        <f t="shared" si="401"/>
        <v>18310257.738283858</v>
      </c>
      <c r="FD302" s="176">
        <f t="shared" si="401"/>
        <v>3636290.4637388806</v>
      </c>
      <c r="FE302" s="176">
        <f t="shared" si="401"/>
        <v>1535011.1004605494</v>
      </c>
      <c r="FF302" s="176">
        <f t="shared" si="401"/>
        <v>2830381.1103620278</v>
      </c>
      <c r="FG302" s="176">
        <f t="shared" si="401"/>
        <v>1739656.9472181359</v>
      </c>
      <c r="FH302" s="176">
        <f t="shared" si="401"/>
        <v>1483555.4600280542</v>
      </c>
      <c r="FI302" s="176">
        <f t="shared" si="401"/>
        <v>14989817.34711099</v>
      </c>
      <c r="FJ302" s="176">
        <f t="shared" si="401"/>
        <v>15316343.248275191</v>
      </c>
      <c r="FK302" s="176">
        <f t="shared" si="401"/>
        <v>17873073.171442978</v>
      </c>
      <c r="FL302" s="176">
        <f t="shared" si="401"/>
        <v>48281821.120795302</v>
      </c>
      <c r="FM302" s="176">
        <f t="shared" si="401"/>
        <v>29437213.528156254</v>
      </c>
      <c r="FN302" s="176">
        <f t="shared" si="401"/>
        <v>176444697.43652618</v>
      </c>
      <c r="FO302" s="176">
        <f t="shared" si="401"/>
        <v>9280340.6074324232</v>
      </c>
      <c r="FP302" s="176">
        <f t="shared" si="401"/>
        <v>18959640.225545995</v>
      </c>
      <c r="FQ302" s="176">
        <f t="shared" si="401"/>
        <v>7613388.700697598</v>
      </c>
      <c r="FR302" s="176">
        <f t="shared" si="401"/>
        <v>2355430.1128148697</v>
      </c>
      <c r="FS302" s="176">
        <f t="shared" si="401"/>
        <v>2567126.5258478881</v>
      </c>
      <c r="FT302" s="176">
        <f t="shared" si="401"/>
        <v>1378537.9376074558</v>
      </c>
      <c r="FU302" s="176">
        <f t="shared" si="401"/>
        <v>7125484.1514155865</v>
      </c>
      <c r="FV302" s="176">
        <f t="shared" si="401"/>
        <v>5720683.7119770031</v>
      </c>
      <c r="FW302" s="176">
        <f t="shared" si="401"/>
        <v>2671495.6284044292</v>
      </c>
      <c r="FX302" s="176">
        <f t="shared" si="401"/>
        <v>1079173.2051118866</v>
      </c>
      <c r="FY302" s="176">
        <f t="shared" si="401"/>
        <v>139523440.44184875</v>
      </c>
      <c r="FZ302" s="54"/>
      <c r="GA302">
        <v>2695843</v>
      </c>
      <c r="GB302" s="178">
        <f>GA302/FZ293</f>
        <v>3.8029444187045639E-4</v>
      </c>
      <c r="GC302" s="53"/>
      <c r="GD302" s="53"/>
      <c r="GE302" s="2"/>
      <c r="GF302" s="2"/>
      <c r="GG302" s="173"/>
      <c r="GH302" s="7"/>
      <c r="GI302" s="7"/>
      <c r="GJ302" s="7"/>
      <c r="GK302" s="7"/>
      <c r="GL302" s="7"/>
      <c r="GM302" s="7"/>
    </row>
    <row r="303" spans="1:195" x14ac:dyDescent="0.2">
      <c r="A303" s="177" t="s">
        <v>694</v>
      </c>
      <c r="B303" s="174" t="s">
        <v>680</v>
      </c>
      <c r="C303" s="176">
        <f>C279</f>
        <v>18299498.170000002</v>
      </c>
      <c r="D303" s="176">
        <f t="shared" ref="D303:BO304" si="402">D279</f>
        <v>69418416.549999997</v>
      </c>
      <c r="E303" s="176">
        <f t="shared" si="402"/>
        <v>18694032.739999998</v>
      </c>
      <c r="F303" s="176">
        <f t="shared" si="402"/>
        <v>32016265.109999999</v>
      </c>
      <c r="G303" s="176">
        <f t="shared" si="402"/>
        <v>4183987.35</v>
      </c>
      <c r="H303" s="176">
        <f t="shared" si="402"/>
        <v>2750523.4</v>
      </c>
      <c r="I303" s="176">
        <f t="shared" si="402"/>
        <v>19183304.050000001</v>
      </c>
      <c r="J303" s="176">
        <f t="shared" si="402"/>
        <v>3633818.58</v>
      </c>
      <c r="K303" s="176">
        <f t="shared" si="402"/>
        <v>1198413.1599999999</v>
      </c>
      <c r="L303" s="176">
        <f t="shared" si="402"/>
        <v>12206458.140000001</v>
      </c>
      <c r="M303" s="176">
        <f t="shared" si="402"/>
        <v>4259931.67</v>
      </c>
      <c r="N303" s="176">
        <f t="shared" si="402"/>
        <v>125018869.54000001</v>
      </c>
      <c r="O303" s="176">
        <f t="shared" si="402"/>
        <v>43657764.549999997</v>
      </c>
      <c r="P303" s="176">
        <f t="shared" si="402"/>
        <v>951437.06</v>
      </c>
      <c r="Q303" s="176">
        <f t="shared" si="402"/>
        <v>68229138.010000005</v>
      </c>
      <c r="R303" s="176">
        <f t="shared" si="402"/>
        <v>1597480.05</v>
      </c>
      <c r="S303" s="176">
        <f t="shared" si="402"/>
        <v>6043969.1100000003</v>
      </c>
      <c r="T303" s="176">
        <f t="shared" si="402"/>
        <v>548427.62</v>
      </c>
      <c r="U303" s="176">
        <f t="shared" si="402"/>
        <v>327697.74</v>
      </c>
      <c r="V303" s="176">
        <f t="shared" si="402"/>
        <v>766633.02</v>
      </c>
      <c r="W303" s="176">
        <f t="shared" si="402"/>
        <v>185354.2</v>
      </c>
      <c r="X303" s="176">
        <f t="shared" si="402"/>
        <v>152581.34</v>
      </c>
      <c r="Y303" s="176">
        <f t="shared" si="402"/>
        <v>1212422.76</v>
      </c>
      <c r="Z303" s="176">
        <f t="shared" si="402"/>
        <v>442569.81</v>
      </c>
      <c r="AA303" s="176">
        <f t="shared" si="402"/>
        <v>83628063.799999997</v>
      </c>
      <c r="AB303" s="176">
        <f t="shared" si="402"/>
        <v>171666140.03</v>
      </c>
      <c r="AC303" s="176">
        <f t="shared" si="402"/>
        <v>3136526.72</v>
      </c>
      <c r="AD303" s="176">
        <f t="shared" si="402"/>
        <v>3456181.83</v>
      </c>
      <c r="AE303" s="176">
        <f t="shared" si="402"/>
        <v>310369.44</v>
      </c>
      <c r="AF303" s="176">
        <f t="shared" si="402"/>
        <v>508159.81</v>
      </c>
      <c r="AG303" s="176">
        <f t="shared" si="402"/>
        <v>5331495.9800000004</v>
      </c>
      <c r="AH303" s="176">
        <f t="shared" si="402"/>
        <v>554419.31000000006</v>
      </c>
      <c r="AI303" s="176">
        <f t="shared" si="402"/>
        <v>217882.43</v>
      </c>
      <c r="AJ303" s="176">
        <f t="shared" si="402"/>
        <v>535397.61</v>
      </c>
      <c r="AK303" s="176">
        <f t="shared" si="402"/>
        <v>1066551.92</v>
      </c>
      <c r="AL303" s="176">
        <f t="shared" si="402"/>
        <v>1624492.87</v>
      </c>
      <c r="AM303" s="176">
        <f t="shared" si="402"/>
        <v>774109.32</v>
      </c>
      <c r="AN303" s="176">
        <f t="shared" si="402"/>
        <v>2234484.2200000002</v>
      </c>
      <c r="AO303" s="176">
        <f t="shared" si="402"/>
        <v>6258769.0999999996</v>
      </c>
      <c r="AP303" s="176">
        <f t="shared" si="402"/>
        <v>413060257.43000001</v>
      </c>
      <c r="AQ303" s="176">
        <f t="shared" si="402"/>
        <v>2146896.35</v>
      </c>
      <c r="AR303" s="176">
        <f t="shared" si="402"/>
        <v>166137377.59</v>
      </c>
      <c r="AS303" s="176">
        <f t="shared" si="402"/>
        <v>34043730.520000003</v>
      </c>
      <c r="AT303" s="176">
        <f t="shared" si="402"/>
        <v>5737207.2300000004</v>
      </c>
      <c r="AU303" s="176">
        <f t="shared" si="402"/>
        <v>761613.23</v>
      </c>
      <c r="AV303" s="176">
        <f t="shared" si="402"/>
        <v>454556.21</v>
      </c>
      <c r="AW303" s="176">
        <f t="shared" si="402"/>
        <v>454053.78</v>
      </c>
      <c r="AX303" s="176">
        <f t="shared" si="402"/>
        <v>285192.75</v>
      </c>
      <c r="AY303" s="176">
        <f t="shared" si="402"/>
        <v>1096917.33</v>
      </c>
      <c r="AZ303" s="176">
        <f t="shared" si="402"/>
        <v>10896206.130000001</v>
      </c>
      <c r="BA303" s="176">
        <f t="shared" si="402"/>
        <v>8200826.7000000002</v>
      </c>
      <c r="BB303" s="176">
        <f t="shared" si="402"/>
        <v>2968510.15</v>
      </c>
      <c r="BC303" s="176">
        <f t="shared" si="402"/>
        <v>60325540.409999996</v>
      </c>
      <c r="BD303" s="176">
        <f t="shared" si="402"/>
        <v>10438656.039999999</v>
      </c>
      <c r="BE303" s="176">
        <f t="shared" si="402"/>
        <v>2773627.85</v>
      </c>
      <c r="BF303" s="176">
        <f t="shared" si="402"/>
        <v>42195534.729999997</v>
      </c>
      <c r="BG303" s="176">
        <f t="shared" si="402"/>
        <v>861775</v>
      </c>
      <c r="BH303" s="176">
        <f t="shared" si="402"/>
        <v>920724.56</v>
      </c>
      <c r="BI303" s="176">
        <f t="shared" si="402"/>
        <v>299271.73</v>
      </c>
      <c r="BJ303" s="176">
        <f t="shared" si="402"/>
        <v>11787708.82</v>
      </c>
      <c r="BK303" s="176">
        <f t="shared" si="402"/>
        <v>21261363.329999998</v>
      </c>
      <c r="BL303" s="176">
        <f t="shared" si="402"/>
        <v>155910.76999999999</v>
      </c>
      <c r="BM303" s="176">
        <f t="shared" si="402"/>
        <v>478850.45</v>
      </c>
      <c r="BN303" s="176">
        <f t="shared" si="402"/>
        <v>6433663.0099999998</v>
      </c>
      <c r="BO303" s="176">
        <f t="shared" si="402"/>
        <v>2147465.2200000002</v>
      </c>
      <c r="BP303" s="176">
        <f t="shared" ref="BP303:EA304" si="403">BP279</f>
        <v>1308471.29</v>
      </c>
      <c r="BQ303" s="176">
        <f t="shared" si="403"/>
        <v>23608242.16</v>
      </c>
      <c r="BR303" s="176">
        <f t="shared" si="403"/>
        <v>3159388.91</v>
      </c>
      <c r="BS303" s="176">
        <f t="shared" si="403"/>
        <v>1265737.68</v>
      </c>
      <c r="BT303" s="176">
        <f t="shared" si="403"/>
        <v>1323119.98</v>
      </c>
      <c r="BU303" s="176">
        <f t="shared" si="403"/>
        <v>1533111.82</v>
      </c>
      <c r="BV303" s="176">
        <f t="shared" si="403"/>
        <v>6579180.3600000003</v>
      </c>
      <c r="BW303" s="176">
        <f t="shared" si="403"/>
        <v>8539729.9700000007</v>
      </c>
      <c r="BX303" s="176">
        <f t="shared" si="403"/>
        <v>976759.47</v>
      </c>
      <c r="BY303" s="176">
        <f t="shared" si="403"/>
        <v>2022925.17</v>
      </c>
      <c r="BZ303" s="176">
        <f t="shared" si="403"/>
        <v>863674.32</v>
      </c>
      <c r="CA303" s="176">
        <f t="shared" si="403"/>
        <v>1300242.1399999999</v>
      </c>
      <c r="CB303" s="176">
        <f t="shared" si="403"/>
        <v>252389504.49000001</v>
      </c>
      <c r="CC303" s="176">
        <f t="shared" si="403"/>
        <v>483477.16</v>
      </c>
      <c r="CD303" s="176">
        <f t="shared" si="403"/>
        <v>308489.71000000002</v>
      </c>
      <c r="CE303" s="176">
        <f t="shared" si="403"/>
        <v>888376.15</v>
      </c>
      <c r="CF303" s="176">
        <f t="shared" si="403"/>
        <v>687830.79</v>
      </c>
      <c r="CG303" s="176">
        <f t="shared" si="403"/>
        <v>680429.39</v>
      </c>
      <c r="CH303" s="176">
        <f t="shared" si="403"/>
        <v>461133.37</v>
      </c>
      <c r="CI303" s="176">
        <f t="shared" si="403"/>
        <v>2645330.77</v>
      </c>
      <c r="CJ303" s="176">
        <f t="shared" si="403"/>
        <v>4571655.18</v>
      </c>
      <c r="CK303" s="176">
        <f t="shared" si="403"/>
        <v>9019229.3100000005</v>
      </c>
      <c r="CL303" s="176">
        <f t="shared" si="403"/>
        <v>1847780.78</v>
      </c>
      <c r="CM303" s="176">
        <f t="shared" si="403"/>
        <v>544757.85</v>
      </c>
      <c r="CN303" s="176">
        <f t="shared" si="403"/>
        <v>90330943.010000005</v>
      </c>
      <c r="CO303" s="176">
        <f t="shared" si="403"/>
        <v>41563773.509999998</v>
      </c>
      <c r="CP303" s="176">
        <f t="shared" si="403"/>
        <v>8012338.79</v>
      </c>
      <c r="CQ303" s="176">
        <f t="shared" si="403"/>
        <v>1450372.24</v>
      </c>
      <c r="CR303" s="176">
        <f t="shared" si="403"/>
        <v>180301.08</v>
      </c>
      <c r="CS303" s="176">
        <f t="shared" si="403"/>
        <v>1066798.22</v>
      </c>
      <c r="CT303" s="176">
        <f t="shared" si="403"/>
        <v>285839.84000000003</v>
      </c>
      <c r="CU303" s="176">
        <f t="shared" si="403"/>
        <v>300792.59999999998</v>
      </c>
      <c r="CV303" s="176">
        <f t="shared" si="403"/>
        <v>192960.03</v>
      </c>
      <c r="CW303" s="176">
        <f t="shared" si="403"/>
        <v>1144588.6100000001</v>
      </c>
      <c r="CX303" s="176">
        <f t="shared" si="403"/>
        <v>1597520.44</v>
      </c>
      <c r="CY303" s="176">
        <f t="shared" si="403"/>
        <v>179176.37</v>
      </c>
      <c r="CZ303" s="176">
        <f t="shared" si="403"/>
        <v>5517836.4500000002</v>
      </c>
      <c r="DA303" s="176">
        <f t="shared" si="403"/>
        <v>1080344.96</v>
      </c>
      <c r="DB303" s="176">
        <f t="shared" si="403"/>
        <v>652011.48</v>
      </c>
      <c r="DC303" s="176">
        <f t="shared" si="403"/>
        <v>1097446.95</v>
      </c>
      <c r="DD303" s="176">
        <f t="shared" si="403"/>
        <v>839200.03</v>
      </c>
      <c r="DE303" s="176">
        <f t="shared" si="403"/>
        <v>1357178.65</v>
      </c>
      <c r="DF303" s="176">
        <f t="shared" si="403"/>
        <v>40900389.909999996</v>
      </c>
      <c r="DG303" s="176">
        <f t="shared" si="403"/>
        <v>845918.97</v>
      </c>
      <c r="DH303" s="176">
        <f t="shared" si="403"/>
        <v>7722384.6699999999</v>
      </c>
      <c r="DI303" s="176">
        <f t="shared" si="403"/>
        <v>8991570.8100000005</v>
      </c>
      <c r="DJ303" s="176">
        <f t="shared" si="403"/>
        <v>1226321.78</v>
      </c>
      <c r="DK303" s="176">
        <f t="shared" si="403"/>
        <v>708309.76</v>
      </c>
      <c r="DL303" s="176">
        <f t="shared" si="403"/>
        <v>10826615.66</v>
      </c>
      <c r="DM303" s="176">
        <f t="shared" si="403"/>
        <v>703432.95</v>
      </c>
      <c r="DN303" s="176">
        <f t="shared" si="403"/>
        <v>6770454.6100000003</v>
      </c>
      <c r="DO303" s="176">
        <f t="shared" si="403"/>
        <v>6879185.2400000002</v>
      </c>
      <c r="DP303" s="176">
        <f t="shared" si="403"/>
        <v>417413.34</v>
      </c>
      <c r="DQ303" s="176">
        <f t="shared" si="403"/>
        <v>4013324.68</v>
      </c>
      <c r="DR303" s="176">
        <f t="shared" si="403"/>
        <v>1750269.68</v>
      </c>
      <c r="DS303" s="176">
        <f t="shared" si="403"/>
        <v>966119.6</v>
      </c>
      <c r="DT303" s="176">
        <f t="shared" si="403"/>
        <v>225638.46</v>
      </c>
      <c r="DU303" s="176">
        <f t="shared" si="403"/>
        <v>666850.39</v>
      </c>
      <c r="DV303" s="176">
        <f t="shared" si="403"/>
        <v>204329.8</v>
      </c>
      <c r="DW303" s="176">
        <f t="shared" si="403"/>
        <v>407840.78</v>
      </c>
      <c r="DX303" s="176">
        <f t="shared" si="403"/>
        <v>1105252.69</v>
      </c>
      <c r="DY303" s="176">
        <f t="shared" si="403"/>
        <v>1228210.69</v>
      </c>
      <c r="DZ303" s="176">
        <f t="shared" si="403"/>
        <v>2454741.08</v>
      </c>
      <c r="EA303" s="176">
        <f t="shared" si="403"/>
        <v>3703171.98</v>
      </c>
      <c r="EB303" s="176">
        <f t="shared" ref="EB303:FY304" si="404">EB279</f>
        <v>2085058.75</v>
      </c>
      <c r="EC303" s="176">
        <f t="shared" si="404"/>
        <v>869337.25</v>
      </c>
      <c r="ED303" s="176">
        <f t="shared" si="404"/>
        <v>12942384.859999999</v>
      </c>
      <c r="EE303" s="176">
        <f t="shared" si="404"/>
        <v>429561.67</v>
      </c>
      <c r="EF303" s="176">
        <f t="shared" si="404"/>
        <v>1635550.35</v>
      </c>
      <c r="EG303" s="176">
        <f t="shared" si="404"/>
        <v>641108.53</v>
      </c>
      <c r="EH303" s="176">
        <f t="shared" si="404"/>
        <v>343332.11</v>
      </c>
      <c r="EI303" s="176">
        <f t="shared" si="404"/>
        <v>27852933.57</v>
      </c>
      <c r="EJ303" s="176">
        <f t="shared" si="404"/>
        <v>19205710.870000001</v>
      </c>
      <c r="EK303" s="176">
        <f t="shared" si="404"/>
        <v>3258914.56</v>
      </c>
      <c r="EL303" s="176">
        <f t="shared" si="404"/>
        <v>462826.92</v>
      </c>
      <c r="EM303" s="176">
        <f t="shared" si="404"/>
        <v>1423576.28</v>
      </c>
      <c r="EN303" s="176">
        <f t="shared" si="404"/>
        <v>1588471.94</v>
      </c>
      <c r="EO303" s="176">
        <f t="shared" si="404"/>
        <v>1189273.56</v>
      </c>
      <c r="EP303" s="176">
        <f t="shared" si="404"/>
        <v>2445487.33</v>
      </c>
      <c r="EQ303" s="176">
        <f t="shared" si="404"/>
        <v>8842519.6899999995</v>
      </c>
      <c r="ER303" s="176">
        <f t="shared" si="404"/>
        <v>1799328.47</v>
      </c>
      <c r="ES303" s="176">
        <f t="shared" si="404"/>
        <v>463392.61</v>
      </c>
      <c r="ET303" s="176">
        <f t="shared" si="404"/>
        <v>547941.43000000005</v>
      </c>
      <c r="EU303" s="176">
        <f t="shared" si="404"/>
        <v>902913.45</v>
      </c>
      <c r="EV303" s="176">
        <f t="shared" si="404"/>
        <v>506301.13</v>
      </c>
      <c r="EW303" s="176">
        <f t="shared" si="404"/>
        <v>4657440.45</v>
      </c>
      <c r="EX303" s="176">
        <f t="shared" si="404"/>
        <v>166859.42000000001</v>
      </c>
      <c r="EY303" s="176">
        <f t="shared" si="404"/>
        <v>920583.97</v>
      </c>
      <c r="EZ303" s="176">
        <f t="shared" si="404"/>
        <v>626453.13</v>
      </c>
      <c r="FA303" s="176">
        <f t="shared" si="404"/>
        <v>20183510.289999999</v>
      </c>
      <c r="FB303" s="176">
        <f t="shared" si="404"/>
        <v>3314130.66</v>
      </c>
      <c r="FC303" s="176">
        <f t="shared" si="404"/>
        <v>5826895.3099999996</v>
      </c>
      <c r="FD303" s="176">
        <f t="shared" si="404"/>
        <v>929356.69</v>
      </c>
      <c r="FE303" s="176">
        <f t="shared" si="404"/>
        <v>502855.2</v>
      </c>
      <c r="FF303" s="176">
        <f t="shared" si="404"/>
        <v>480947</v>
      </c>
      <c r="FG303" s="176">
        <f t="shared" si="404"/>
        <v>311762.46999999997</v>
      </c>
      <c r="FH303" s="176">
        <f t="shared" si="404"/>
        <v>796343.51</v>
      </c>
      <c r="FI303" s="176">
        <f t="shared" si="404"/>
        <v>7097444.8300000001</v>
      </c>
      <c r="FJ303" s="176">
        <f t="shared" si="404"/>
        <v>7420540.71</v>
      </c>
      <c r="FK303" s="176">
        <f t="shared" si="404"/>
        <v>11419568.52</v>
      </c>
      <c r="FL303" s="176">
        <f t="shared" si="404"/>
        <v>19124801.920000002</v>
      </c>
      <c r="FM303" s="176">
        <f t="shared" si="404"/>
        <v>8056149.8200000003</v>
      </c>
      <c r="FN303" s="176">
        <f t="shared" si="404"/>
        <v>41243101.990000002</v>
      </c>
      <c r="FO303" s="176">
        <f t="shared" si="404"/>
        <v>7306750.2800000003</v>
      </c>
      <c r="FP303" s="176">
        <f t="shared" si="404"/>
        <v>8869544.5800000001</v>
      </c>
      <c r="FQ303" s="176">
        <f t="shared" si="404"/>
        <v>3394052.63</v>
      </c>
      <c r="FR303" s="176">
        <f t="shared" si="404"/>
        <v>1175167.67</v>
      </c>
      <c r="FS303" s="176">
        <f t="shared" si="404"/>
        <v>1073040.3</v>
      </c>
      <c r="FT303" s="176">
        <f t="shared" si="404"/>
        <v>1147947.99</v>
      </c>
      <c r="FU303" s="176">
        <f t="shared" si="404"/>
        <v>2004315.72</v>
      </c>
      <c r="FV303" s="176">
        <f t="shared" si="404"/>
        <v>1429273.35</v>
      </c>
      <c r="FW303" s="176">
        <f t="shared" si="404"/>
        <v>389280.29</v>
      </c>
      <c r="FX303" s="176">
        <f t="shared" si="404"/>
        <v>366915.65</v>
      </c>
      <c r="FY303" s="176">
        <f t="shared" si="404"/>
        <v>0</v>
      </c>
      <c r="FZ303" s="54"/>
      <c r="GB303" s="149"/>
      <c r="GC303" s="53"/>
      <c r="GD303" s="53"/>
      <c r="GE303" s="2"/>
      <c r="GF303" s="2"/>
      <c r="GG303" s="173"/>
      <c r="GH303" s="7"/>
      <c r="GI303" s="7"/>
      <c r="GJ303" s="7"/>
      <c r="GK303" s="7"/>
      <c r="GL303" s="7"/>
      <c r="GM303" s="7"/>
    </row>
    <row r="304" spans="1:195" x14ac:dyDescent="0.2">
      <c r="A304" s="177" t="s">
        <v>695</v>
      </c>
      <c r="B304" s="174" t="s">
        <v>682</v>
      </c>
      <c r="C304" s="176">
        <f>C280</f>
        <v>1123097.1000000001</v>
      </c>
      <c r="D304" s="176">
        <f t="shared" si="402"/>
        <v>5172520.76</v>
      </c>
      <c r="E304" s="176">
        <f t="shared" si="402"/>
        <v>1521058.01</v>
      </c>
      <c r="F304" s="176">
        <f t="shared" si="402"/>
        <v>2649715.12</v>
      </c>
      <c r="G304" s="176">
        <f t="shared" si="402"/>
        <v>315981.02</v>
      </c>
      <c r="H304" s="176">
        <f t="shared" si="402"/>
        <v>228801.71</v>
      </c>
      <c r="I304" s="176">
        <f t="shared" si="402"/>
        <v>1456664.6</v>
      </c>
      <c r="J304" s="176">
        <f t="shared" si="402"/>
        <v>208941.95</v>
      </c>
      <c r="K304" s="176">
        <f t="shared" si="402"/>
        <v>88051.81</v>
      </c>
      <c r="L304" s="176">
        <f t="shared" si="402"/>
        <v>752372.33</v>
      </c>
      <c r="M304" s="176">
        <f t="shared" si="402"/>
        <v>329123.82</v>
      </c>
      <c r="N304" s="176">
        <f t="shared" si="402"/>
        <v>9918816.0800000001</v>
      </c>
      <c r="O304" s="176">
        <f t="shared" si="402"/>
        <v>3392283.97</v>
      </c>
      <c r="P304" s="176">
        <f t="shared" si="402"/>
        <v>74918.83</v>
      </c>
      <c r="Q304" s="176">
        <f t="shared" si="402"/>
        <v>4886447.2699999996</v>
      </c>
      <c r="R304" s="176">
        <f t="shared" si="402"/>
        <v>108609.23</v>
      </c>
      <c r="S304" s="176">
        <f t="shared" si="402"/>
        <v>615944.89</v>
      </c>
      <c r="T304" s="176">
        <f t="shared" si="402"/>
        <v>62533.98</v>
      </c>
      <c r="U304" s="176">
        <f t="shared" si="402"/>
        <v>31963.23</v>
      </c>
      <c r="V304" s="176">
        <f t="shared" si="402"/>
        <v>81176.11</v>
      </c>
      <c r="W304" s="176">
        <f t="shared" si="402"/>
        <v>21023.23</v>
      </c>
      <c r="X304" s="176">
        <f t="shared" si="402"/>
        <v>16465.57</v>
      </c>
      <c r="Y304" s="176">
        <f t="shared" si="402"/>
        <v>102910.62</v>
      </c>
      <c r="Z304" s="176">
        <f t="shared" si="402"/>
        <v>46441.93</v>
      </c>
      <c r="AA304" s="176">
        <f t="shared" si="402"/>
        <v>4623007.47</v>
      </c>
      <c r="AB304" s="176">
        <f t="shared" si="402"/>
        <v>8869680.9600000009</v>
      </c>
      <c r="AC304" s="176">
        <f t="shared" si="402"/>
        <v>394070.57</v>
      </c>
      <c r="AD304" s="176">
        <f t="shared" si="402"/>
        <v>402036.51</v>
      </c>
      <c r="AE304" s="176">
        <f t="shared" si="402"/>
        <v>37462.230000000003</v>
      </c>
      <c r="AF304" s="176">
        <f t="shared" si="402"/>
        <v>56081.66</v>
      </c>
      <c r="AG304" s="176">
        <f t="shared" si="402"/>
        <v>310685.7</v>
      </c>
      <c r="AH304" s="176">
        <f t="shared" si="402"/>
        <v>160449.46</v>
      </c>
      <c r="AI304" s="176">
        <f t="shared" si="402"/>
        <v>37316.239999999998</v>
      </c>
      <c r="AJ304" s="176">
        <f t="shared" si="402"/>
        <v>69113.16</v>
      </c>
      <c r="AK304" s="176">
        <f t="shared" si="402"/>
        <v>18884.37</v>
      </c>
      <c r="AL304" s="176">
        <f t="shared" si="402"/>
        <v>119341.64</v>
      </c>
      <c r="AM304" s="176">
        <f t="shared" si="402"/>
        <v>85506.46</v>
      </c>
      <c r="AN304" s="176">
        <f t="shared" si="402"/>
        <v>315899.5</v>
      </c>
      <c r="AO304" s="176">
        <f t="shared" si="402"/>
        <v>1244432.01</v>
      </c>
      <c r="AP304" s="176">
        <f t="shared" si="402"/>
        <v>23868619.489999998</v>
      </c>
      <c r="AQ304" s="176">
        <f t="shared" si="402"/>
        <v>88458.91</v>
      </c>
      <c r="AR304" s="176">
        <f t="shared" si="402"/>
        <v>15335836.18</v>
      </c>
      <c r="AS304" s="176">
        <f t="shared" si="402"/>
        <v>1642606.86</v>
      </c>
      <c r="AT304" s="176">
        <f t="shared" si="402"/>
        <v>878028.94</v>
      </c>
      <c r="AU304" s="176">
        <f t="shared" si="402"/>
        <v>109479.74</v>
      </c>
      <c r="AV304" s="176">
        <f t="shared" si="402"/>
        <v>71476.13</v>
      </c>
      <c r="AW304" s="176">
        <f t="shared" si="402"/>
        <v>74854.77</v>
      </c>
      <c r="AX304" s="176">
        <f t="shared" si="402"/>
        <v>47280.92</v>
      </c>
      <c r="AY304" s="176">
        <f t="shared" si="402"/>
        <v>94962.559999999998</v>
      </c>
      <c r="AZ304" s="176">
        <f t="shared" si="402"/>
        <v>1332875.6599999999</v>
      </c>
      <c r="BA304" s="176">
        <f t="shared" si="402"/>
        <v>828950.81</v>
      </c>
      <c r="BB304" s="176">
        <f t="shared" si="402"/>
        <v>365577.28</v>
      </c>
      <c r="BC304" s="176">
        <f t="shared" si="402"/>
        <v>7519915.2300000004</v>
      </c>
      <c r="BD304" s="176">
        <f t="shared" si="402"/>
        <v>1336389.44</v>
      </c>
      <c r="BE304" s="176">
        <f t="shared" si="402"/>
        <v>344921.59999999998</v>
      </c>
      <c r="BF304" s="176">
        <f t="shared" si="402"/>
        <v>5101784.2300000004</v>
      </c>
      <c r="BG304" s="176">
        <f t="shared" si="402"/>
        <v>177609.54</v>
      </c>
      <c r="BH304" s="176">
        <f t="shared" si="402"/>
        <v>111987.92</v>
      </c>
      <c r="BI304" s="176">
        <f t="shared" si="402"/>
        <v>45435.519999999997</v>
      </c>
      <c r="BJ304" s="176">
        <f t="shared" si="402"/>
        <v>1363369.21</v>
      </c>
      <c r="BK304" s="176">
        <f t="shared" si="402"/>
        <v>2427716.9300000002</v>
      </c>
      <c r="BL304" s="176">
        <f t="shared" si="402"/>
        <v>8810.33</v>
      </c>
      <c r="BM304" s="176">
        <f t="shared" si="402"/>
        <v>105914.96</v>
      </c>
      <c r="BN304" s="176">
        <f t="shared" si="402"/>
        <v>998571.93</v>
      </c>
      <c r="BO304" s="176">
        <f t="shared" si="402"/>
        <v>362815.4</v>
      </c>
      <c r="BP304" s="176">
        <f t="shared" si="403"/>
        <v>197834.98</v>
      </c>
      <c r="BQ304" s="176">
        <f t="shared" si="403"/>
        <v>1228028.17</v>
      </c>
      <c r="BR304" s="176">
        <f t="shared" si="403"/>
        <v>241811.8</v>
      </c>
      <c r="BS304" s="176">
        <f t="shared" si="403"/>
        <v>94391.360000000001</v>
      </c>
      <c r="BT304" s="176">
        <f t="shared" si="403"/>
        <v>94802.89</v>
      </c>
      <c r="BU304" s="176">
        <f t="shared" si="403"/>
        <v>149962.60999999999</v>
      </c>
      <c r="BV304" s="176">
        <f t="shared" si="403"/>
        <v>479615.05</v>
      </c>
      <c r="BW304" s="176">
        <f t="shared" si="403"/>
        <v>524959.78</v>
      </c>
      <c r="BX304" s="176">
        <f t="shared" si="403"/>
        <v>70345.94</v>
      </c>
      <c r="BY304" s="176">
        <f t="shared" si="403"/>
        <v>11226.38</v>
      </c>
      <c r="BZ304" s="176">
        <f t="shared" si="403"/>
        <v>102739.45</v>
      </c>
      <c r="CA304" s="176">
        <f t="shared" si="403"/>
        <v>275529.24</v>
      </c>
      <c r="CB304" s="176">
        <f t="shared" si="403"/>
        <v>19701484.23</v>
      </c>
      <c r="CC304" s="176">
        <f t="shared" si="403"/>
        <v>73298.2</v>
      </c>
      <c r="CD304" s="176">
        <f t="shared" si="403"/>
        <v>62666.45</v>
      </c>
      <c r="CE304" s="176">
        <f t="shared" si="403"/>
        <v>76157.41</v>
      </c>
      <c r="CF304" s="176">
        <f t="shared" si="403"/>
        <v>70179.44</v>
      </c>
      <c r="CG304" s="176">
        <f t="shared" si="403"/>
        <v>59279.97</v>
      </c>
      <c r="CH304" s="176">
        <f t="shared" si="403"/>
        <v>43628.480000000003</v>
      </c>
      <c r="CI304" s="176">
        <f t="shared" si="403"/>
        <v>252599.19</v>
      </c>
      <c r="CJ304" s="176">
        <f t="shared" si="403"/>
        <v>271034.05</v>
      </c>
      <c r="CK304" s="176">
        <f t="shared" si="403"/>
        <v>1062322.04</v>
      </c>
      <c r="CL304" s="176">
        <f t="shared" si="403"/>
        <v>104678.89</v>
      </c>
      <c r="CM304" s="176">
        <f t="shared" si="403"/>
        <v>76066.16</v>
      </c>
      <c r="CN304" s="176">
        <f t="shared" si="403"/>
        <v>7427963.6900000004</v>
      </c>
      <c r="CO304" s="176">
        <f t="shared" si="403"/>
        <v>3368381.65</v>
      </c>
      <c r="CP304" s="176">
        <f t="shared" si="403"/>
        <v>651267.31999999995</v>
      </c>
      <c r="CQ304" s="176">
        <f t="shared" si="403"/>
        <v>227324.97</v>
      </c>
      <c r="CR304" s="176">
        <f t="shared" si="403"/>
        <v>49873.79</v>
      </c>
      <c r="CS304" s="176">
        <f t="shared" si="403"/>
        <v>172557.48</v>
      </c>
      <c r="CT304" s="176">
        <f t="shared" si="403"/>
        <v>38382.14</v>
      </c>
      <c r="CU304" s="176">
        <f t="shared" si="403"/>
        <v>28345.33</v>
      </c>
      <c r="CV304" s="176">
        <f t="shared" si="403"/>
        <v>22030.57</v>
      </c>
      <c r="CW304" s="176">
        <f t="shared" si="403"/>
        <v>135038.20000000001</v>
      </c>
      <c r="CX304" s="176">
        <f t="shared" si="403"/>
        <v>212796</v>
      </c>
      <c r="CY304" s="176">
        <f t="shared" si="403"/>
        <v>14592.54</v>
      </c>
      <c r="CZ304" s="176">
        <f t="shared" si="403"/>
        <v>567159.62</v>
      </c>
      <c r="DA304" s="176">
        <f t="shared" si="403"/>
        <v>89632.13</v>
      </c>
      <c r="DB304" s="176">
        <f t="shared" si="403"/>
        <v>65188.73</v>
      </c>
      <c r="DC304" s="176">
        <f t="shared" si="403"/>
        <v>117380.87</v>
      </c>
      <c r="DD304" s="176">
        <f t="shared" si="403"/>
        <v>77292.639999999999</v>
      </c>
      <c r="DE304" s="176">
        <f t="shared" si="403"/>
        <v>205406.38</v>
      </c>
      <c r="DF304" s="176">
        <f t="shared" si="403"/>
        <v>5725762.6500000004</v>
      </c>
      <c r="DG304" s="176">
        <f t="shared" si="403"/>
        <v>81608.14</v>
      </c>
      <c r="DH304" s="176">
        <f t="shared" si="403"/>
        <v>759118.08</v>
      </c>
      <c r="DI304" s="176">
        <f t="shared" si="403"/>
        <v>957669.19</v>
      </c>
      <c r="DJ304" s="176">
        <f t="shared" si="403"/>
        <v>97899.64</v>
      </c>
      <c r="DK304" s="176">
        <f t="shared" si="403"/>
        <v>70505.72</v>
      </c>
      <c r="DL304" s="176">
        <f t="shared" si="403"/>
        <v>1312069.8999999999</v>
      </c>
      <c r="DM304" s="176">
        <f t="shared" si="403"/>
        <v>118628.87</v>
      </c>
      <c r="DN304" s="176">
        <f t="shared" si="403"/>
        <v>585376.52</v>
      </c>
      <c r="DO304" s="176">
        <f t="shared" si="403"/>
        <v>626166.51</v>
      </c>
      <c r="DP304" s="176">
        <f t="shared" si="403"/>
        <v>45126.06</v>
      </c>
      <c r="DQ304" s="176">
        <f t="shared" si="403"/>
        <v>294887.24</v>
      </c>
      <c r="DR304" s="176">
        <f t="shared" si="403"/>
        <v>324773.46999999997</v>
      </c>
      <c r="DS304" s="176">
        <f t="shared" si="403"/>
        <v>186867.82</v>
      </c>
      <c r="DT304" s="176">
        <f t="shared" si="403"/>
        <v>40554.51</v>
      </c>
      <c r="DU304" s="176">
        <f t="shared" si="403"/>
        <v>106004.27</v>
      </c>
      <c r="DV304" s="176">
        <f t="shared" si="403"/>
        <v>33991.17</v>
      </c>
      <c r="DW304" s="176">
        <f t="shared" si="403"/>
        <v>79927.67</v>
      </c>
      <c r="DX304" s="176">
        <f t="shared" si="403"/>
        <v>95732.44</v>
      </c>
      <c r="DY304" s="176">
        <f t="shared" si="403"/>
        <v>121643.47</v>
      </c>
      <c r="DZ304" s="176">
        <f t="shared" si="403"/>
        <v>277886.40000000002</v>
      </c>
      <c r="EA304" s="176">
        <f t="shared" si="403"/>
        <v>557108.44999999995</v>
      </c>
      <c r="EB304" s="176">
        <f t="shared" si="404"/>
        <v>225304.46</v>
      </c>
      <c r="EC304" s="176">
        <f t="shared" si="404"/>
        <v>88385.04</v>
      </c>
      <c r="ED304" s="176">
        <f t="shared" si="404"/>
        <v>465591.37</v>
      </c>
      <c r="EE304" s="176">
        <f t="shared" si="404"/>
        <v>57918.96</v>
      </c>
      <c r="EF304" s="176">
        <f t="shared" si="404"/>
        <v>235709.8</v>
      </c>
      <c r="EG304" s="176">
        <f t="shared" si="404"/>
        <v>87564.85</v>
      </c>
      <c r="EH304" s="176">
        <f t="shared" si="404"/>
        <v>42471.1</v>
      </c>
      <c r="EI304" s="176">
        <f t="shared" si="404"/>
        <v>2492792.27</v>
      </c>
      <c r="EJ304" s="176">
        <f t="shared" si="404"/>
        <v>650098.04</v>
      </c>
      <c r="EK304" s="176">
        <f t="shared" si="404"/>
        <v>120677.75999999999</v>
      </c>
      <c r="EL304" s="176">
        <f t="shared" si="404"/>
        <v>43444.59</v>
      </c>
      <c r="EM304" s="176">
        <f t="shared" si="404"/>
        <v>190874.32</v>
      </c>
      <c r="EN304" s="176">
        <f t="shared" si="404"/>
        <v>190573.9</v>
      </c>
      <c r="EO304" s="176">
        <f t="shared" si="404"/>
        <v>121456.16</v>
      </c>
      <c r="EP304" s="176">
        <f t="shared" si="404"/>
        <v>174471.37</v>
      </c>
      <c r="EQ304" s="176">
        <f t="shared" si="404"/>
        <v>797468.84</v>
      </c>
      <c r="ER304" s="176">
        <f t="shared" si="404"/>
        <v>154004.76999999999</v>
      </c>
      <c r="ES304" s="176">
        <f t="shared" si="404"/>
        <v>60787.18</v>
      </c>
      <c r="ET304" s="176">
        <f t="shared" si="404"/>
        <v>90135.82</v>
      </c>
      <c r="EU304" s="176">
        <f t="shared" si="404"/>
        <v>129334</v>
      </c>
      <c r="EV304" s="176">
        <f t="shared" si="404"/>
        <v>35579.629999999997</v>
      </c>
      <c r="EW304" s="176">
        <f t="shared" si="404"/>
        <v>198292.46</v>
      </c>
      <c r="EX304" s="176">
        <f t="shared" si="404"/>
        <v>10241.450000000001</v>
      </c>
      <c r="EY304" s="176">
        <f t="shared" si="404"/>
        <v>99073.88</v>
      </c>
      <c r="EZ304" s="176">
        <f t="shared" si="404"/>
        <v>75198.429999999993</v>
      </c>
      <c r="FA304" s="176">
        <f t="shared" si="404"/>
        <v>1259094.98</v>
      </c>
      <c r="FB304" s="176">
        <f t="shared" si="404"/>
        <v>379413.78</v>
      </c>
      <c r="FC304" s="176">
        <f t="shared" si="404"/>
        <v>744608.14</v>
      </c>
      <c r="FD304" s="176">
        <f t="shared" si="404"/>
        <v>126698.05</v>
      </c>
      <c r="FE304" s="176">
        <f t="shared" si="404"/>
        <v>55104.22</v>
      </c>
      <c r="FF304" s="176">
        <f t="shared" si="404"/>
        <v>59068.29</v>
      </c>
      <c r="FG304" s="176">
        <f t="shared" si="404"/>
        <v>26569.89</v>
      </c>
      <c r="FH304" s="176">
        <f t="shared" si="404"/>
        <v>78736.91</v>
      </c>
      <c r="FI304" s="176">
        <f t="shared" si="404"/>
        <v>395908.8</v>
      </c>
      <c r="FJ304" s="176">
        <f t="shared" si="404"/>
        <v>709276.1</v>
      </c>
      <c r="FK304" s="176">
        <f t="shared" si="404"/>
        <v>760439.82</v>
      </c>
      <c r="FL304" s="176">
        <f t="shared" si="404"/>
        <v>1151399.83</v>
      </c>
      <c r="FM304" s="176">
        <f t="shared" si="404"/>
        <v>420540.72</v>
      </c>
      <c r="FN304" s="176">
        <f t="shared" si="404"/>
        <v>2506028.02</v>
      </c>
      <c r="FO304" s="176">
        <f t="shared" si="404"/>
        <v>438573.15</v>
      </c>
      <c r="FP304" s="176">
        <f t="shared" si="404"/>
        <v>925747.41</v>
      </c>
      <c r="FQ304" s="176">
        <f t="shared" si="404"/>
        <v>221799.98</v>
      </c>
      <c r="FR304" s="176">
        <f t="shared" si="404"/>
        <v>118178.78</v>
      </c>
      <c r="FS304" s="176">
        <f t="shared" si="404"/>
        <v>162377.51</v>
      </c>
      <c r="FT304" s="176">
        <f t="shared" si="404"/>
        <v>76974.899999999994</v>
      </c>
      <c r="FU304" s="176">
        <f t="shared" si="404"/>
        <v>234858.53</v>
      </c>
      <c r="FV304" s="176">
        <f t="shared" si="404"/>
        <v>140731.32</v>
      </c>
      <c r="FW304" s="176">
        <f t="shared" si="404"/>
        <v>42095.14</v>
      </c>
      <c r="FX304" s="176">
        <f t="shared" si="404"/>
        <v>42842.85</v>
      </c>
      <c r="FY304" s="176">
        <f t="shared" si="404"/>
        <v>0</v>
      </c>
      <c r="FZ304" s="54"/>
      <c r="GB304" s="53"/>
      <c r="GC304" s="53"/>
      <c r="GD304" s="53"/>
      <c r="GE304" s="2"/>
      <c r="GF304" s="2"/>
      <c r="GG304" s="173"/>
      <c r="GH304" s="7"/>
      <c r="GI304" s="7"/>
      <c r="GJ304" s="7"/>
      <c r="GK304" s="7"/>
      <c r="GL304" s="7"/>
      <c r="GM304" s="7"/>
    </row>
    <row r="305" spans="1:195" x14ac:dyDescent="0.2">
      <c r="A305" s="177" t="s">
        <v>696</v>
      </c>
      <c r="B305" s="174" t="s">
        <v>697</v>
      </c>
      <c r="C305" s="176">
        <f>C302-C303-C304</f>
        <v>50556400.401047923</v>
      </c>
      <c r="D305" s="176">
        <f t="shared" ref="D305:BO305" si="405">D302-D303-D304</f>
        <v>218866266.70616448</v>
      </c>
      <c r="E305" s="176">
        <f t="shared" si="405"/>
        <v>40400690.0438933</v>
      </c>
      <c r="F305" s="176">
        <f t="shared" si="405"/>
        <v>104000759.77268945</v>
      </c>
      <c r="G305" s="176">
        <f t="shared" si="405"/>
        <v>4363213.0708702523</v>
      </c>
      <c r="H305" s="176">
        <f t="shared" si="405"/>
        <v>5017968.9982976308</v>
      </c>
      <c r="I305" s="176">
        <f t="shared" si="405"/>
        <v>58657227.911351018</v>
      </c>
      <c r="J305" s="176">
        <f t="shared" si="405"/>
        <v>14606981.177241983</v>
      </c>
      <c r="K305" s="176">
        <f t="shared" si="405"/>
        <v>1888408.0011536211</v>
      </c>
      <c r="L305" s="176">
        <f t="shared" si="405"/>
        <v>9173402.3010526728</v>
      </c>
      <c r="M305" s="176">
        <f t="shared" si="405"/>
        <v>8017803.2898728978</v>
      </c>
      <c r="N305" s="176">
        <f t="shared" si="405"/>
        <v>292853911.05997914</v>
      </c>
      <c r="O305" s="176">
        <f t="shared" si="405"/>
        <v>67668970.723810852</v>
      </c>
      <c r="P305" s="176">
        <f t="shared" si="405"/>
        <v>1612208.9933309201</v>
      </c>
      <c r="Q305" s="176">
        <f t="shared" si="405"/>
        <v>255475205.12116501</v>
      </c>
      <c r="R305" s="176">
        <f t="shared" si="405"/>
        <v>20054398.001046639</v>
      </c>
      <c r="S305" s="176">
        <f t="shared" si="405"/>
        <v>7123821.6837607529</v>
      </c>
      <c r="T305" s="176">
        <f t="shared" si="405"/>
        <v>1403337.3878926174</v>
      </c>
      <c r="U305" s="176">
        <f t="shared" si="405"/>
        <v>470835.3197071118</v>
      </c>
      <c r="V305" s="176">
        <f t="shared" si="405"/>
        <v>2245534.9128888757</v>
      </c>
      <c r="W305" s="176">
        <f t="shared" si="405"/>
        <v>639161.80795886274</v>
      </c>
      <c r="X305" s="176">
        <f t="shared" si="405"/>
        <v>640765.31558958907</v>
      </c>
      <c r="Y305" s="176">
        <f t="shared" si="405"/>
        <v>13062766.201215714</v>
      </c>
      <c r="Z305" s="176">
        <f t="shared" si="405"/>
        <v>2260749.7637641467</v>
      </c>
      <c r="AA305" s="176">
        <f t="shared" si="405"/>
        <v>152114254.81032971</v>
      </c>
      <c r="AB305" s="176">
        <f t="shared" si="405"/>
        <v>62006385.471234091</v>
      </c>
      <c r="AC305" s="176">
        <f t="shared" si="405"/>
        <v>4493546.1391927246</v>
      </c>
      <c r="AD305" s="176">
        <f t="shared" si="405"/>
        <v>5881838.4348079786</v>
      </c>
      <c r="AE305" s="176">
        <f t="shared" si="405"/>
        <v>1293150.3912022386</v>
      </c>
      <c r="AF305" s="176">
        <f t="shared" si="405"/>
        <v>1746574.9458206662</v>
      </c>
      <c r="AG305" s="176">
        <f t="shared" si="405"/>
        <v>1165025.1246375295</v>
      </c>
      <c r="AH305" s="176">
        <f t="shared" si="405"/>
        <v>7481066.7458992442</v>
      </c>
      <c r="AI305" s="176">
        <f t="shared" si="405"/>
        <v>3287492.778956484</v>
      </c>
      <c r="AJ305" s="176">
        <f t="shared" si="405"/>
        <v>2028463.5691016878</v>
      </c>
      <c r="AK305" s="176">
        <f t="shared" si="405"/>
        <v>1675982.7931306004</v>
      </c>
      <c r="AL305" s="176">
        <f t="shared" si="405"/>
        <v>1378801.9230729581</v>
      </c>
      <c r="AM305" s="176">
        <f t="shared" si="405"/>
        <v>3169677.635676045</v>
      </c>
      <c r="AN305" s="176">
        <f t="shared" si="405"/>
        <v>1071976.234539459</v>
      </c>
      <c r="AO305" s="176">
        <f t="shared" si="405"/>
        <v>29429188.005686905</v>
      </c>
      <c r="AP305" s="176">
        <f t="shared" si="405"/>
        <v>304098117.62436706</v>
      </c>
      <c r="AQ305" s="176">
        <f t="shared" si="405"/>
        <v>788080.31099470437</v>
      </c>
      <c r="AR305" s="176">
        <f t="shared" si="405"/>
        <v>326116486.92993325</v>
      </c>
      <c r="AS305" s="176">
        <f t="shared" si="405"/>
        <v>19892020.604623049</v>
      </c>
      <c r="AT305" s="176">
        <f t="shared" si="405"/>
        <v>12673247.651434654</v>
      </c>
      <c r="AU305" s="176">
        <f t="shared" si="405"/>
        <v>2220872.016589711</v>
      </c>
      <c r="AV305" s="176">
        <f t="shared" si="405"/>
        <v>2874368.5282967123</v>
      </c>
      <c r="AW305" s="176">
        <f t="shared" si="405"/>
        <v>2265834.9408241962</v>
      </c>
      <c r="AX305" s="176">
        <f t="shared" si="405"/>
        <v>531209.40023891069</v>
      </c>
      <c r="AY305" s="176">
        <f t="shared" si="405"/>
        <v>2862754.9511488588</v>
      </c>
      <c r="AZ305" s="176">
        <f t="shared" si="405"/>
        <v>82035947.193528339</v>
      </c>
      <c r="BA305" s="176">
        <f t="shared" si="405"/>
        <v>61689080.811022863</v>
      </c>
      <c r="BB305" s="176">
        <f t="shared" si="405"/>
        <v>56985347.876677439</v>
      </c>
      <c r="BC305" s="176">
        <f t="shared" si="405"/>
        <v>144640362.57984528</v>
      </c>
      <c r="BD305" s="176">
        <f t="shared" si="405"/>
        <v>26577946.227902386</v>
      </c>
      <c r="BE305" s="176">
        <f t="shared" si="405"/>
        <v>8443609.6745181084</v>
      </c>
      <c r="BF305" s="176">
        <f t="shared" si="405"/>
        <v>142649510.46227306</v>
      </c>
      <c r="BG305" s="176">
        <f t="shared" si="405"/>
        <v>7415487.0402942663</v>
      </c>
      <c r="BH305" s="176">
        <f t="shared" si="405"/>
        <v>4505473.6073194724</v>
      </c>
      <c r="BI305" s="176">
        <f t="shared" si="405"/>
        <v>2768874.5228262465</v>
      </c>
      <c r="BJ305" s="176">
        <f t="shared" si="405"/>
        <v>37053299.524122901</v>
      </c>
      <c r="BK305" s="176">
        <f t="shared" si="405"/>
        <v>156241716.48993754</v>
      </c>
      <c r="BL305" s="176">
        <f t="shared" si="405"/>
        <v>2553499.570681415</v>
      </c>
      <c r="BM305" s="176">
        <f t="shared" si="405"/>
        <v>2596253.3069026135</v>
      </c>
      <c r="BN305" s="176">
        <f t="shared" si="405"/>
        <v>20871381.208546251</v>
      </c>
      <c r="BO305" s="176">
        <f t="shared" si="405"/>
        <v>8775632.761377817</v>
      </c>
      <c r="BP305" s="176">
        <f t="shared" ref="BP305:EA305" si="406">BP302-BP303-BP304</f>
        <v>1089096.1552245216</v>
      </c>
      <c r="BQ305" s="176">
        <f t="shared" si="406"/>
        <v>21539778.735086113</v>
      </c>
      <c r="BR305" s="176">
        <f t="shared" si="406"/>
        <v>33540869.317909341</v>
      </c>
      <c r="BS305" s="176">
        <f t="shared" si="406"/>
        <v>8432540.9937291928</v>
      </c>
      <c r="BT305" s="176">
        <f t="shared" si="406"/>
        <v>2845064.5432515712</v>
      </c>
      <c r="BU305" s="176">
        <f t="shared" si="406"/>
        <v>2523570.181669638</v>
      </c>
      <c r="BV305" s="176">
        <f t="shared" si="406"/>
        <v>3126160.9392380808</v>
      </c>
      <c r="BW305" s="176">
        <f t="shared" si="406"/>
        <v>6693076.1764243944</v>
      </c>
      <c r="BX305" s="176">
        <f t="shared" si="406"/>
        <v>619171.10654862621</v>
      </c>
      <c r="BY305" s="176">
        <f t="shared" si="406"/>
        <v>2685272.4011466522</v>
      </c>
      <c r="BZ305" s="176">
        <f t="shared" si="406"/>
        <v>1657023.775543778</v>
      </c>
      <c r="CA305" s="176">
        <f t="shared" si="406"/>
        <v>833425.32082623476</v>
      </c>
      <c r="CB305" s="176">
        <f t="shared" si="406"/>
        <v>371051337.30983543</v>
      </c>
      <c r="CC305" s="176">
        <f t="shared" si="406"/>
        <v>1655932.7474319721</v>
      </c>
      <c r="CD305" s="176">
        <f t="shared" si="406"/>
        <v>559778.72323130863</v>
      </c>
      <c r="CE305" s="176">
        <f t="shared" si="406"/>
        <v>1255227.7431768619</v>
      </c>
      <c r="CF305" s="176">
        <f t="shared" si="406"/>
        <v>747576.6872500279</v>
      </c>
      <c r="CG305" s="176">
        <f t="shared" si="406"/>
        <v>1786202.3502903597</v>
      </c>
      <c r="CH305" s="176">
        <f t="shared" si="406"/>
        <v>1126339.5049515758</v>
      </c>
      <c r="CI305" s="176">
        <f t="shared" si="406"/>
        <v>3170382.3324483484</v>
      </c>
      <c r="CJ305" s="176">
        <f t="shared" si="406"/>
        <v>3380252.8454158343</v>
      </c>
      <c r="CK305" s="176">
        <f t="shared" si="406"/>
        <v>29876642.90273881</v>
      </c>
      <c r="CL305" s="176">
        <f t="shared" si="406"/>
        <v>9408204.6343105491</v>
      </c>
      <c r="CM305" s="176">
        <f t="shared" si="406"/>
        <v>6947871.2148696575</v>
      </c>
      <c r="CN305" s="176">
        <f t="shared" si="406"/>
        <v>124970683.60995518</v>
      </c>
      <c r="CO305" s="176">
        <f t="shared" si="406"/>
        <v>73727982.57803902</v>
      </c>
      <c r="CP305" s="176">
        <f t="shared" si="406"/>
        <v>545421.03061850683</v>
      </c>
      <c r="CQ305" s="176">
        <f t="shared" si="406"/>
        <v>7593966.5042977287</v>
      </c>
      <c r="CR305" s="176">
        <f t="shared" si="406"/>
        <v>2254240.9271437777</v>
      </c>
      <c r="CS305" s="176">
        <f t="shared" si="406"/>
        <v>2252254.2235950916</v>
      </c>
      <c r="CT305" s="176">
        <f t="shared" si="406"/>
        <v>1351561.1642485966</v>
      </c>
      <c r="CU305" s="176">
        <f t="shared" si="406"/>
        <v>3159910.4612289933</v>
      </c>
      <c r="CV305" s="176">
        <f t="shared" si="406"/>
        <v>556334.98502500763</v>
      </c>
      <c r="CW305" s="176">
        <f t="shared" si="406"/>
        <v>1058232.8957387363</v>
      </c>
      <c r="CX305" s="176">
        <f t="shared" si="406"/>
        <v>2533258.2866776814</v>
      </c>
      <c r="CY305" s="176">
        <f t="shared" si="406"/>
        <v>652471.65676564421</v>
      </c>
      <c r="CZ305" s="176">
        <f t="shared" si="406"/>
        <v>10497279.620236205</v>
      </c>
      <c r="DA305" s="176">
        <f t="shared" si="406"/>
        <v>1245203.6807240201</v>
      </c>
      <c r="DB305" s="176">
        <f t="shared" si="406"/>
        <v>2545646.3181956592</v>
      </c>
      <c r="DC305" s="176">
        <f t="shared" si="406"/>
        <v>955475.67346548091</v>
      </c>
      <c r="DD305" s="176">
        <f t="shared" si="406"/>
        <v>1338273.837919936</v>
      </c>
      <c r="DE305" s="176">
        <f t="shared" si="406"/>
        <v>2451727.4582090946</v>
      </c>
      <c r="DF305" s="176">
        <f t="shared" si="406"/>
        <v>117178667.29507563</v>
      </c>
      <c r="DG305" s="176">
        <f t="shared" si="406"/>
        <v>404534.83626051375</v>
      </c>
      <c r="DH305" s="176">
        <f t="shared" si="406"/>
        <v>7321632.9371885601</v>
      </c>
      <c r="DI305" s="176">
        <f t="shared" si="406"/>
        <v>11802433.518548641</v>
      </c>
      <c r="DJ305" s="176">
        <f t="shared" si="406"/>
        <v>4655298.5734841861</v>
      </c>
      <c r="DK305" s="176">
        <f t="shared" si="406"/>
        <v>3545712.6572743091</v>
      </c>
      <c r="DL305" s="176">
        <f t="shared" si="406"/>
        <v>35661111.144326694</v>
      </c>
      <c r="DM305" s="176">
        <f t="shared" si="406"/>
        <v>2828639.3415377149</v>
      </c>
      <c r="DN305" s="176">
        <f t="shared" si="406"/>
        <v>4938684.303511709</v>
      </c>
      <c r="DO305" s="176">
        <f t="shared" si="406"/>
        <v>19187035.852473941</v>
      </c>
      <c r="DP305" s="176">
        <f t="shared" si="406"/>
        <v>2291239.0474747932</v>
      </c>
      <c r="DQ305" s="176">
        <f t="shared" si="406"/>
        <v>805028.37476600404</v>
      </c>
      <c r="DR305" s="176">
        <f t="shared" si="406"/>
        <v>10220214.916901214</v>
      </c>
      <c r="DS305" s="176">
        <f t="shared" si="406"/>
        <v>6105506.4170242064</v>
      </c>
      <c r="DT305" s="176">
        <f t="shared" si="406"/>
        <v>1759283.5821316016</v>
      </c>
      <c r="DU305" s="176">
        <f t="shared" si="406"/>
        <v>3017891.1500769658</v>
      </c>
      <c r="DV305" s="176">
        <f t="shared" si="406"/>
        <v>2320404.245720468</v>
      </c>
      <c r="DW305" s="176">
        <f t="shared" si="406"/>
        <v>3109847.7221820997</v>
      </c>
      <c r="DX305" s="176">
        <f t="shared" si="406"/>
        <v>1413490.2980137956</v>
      </c>
      <c r="DY305" s="176">
        <f t="shared" si="406"/>
        <v>2351706.4371611015</v>
      </c>
      <c r="DZ305" s="176">
        <f t="shared" si="406"/>
        <v>5143727.5496224947</v>
      </c>
      <c r="EA305" s="176">
        <f t="shared" si="406"/>
        <v>1492710.6693172164</v>
      </c>
      <c r="EB305" s="176">
        <f t="shared" ref="EB305:FY305" si="407">EB302-EB303-EB304</f>
        <v>2693278.8074285481</v>
      </c>
      <c r="EC305" s="176">
        <f t="shared" si="407"/>
        <v>2087750.4080101955</v>
      </c>
      <c r="ED305" s="176">
        <f t="shared" si="407"/>
        <v>4010954.4330472397</v>
      </c>
      <c r="EE305" s="176">
        <f t="shared" si="407"/>
        <v>2047209.2810399765</v>
      </c>
      <c r="EF305" s="176">
        <f t="shared" si="407"/>
        <v>10263015.825645914</v>
      </c>
      <c r="EG305" s="176">
        <f t="shared" si="407"/>
        <v>2254232.0235470892</v>
      </c>
      <c r="EH305" s="176">
        <f t="shared" si="407"/>
        <v>2329026.86024751</v>
      </c>
      <c r="EI305" s="176">
        <f t="shared" si="407"/>
        <v>107912601.62579839</v>
      </c>
      <c r="EJ305" s="176">
        <f t="shared" si="407"/>
        <v>54263551.395202346</v>
      </c>
      <c r="EK305" s="176">
        <f t="shared" si="407"/>
        <v>2485908.8653948144</v>
      </c>
      <c r="EL305" s="176">
        <f t="shared" si="407"/>
        <v>3716172.122821454</v>
      </c>
      <c r="EM305" s="176">
        <f t="shared" si="407"/>
        <v>2394752.1260359236</v>
      </c>
      <c r="EN305" s="176">
        <f t="shared" si="407"/>
        <v>7393472.2128178682</v>
      </c>
      <c r="EO305" s="176">
        <f t="shared" si="407"/>
        <v>2401717.9306755788</v>
      </c>
      <c r="EP305" s="176">
        <f t="shared" si="407"/>
        <v>1566184.8056717422</v>
      </c>
      <c r="EQ305" s="176">
        <f t="shared" si="407"/>
        <v>11478166.219503878</v>
      </c>
      <c r="ER305" s="176">
        <f t="shared" si="407"/>
        <v>1813944.2721384859</v>
      </c>
      <c r="ES305" s="176">
        <f t="shared" si="407"/>
        <v>1322025.0491230164</v>
      </c>
      <c r="ET305" s="176">
        <f t="shared" si="407"/>
        <v>2729933.2748471657</v>
      </c>
      <c r="EU305" s="176">
        <f t="shared" si="407"/>
        <v>4994802.5686191591</v>
      </c>
      <c r="EV305" s="176">
        <f t="shared" si="407"/>
        <v>604075.96602814482</v>
      </c>
      <c r="EW305" s="176">
        <f t="shared" si="407"/>
        <v>4906138.1388471685</v>
      </c>
      <c r="EX305" s="176">
        <f t="shared" si="407"/>
        <v>2883185.5011334443</v>
      </c>
      <c r="EY305" s="176">
        <f t="shared" si="407"/>
        <v>3114887.2478298657</v>
      </c>
      <c r="EZ305" s="176">
        <f t="shared" si="407"/>
        <v>1142134.7606790613</v>
      </c>
      <c r="FA305" s="176">
        <f t="shared" si="407"/>
        <v>7117618.5112165324</v>
      </c>
      <c r="FB305" s="176">
        <f t="shared" si="407"/>
        <v>-1404.6344213334378</v>
      </c>
      <c r="FC305" s="176">
        <f t="shared" si="407"/>
        <v>11738754.288283858</v>
      </c>
      <c r="FD305" s="176">
        <f t="shared" si="407"/>
        <v>2580235.7237388808</v>
      </c>
      <c r="FE305" s="176">
        <f t="shared" si="407"/>
        <v>977051.68046054943</v>
      </c>
      <c r="FF305" s="176">
        <f t="shared" si="407"/>
        <v>2290365.8203620277</v>
      </c>
      <c r="FG305" s="176">
        <f t="shared" si="407"/>
        <v>1401324.5872181361</v>
      </c>
      <c r="FH305" s="176">
        <f t="shared" si="407"/>
        <v>608475.04002805415</v>
      </c>
      <c r="FI305" s="176">
        <f t="shared" si="407"/>
        <v>7496463.7171109905</v>
      </c>
      <c r="FJ305" s="176">
        <f t="shared" si="407"/>
        <v>7186526.438275191</v>
      </c>
      <c r="FK305" s="176">
        <f t="shared" si="407"/>
        <v>5693064.8314429782</v>
      </c>
      <c r="FL305" s="176">
        <f t="shared" si="407"/>
        <v>28005619.370795302</v>
      </c>
      <c r="FM305" s="176">
        <f t="shared" si="407"/>
        <v>20960522.988156255</v>
      </c>
      <c r="FN305" s="176">
        <f t="shared" si="407"/>
        <v>132695567.42652617</v>
      </c>
      <c r="FO305" s="176">
        <f t="shared" si="407"/>
        <v>1535017.177432423</v>
      </c>
      <c r="FP305" s="176">
        <f t="shared" si="407"/>
        <v>9164348.2355459947</v>
      </c>
      <c r="FQ305" s="176">
        <f t="shared" si="407"/>
        <v>3997536.0906975982</v>
      </c>
      <c r="FR305" s="176">
        <f t="shared" si="407"/>
        <v>1062083.6628148698</v>
      </c>
      <c r="FS305" s="176">
        <f t="shared" si="407"/>
        <v>1331708.715847888</v>
      </c>
      <c r="FT305" s="176">
        <f t="shared" si="407"/>
        <v>153615.04760745578</v>
      </c>
      <c r="FU305" s="176">
        <f t="shared" si="407"/>
        <v>4886309.9014155865</v>
      </c>
      <c r="FV305" s="176">
        <f t="shared" si="407"/>
        <v>4150679.0419770037</v>
      </c>
      <c r="FW305" s="176">
        <f t="shared" si="407"/>
        <v>2240120.198404429</v>
      </c>
      <c r="FX305" s="176">
        <f t="shared" si="407"/>
        <v>669414.70511188661</v>
      </c>
      <c r="FY305" s="176">
        <f t="shared" si="407"/>
        <v>139523440.44184875</v>
      </c>
      <c r="FZ305" s="54"/>
      <c r="GB305" s="53"/>
      <c r="GC305" s="53"/>
      <c r="GD305" s="53"/>
      <c r="GE305" s="2"/>
      <c r="GF305" s="2"/>
      <c r="GG305" s="173"/>
      <c r="GH305" s="7"/>
      <c r="GI305" s="7"/>
      <c r="GJ305" s="7"/>
      <c r="GK305" s="7"/>
      <c r="GL305" s="7"/>
      <c r="GM305" s="7"/>
    </row>
    <row r="306" spans="1:195" x14ac:dyDescent="0.2">
      <c r="A306" s="3"/>
      <c r="B306" s="179" t="s">
        <v>698</v>
      </c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F306" s="54"/>
      <c r="BG306" s="54"/>
      <c r="BH306" s="54"/>
      <c r="BI306" s="54"/>
      <c r="BJ306" s="54"/>
      <c r="BK306" s="54"/>
      <c r="BL306" s="54"/>
      <c r="BM306" s="54"/>
      <c r="BN306" s="54"/>
      <c r="BO306" s="54"/>
      <c r="BP306" s="54"/>
      <c r="BQ306" s="54"/>
      <c r="BR306" s="54"/>
      <c r="BS306" s="54"/>
      <c r="BT306" s="54"/>
      <c r="BU306" s="54"/>
      <c r="BV306" s="54"/>
      <c r="BW306" s="54"/>
      <c r="BX306" s="54"/>
      <c r="BY306" s="54"/>
      <c r="BZ306" s="54"/>
      <c r="CA306" s="54"/>
      <c r="CB306" s="54"/>
      <c r="CC306" s="54"/>
      <c r="CD306" s="54"/>
      <c r="CE306" s="54"/>
      <c r="CF306" s="54"/>
      <c r="CG306" s="54"/>
      <c r="CH306" s="54"/>
      <c r="CI306" s="54"/>
      <c r="CJ306" s="54"/>
      <c r="CK306" s="54"/>
      <c r="CL306" s="54"/>
      <c r="CM306" s="54"/>
      <c r="CN306" s="54"/>
      <c r="CO306" s="54"/>
      <c r="CP306" s="54"/>
      <c r="CQ306" s="54"/>
      <c r="CR306" s="54"/>
      <c r="CS306" s="54"/>
      <c r="CT306" s="54"/>
      <c r="CU306" s="54"/>
      <c r="CV306" s="54"/>
      <c r="CW306" s="54"/>
      <c r="CX306" s="54"/>
      <c r="CY306" s="54"/>
      <c r="CZ306" s="54"/>
      <c r="DA306" s="54"/>
      <c r="DB306" s="54"/>
      <c r="DC306" s="54"/>
      <c r="DD306" s="54"/>
      <c r="DE306" s="54"/>
      <c r="DF306" s="54"/>
      <c r="DG306" s="54"/>
      <c r="DH306" s="54"/>
      <c r="DI306" s="54"/>
      <c r="DJ306" s="54"/>
      <c r="DK306" s="54"/>
      <c r="DL306" s="54"/>
      <c r="DM306" s="54"/>
      <c r="DN306" s="54"/>
      <c r="DO306" s="54"/>
      <c r="DP306" s="54"/>
      <c r="DQ306" s="54"/>
      <c r="DR306" s="54"/>
      <c r="DS306" s="54"/>
      <c r="DT306" s="54"/>
      <c r="DU306" s="54"/>
      <c r="DV306" s="54"/>
      <c r="DW306" s="54"/>
      <c r="DX306" s="54"/>
      <c r="DY306" s="54"/>
      <c r="DZ306" s="54"/>
      <c r="EA306" s="54"/>
      <c r="EB306" s="54"/>
      <c r="EC306" s="54"/>
      <c r="ED306" s="54"/>
      <c r="EE306" s="54"/>
      <c r="EF306" s="54"/>
      <c r="EG306" s="54"/>
      <c r="EH306" s="54"/>
      <c r="EI306" s="54"/>
      <c r="EJ306" s="54"/>
      <c r="EK306" s="54"/>
      <c r="EL306" s="54"/>
      <c r="EM306" s="54"/>
      <c r="EN306" s="54"/>
      <c r="EO306" s="54"/>
      <c r="EP306" s="54"/>
      <c r="EQ306" s="54"/>
      <c r="ER306" s="54"/>
      <c r="ES306" s="54"/>
      <c r="ET306" s="54"/>
      <c r="EU306" s="54"/>
      <c r="EV306" s="54"/>
      <c r="EW306" s="54"/>
      <c r="EX306" s="54"/>
      <c r="EY306" s="54"/>
      <c r="EZ306" s="54"/>
      <c r="FA306" s="54"/>
      <c r="FB306" s="54"/>
      <c r="FC306" s="54"/>
      <c r="FD306" s="54"/>
      <c r="FE306" s="54"/>
      <c r="FF306" s="54"/>
      <c r="FG306" s="54"/>
      <c r="FH306" s="54"/>
      <c r="FI306" s="54"/>
      <c r="FJ306" s="54"/>
      <c r="FK306" s="54"/>
      <c r="FL306" s="54"/>
      <c r="FM306" s="54"/>
      <c r="FN306" s="54"/>
      <c r="FO306" s="54"/>
      <c r="FP306" s="54"/>
      <c r="FQ306" s="54"/>
      <c r="FR306" s="54"/>
      <c r="FS306" s="54"/>
      <c r="FT306" s="54"/>
      <c r="FU306" s="54"/>
      <c r="FV306" s="54"/>
      <c r="FW306" s="54"/>
      <c r="FX306" s="54"/>
      <c r="FY306" s="54"/>
      <c r="FZ306" s="54"/>
      <c r="GB306" s="53"/>
      <c r="GC306" s="53"/>
      <c r="GD306" s="53"/>
      <c r="GE306" s="2"/>
      <c r="GF306" s="2"/>
      <c r="GG306" s="173"/>
      <c r="GH306" s="7"/>
      <c r="GI306" s="7"/>
      <c r="GJ306" s="7"/>
      <c r="GK306" s="7"/>
      <c r="GL306" s="7"/>
      <c r="GM306" s="7"/>
    </row>
    <row r="307" spans="1:195" x14ac:dyDescent="0.2">
      <c r="A307" s="3"/>
      <c r="B307" s="179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F307" s="54"/>
      <c r="BG307" s="54"/>
      <c r="BH307" s="54"/>
      <c r="BI307" s="54"/>
      <c r="BJ307" s="54"/>
      <c r="BK307" s="54"/>
      <c r="BL307" s="54"/>
      <c r="BM307" s="54"/>
      <c r="BN307" s="54"/>
      <c r="BO307" s="54"/>
      <c r="BP307" s="54"/>
      <c r="BQ307" s="54"/>
      <c r="BR307" s="54"/>
      <c r="BS307" s="54"/>
      <c r="BT307" s="54"/>
      <c r="BU307" s="54"/>
      <c r="BV307" s="54"/>
      <c r="BW307" s="54"/>
      <c r="BX307" s="54"/>
      <c r="BY307" s="54"/>
      <c r="BZ307" s="54"/>
      <c r="CA307" s="54"/>
      <c r="CB307" s="54"/>
      <c r="CC307" s="54"/>
      <c r="CD307" s="54"/>
      <c r="CE307" s="54"/>
      <c r="CF307" s="54"/>
      <c r="CG307" s="54"/>
      <c r="CH307" s="54"/>
      <c r="CI307" s="54"/>
      <c r="CJ307" s="54"/>
      <c r="CK307" s="54"/>
      <c r="CL307" s="54"/>
      <c r="CM307" s="54"/>
      <c r="CN307" s="54"/>
      <c r="CO307" s="54"/>
      <c r="CP307" s="54"/>
      <c r="CQ307" s="54"/>
      <c r="CR307" s="54"/>
      <c r="CS307" s="54"/>
      <c r="CT307" s="54"/>
      <c r="CU307" s="54"/>
      <c r="CV307" s="54"/>
      <c r="CW307" s="54"/>
      <c r="CX307" s="54"/>
      <c r="CY307" s="54"/>
      <c r="CZ307" s="54"/>
      <c r="DA307" s="54"/>
      <c r="DB307" s="54"/>
      <c r="DC307" s="54"/>
      <c r="DD307" s="54"/>
      <c r="DE307" s="54"/>
      <c r="DF307" s="54"/>
      <c r="DG307" s="54"/>
      <c r="DH307" s="54"/>
      <c r="DI307" s="54"/>
      <c r="DJ307" s="54"/>
      <c r="DK307" s="54"/>
      <c r="DL307" s="54"/>
      <c r="DM307" s="54"/>
      <c r="DN307" s="54"/>
      <c r="DO307" s="54"/>
      <c r="DP307" s="54"/>
      <c r="DQ307" s="54"/>
      <c r="DR307" s="54"/>
      <c r="DS307" s="54"/>
      <c r="DT307" s="54"/>
      <c r="DU307" s="54"/>
      <c r="DV307" s="54"/>
      <c r="DW307" s="54"/>
      <c r="DX307" s="54"/>
      <c r="DY307" s="54"/>
      <c r="DZ307" s="54"/>
      <c r="EA307" s="54"/>
      <c r="EB307" s="54"/>
      <c r="EC307" s="54"/>
      <c r="ED307" s="54"/>
      <c r="EE307" s="54"/>
      <c r="EF307" s="54"/>
      <c r="EG307" s="54"/>
      <c r="EH307" s="54"/>
      <c r="EI307" s="54"/>
      <c r="EJ307" s="54"/>
      <c r="EK307" s="54"/>
      <c r="EL307" s="54"/>
      <c r="EM307" s="54"/>
      <c r="EN307" s="54"/>
      <c r="EO307" s="54"/>
      <c r="EP307" s="54"/>
      <c r="EQ307" s="54"/>
      <c r="ER307" s="54"/>
      <c r="ES307" s="54"/>
      <c r="ET307" s="54"/>
      <c r="EU307" s="54"/>
      <c r="EV307" s="54"/>
      <c r="EW307" s="54"/>
      <c r="EX307" s="54"/>
      <c r="EY307" s="54"/>
      <c r="EZ307" s="54"/>
      <c r="FA307" s="54"/>
      <c r="FB307" s="54"/>
      <c r="FC307" s="54"/>
      <c r="FD307" s="54"/>
      <c r="FE307" s="54"/>
      <c r="FF307" s="54"/>
      <c r="FG307" s="54"/>
      <c r="FH307" s="54"/>
      <c r="FI307" s="54"/>
      <c r="FJ307" s="54"/>
      <c r="FK307" s="54"/>
      <c r="FL307" s="54"/>
      <c r="FM307" s="54"/>
      <c r="FN307" s="54"/>
      <c r="FO307" s="54"/>
      <c r="FP307" s="54"/>
      <c r="FQ307" s="54"/>
      <c r="FR307" s="54"/>
      <c r="FS307" s="54"/>
      <c r="FT307" s="54"/>
      <c r="FU307" s="54"/>
      <c r="FV307" s="54"/>
      <c r="FW307" s="54"/>
      <c r="FX307" s="54"/>
      <c r="FY307" s="54"/>
      <c r="FZ307" s="54"/>
      <c r="GB307" s="53"/>
      <c r="GC307" s="53"/>
      <c r="GD307" s="53"/>
      <c r="GE307" s="2"/>
      <c r="GF307" s="2"/>
      <c r="GG307" s="173"/>
      <c r="GH307" s="7"/>
      <c r="GI307" s="7"/>
      <c r="GJ307" s="7"/>
      <c r="GK307" s="7"/>
      <c r="GL307" s="7"/>
      <c r="GM307" s="7"/>
    </row>
    <row r="308" spans="1:195" x14ac:dyDescent="0.2">
      <c r="A308" s="177" t="s">
        <v>699</v>
      </c>
      <c r="B308" s="180" t="s">
        <v>700</v>
      </c>
      <c r="C308" s="176">
        <f>C287+(C301/C96)</f>
        <v>8328.3821189654773</v>
      </c>
      <c r="D308" s="176">
        <f t="shared" ref="D308:BO308" si="408">D287+(D301/D96)</f>
        <v>7964.8951602478119</v>
      </c>
      <c r="E308" s="176">
        <f t="shared" si="408"/>
        <v>8496.2005546032415</v>
      </c>
      <c r="F308" s="176">
        <f t="shared" si="408"/>
        <v>7852.5500080445272</v>
      </c>
      <c r="G308" s="176">
        <f t="shared" si="408"/>
        <v>8446.7565234399644</v>
      </c>
      <c r="H308" s="176">
        <f t="shared" si="408"/>
        <v>8426.7860367112808</v>
      </c>
      <c r="I308" s="176">
        <f t="shared" si="408"/>
        <v>8552.1240578514917</v>
      </c>
      <c r="J308" s="176">
        <f t="shared" si="408"/>
        <v>7727.3202263724106</v>
      </c>
      <c r="K308" s="176">
        <f t="shared" si="408"/>
        <v>10754.988381159723</v>
      </c>
      <c r="L308" s="176">
        <f t="shared" si="408"/>
        <v>8458.6723421064908</v>
      </c>
      <c r="M308" s="176">
        <f t="shared" si="408"/>
        <v>9483.8319790343194</v>
      </c>
      <c r="N308" s="176">
        <f t="shared" si="408"/>
        <v>8103.1173529568714</v>
      </c>
      <c r="O308" s="176">
        <f t="shared" si="408"/>
        <v>7828.4017683111451</v>
      </c>
      <c r="P308" s="176">
        <f t="shared" si="408"/>
        <v>14658.693259420746</v>
      </c>
      <c r="Q308" s="176">
        <f t="shared" si="408"/>
        <v>8477.5585625444382</v>
      </c>
      <c r="R308" s="176">
        <f t="shared" si="408"/>
        <v>9824.2908547446405</v>
      </c>
      <c r="S308" s="176">
        <f t="shared" si="408"/>
        <v>8166.683072470536</v>
      </c>
      <c r="T308" s="176">
        <f t="shared" si="408"/>
        <v>14205.215781834355</v>
      </c>
      <c r="U308" s="176">
        <f t="shared" si="408"/>
        <v>16609.920934435097</v>
      </c>
      <c r="V308" s="176">
        <f t="shared" si="408"/>
        <v>10633.704523589327</v>
      </c>
      <c r="W308" s="176">
        <f t="shared" si="408"/>
        <v>16910.786475914967</v>
      </c>
      <c r="X308" s="176">
        <f t="shared" si="408"/>
        <v>16196.248314978424</v>
      </c>
      <c r="Y308" s="176">
        <f t="shared" si="408"/>
        <v>11110.047562796217</v>
      </c>
      <c r="Z308" s="176">
        <f t="shared" si="408"/>
        <v>11315.894992391877</v>
      </c>
      <c r="AA308" s="176">
        <f t="shared" si="408"/>
        <v>7950.0654857608015</v>
      </c>
      <c r="AB308" s="176">
        <f t="shared" si="408"/>
        <v>8047.6389923942434</v>
      </c>
      <c r="AC308" s="176">
        <f t="shared" si="408"/>
        <v>8289.4063862902858</v>
      </c>
      <c r="AD308" s="176">
        <f t="shared" si="408"/>
        <v>8020.0129015478306</v>
      </c>
      <c r="AE308" s="176">
        <f t="shared" si="408"/>
        <v>14823.690489859655</v>
      </c>
      <c r="AF308" s="176">
        <f t="shared" si="408"/>
        <v>13912.197254873825</v>
      </c>
      <c r="AG308" s="176">
        <f t="shared" si="408"/>
        <v>8776.7010008102843</v>
      </c>
      <c r="AH308" s="176">
        <f t="shared" si="408"/>
        <v>8075.607722434308</v>
      </c>
      <c r="AI308" s="176">
        <f t="shared" si="408"/>
        <v>9835.3482498058238</v>
      </c>
      <c r="AJ308" s="176">
        <f t="shared" si="408"/>
        <v>13191.251530849026</v>
      </c>
      <c r="AK308" s="176">
        <f t="shared" si="408"/>
        <v>12766.613079759509</v>
      </c>
      <c r="AL308" s="176">
        <f t="shared" si="408"/>
        <v>11289.355086554478</v>
      </c>
      <c r="AM308" s="176">
        <f t="shared" si="408"/>
        <v>9008.0329916290666</v>
      </c>
      <c r="AN308" s="176">
        <f t="shared" si="408"/>
        <v>10261.646069585955</v>
      </c>
      <c r="AO308" s="176">
        <f t="shared" si="408"/>
        <v>7893.3870451083594</v>
      </c>
      <c r="AP308" s="176">
        <f t="shared" si="408"/>
        <v>8425.9157029312282</v>
      </c>
      <c r="AQ308" s="176">
        <f t="shared" si="408"/>
        <v>11371.87434300472</v>
      </c>
      <c r="AR308" s="176">
        <f t="shared" si="408"/>
        <v>7862.6889813305033</v>
      </c>
      <c r="AS308" s="176">
        <f t="shared" si="408"/>
        <v>8431.2158922927592</v>
      </c>
      <c r="AT308" s="176">
        <f t="shared" si="408"/>
        <v>8016.7203391963703</v>
      </c>
      <c r="AU308" s="176">
        <f t="shared" si="408"/>
        <v>12338.246047721872</v>
      </c>
      <c r="AV308" s="176">
        <f t="shared" si="408"/>
        <v>11300.770746040065</v>
      </c>
      <c r="AW308" s="176">
        <f t="shared" si="408"/>
        <v>13127.025966386187</v>
      </c>
      <c r="AX308" s="176">
        <f t="shared" si="408"/>
        <v>17273.658423442972</v>
      </c>
      <c r="AY308" s="176">
        <f t="shared" si="408"/>
        <v>9312.8060458560831</v>
      </c>
      <c r="AZ308" s="176">
        <f t="shared" si="408"/>
        <v>8274.0122408917578</v>
      </c>
      <c r="BA308" s="176">
        <f t="shared" si="408"/>
        <v>7727.3202263729163</v>
      </c>
      <c r="BB308" s="176">
        <f t="shared" si="408"/>
        <v>7727.3202263729927</v>
      </c>
      <c r="BC308" s="176">
        <f t="shared" si="408"/>
        <v>8040.4276351024873</v>
      </c>
      <c r="BD308" s="176">
        <f t="shared" si="408"/>
        <v>7727.3202263728526</v>
      </c>
      <c r="BE308" s="176">
        <f t="shared" si="408"/>
        <v>8246.9025551702252</v>
      </c>
      <c r="BF308" s="176">
        <f t="shared" si="408"/>
        <v>7727.3232950605188</v>
      </c>
      <c r="BG308" s="176">
        <f t="shared" si="408"/>
        <v>8648.599734134521</v>
      </c>
      <c r="BH308" s="176">
        <f t="shared" si="408"/>
        <v>8916.5905091226141</v>
      </c>
      <c r="BI308" s="176">
        <f t="shared" si="408"/>
        <v>12276.863835251383</v>
      </c>
      <c r="BJ308" s="176">
        <f t="shared" si="408"/>
        <v>7727.3202263729927</v>
      </c>
      <c r="BK308" s="176">
        <f t="shared" si="408"/>
        <v>7865.3839979638306</v>
      </c>
      <c r="BL308" s="176">
        <f t="shared" si="408"/>
        <v>13502.394881270766</v>
      </c>
      <c r="BM308" s="176">
        <f t="shared" si="408"/>
        <v>11312.296358592606</v>
      </c>
      <c r="BN308" s="176">
        <f t="shared" si="408"/>
        <v>7727.3202263728026</v>
      </c>
      <c r="BO308" s="176">
        <f t="shared" si="408"/>
        <v>8069.440070811017</v>
      </c>
      <c r="BP308" s="176">
        <f t="shared" ref="BP308:EA308" si="409">BP287+(BP301/BP96)</f>
        <v>13214.88254268506</v>
      </c>
      <c r="BQ308" s="176">
        <f t="shared" si="409"/>
        <v>8404.5599668418981</v>
      </c>
      <c r="BR308" s="176">
        <f t="shared" si="409"/>
        <v>7853.8320950230172</v>
      </c>
      <c r="BS308" s="176">
        <f t="shared" si="409"/>
        <v>8664.5436676893805</v>
      </c>
      <c r="BT308" s="176">
        <f t="shared" si="409"/>
        <v>9682.0065860020877</v>
      </c>
      <c r="BU308" s="176">
        <f t="shared" si="409"/>
        <v>10008.672309832533</v>
      </c>
      <c r="BV308" s="176">
        <f t="shared" si="409"/>
        <v>8144.7863902938616</v>
      </c>
      <c r="BW308" s="176">
        <f t="shared" si="409"/>
        <v>8048.70795555517</v>
      </c>
      <c r="BX308" s="176">
        <f t="shared" si="409"/>
        <v>16272.229406514765</v>
      </c>
      <c r="BY308" s="176">
        <f t="shared" si="409"/>
        <v>9011.6915992009981</v>
      </c>
      <c r="BZ308" s="176">
        <f t="shared" si="409"/>
        <v>12253.328354632515</v>
      </c>
      <c r="CA308" s="176">
        <f t="shared" si="409"/>
        <v>14113.630622878823</v>
      </c>
      <c r="CB308" s="176">
        <f t="shared" si="409"/>
        <v>7943.1187355030306</v>
      </c>
      <c r="CC308" s="176">
        <f t="shared" si="409"/>
        <v>13305.518059369359</v>
      </c>
      <c r="CD308" s="176">
        <f t="shared" si="409"/>
        <v>15968.005144966461</v>
      </c>
      <c r="CE308" s="176">
        <f t="shared" si="409"/>
        <v>13428.68120363906</v>
      </c>
      <c r="CF308" s="176">
        <f t="shared" si="409"/>
        <v>14617.348988708576</v>
      </c>
      <c r="CG308" s="176">
        <f t="shared" si="409"/>
        <v>12436.788559181861</v>
      </c>
      <c r="CH308" s="176">
        <f t="shared" si="409"/>
        <v>15258.195184608629</v>
      </c>
      <c r="CI308" s="176">
        <f t="shared" si="409"/>
        <v>8374.7039340422343</v>
      </c>
      <c r="CJ308" s="176">
        <f t="shared" si="409"/>
        <v>8512.8939093274239</v>
      </c>
      <c r="CK308" s="176">
        <f t="shared" si="409"/>
        <v>8053.7088670391613</v>
      </c>
      <c r="CL308" s="176">
        <f t="shared" si="409"/>
        <v>8425.2080136767599</v>
      </c>
      <c r="CM308" s="176">
        <f t="shared" si="409"/>
        <v>9241.0976460641614</v>
      </c>
      <c r="CN308" s="176">
        <f t="shared" si="409"/>
        <v>7727.4733828741519</v>
      </c>
      <c r="CO308" s="176">
        <f t="shared" si="409"/>
        <v>7727.3203546052155</v>
      </c>
      <c r="CP308" s="176">
        <f t="shared" si="409"/>
        <v>8555.3951930617131</v>
      </c>
      <c r="CQ308" s="176">
        <f t="shared" si="409"/>
        <v>8738.6054914313008</v>
      </c>
      <c r="CR308" s="176">
        <f t="shared" si="409"/>
        <v>13568.627963072357</v>
      </c>
      <c r="CS308" s="176">
        <f t="shared" si="409"/>
        <v>9970.3268960327059</v>
      </c>
      <c r="CT308" s="176">
        <f t="shared" si="409"/>
        <v>15110.761276231095</v>
      </c>
      <c r="CU308" s="176">
        <f t="shared" si="409"/>
        <v>8686.833983958204</v>
      </c>
      <c r="CV308" s="176">
        <f t="shared" si="409"/>
        <v>15426.511151452367</v>
      </c>
      <c r="CW308" s="176">
        <f t="shared" si="409"/>
        <v>13459.179601088679</v>
      </c>
      <c r="CX308" s="176">
        <f t="shared" si="409"/>
        <v>8955.8228541238259</v>
      </c>
      <c r="CY308" s="176">
        <f t="shared" si="409"/>
        <v>16924.811139656675</v>
      </c>
      <c r="CZ308" s="176">
        <f t="shared" si="409"/>
        <v>7850.3434231010333</v>
      </c>
      <c r="DA308" s="176">
        <f t="shared" si="409"/>
        <v>13306.777579896005</v>
      </c>
      <c r="DB308" s="176">
        <f t="shared" si="409"/>
        <v>10807.708325722622</v>
      </c>
      <c r="DC308" s="176">
        <f t="shared" si="409"/>
        <v>14074.60547112307</v>
      </c>
      <c r="DD308" s="176">
        <f t="shared" si="409"/>
        <v>13875.48122222906</v>
      </c>
      <c r="DE308" s="176">
        <f t="shared" si="409"/>
        <v>9219.8224172865321</v>
      </c>
      <c r="DF308" s="176">
        <f t="shared" si="409"/>
        <v>7727.4351172177685</v>
      </c>
      <c r="DG308" s="176">
        <f t="shared" si="409"/>
        <v>16304.307203480726</v>
      </c>
      <c r="DH308" s="176">
        <f t="shared" si="409"/>
        <v>7727.3202263723133</v>
      </c>
      <c r="DI308" s="176">
        <f t="shared" si="409"/>
        <v>7880.8720695039256</v>
      </c>
      <c r="DJ308" s="176">
        <f t="shared" si="409"/>
        <v>8650.741228381019</v>
      </c>
      <c r="DK308" s="176">
        <f t="shared" si="409"/>
        <v>9068.0001789007802</v>
      </c>
      <c r="DL308" s="176">
        <f t="shared" si="409"/>
        <v>8045.0693397912328</v>
      </c>
      <c r="DM308" s="176">
        <f t="shared" si="409"/>
        <v>13193.720594362019</v>
      </c>
      <c r="DN308" s="176">
        <f t="shared" si="409"/>
        <v>8368.7362040421922</v>
      </c>
      <c r="DO308" s="176">
        <f t="shared" si="409"/>
        <v>8182.5770272308328</v>
      </c>
      <c r="DP308" s="176">
        <f t="shared" si="409"/>
        <v>12958.959905640906</v>
      </c>
      <c r="DQ308" s="176">
        <f t="shared" si="409"/>
        <v>8844.9050516486041</v>
      </c>
      <c r="DR308" s="176">
        <f t="shared" si="409"/>
        <v>8494.7182761030745</v>
      </c>
      <c r="DS308" s="176">
        <f t="shared" si="409"/>
        <v>8950.0550493053597</v>
      </c>
      <c r="DT308" s="176">
        <f t="shared" si="409"/>
        <v>15275.088759286577</v>
      </c>
      <c r="DU308" s="176">
        <f t="shared" si="409"/>
        <v>9767.4440814146201</v>
      </c>
      <c r="DV308" s="176">
        <f t="shared" si="409"/>
        <v>13114.940562935322</v>
      </c>
      <c r="DW308" s="176">
        <f t="shared" si="409"/>
        <v>9996.1570715939033</v>
      </c>
      <c r="DX308" s="176">
        <f t="shared" si="409"/>
        <v>15534.610025353148</v>
      </c>
      <c r="DY308" s="176">
        <f t="shared" si="409"/>
        <v>11488.389365428306</v>
      </c>
      <c r="DZ308" s="176">
        <f t="shared" si="409"/>
        <v>8712.785316833837</v>
      </c>
      <c r="EA308" s="176">
        <f t="shared" si="409"/>
        <v>9092.7607572695943</v>
      </c>
      <c r="EB308" s="176">
        <f t="shared" ref="EB308:FX308" si="410">EB287+(EB301/EB96)</f>
        <v>8582.5748521960959</v>
      </c>
      <c r="EC308" s="176">
        <f t="shared" si="410"/>
        <v>10104.425882695721</v>
      </c>
      <c r="ED308" s="176">
        <f t="shared" si="410"/>
        <v>10523.126591152106</v>
      </c>
      <c r="EE308" s="176">
        <f t="shared" si="410"/>
        <v>12765.38294515883</v>
      </c>
      <c r="EF308" s="176">
        <f t="shared" si="410"/>
        <v>8156.9467778413855</v>
      </c>
      <c r="EG308" s="176">
        <f t="shared" si="410"/>
        <v>10400.643187207055</v>
      </c>
      <c r="EH308" s="176">
        <f t="shared" si="410"/>
        <v>11586.981858451043</v>
      </c>
      <c r="EI308" s="176">
        <f t="shared" si="410"/>
        <v>8356.2910133968762</v>
      </c>
      <c r="EJ308" s="176">
        <f t="shared" si="410"/>
        <v>7727.320452404424</v>
      </c>
      <c r="EK308" s="176">
        <f t="shared" si="410"/>
        <v>8427.4438705262201</v>
      </c>
      <c r="EL308" s="176">
        <f t="shared" si="410"/>
        <v>8571.748971288871</v>
      </c>
      <c r="EM308" s="176">
        <f t="shared" si="410"/>
        <v>9242.4047716985115</v>
      </c>
      <c r="EN308" s="176">
        <f t="shared" si="410"/>
        <v>8317.3334121466614</v>
      </c>
      <c r="EO308" s="176">
        <f t="shared" si="410"/>
        <v>9422.4553291368884</v>
      </c>
      <c r="EP308" s="176">
        <f t="shared" si="410"/>
        <v>10021.887280932138</v>
      </c>
      <c r="EQ308" s="176">
        <f t="shared" si="410"/>
        <v>8106.2586952858564</v>
      </c>
      <c r="ER308" s="176">
        <f t="shared" si="410"/>
        <v>11279.278922921099</v>
      </c>
      <c r="ES308" s="176">
        <f t="shared" si="410"/>
        <v>15108.062303226458</v>
      </c>
      <c r="ET308" s="176">
        <f t="shared" si="410"/>
        <v>13218.251259957766</v>
      </c>
      <c r="EU308" s="176">
        <f t="shared" si="410"/>
        <v>9390.4734645981953</v>
      </c>
      <c r="EV308" s="176">
        <f t="shared" si="410"/>
        <v>17359.063766577634</v>
      </c>
      <c r="EW308" s="176">
        <f t="shared" si="410"/>
        <v>10833.278595451411</v>
      </c>
      <c r="EX308" s="176">
        <f t="shared" si="410"/>
        <v>12847.552289436238</v>
      </c>
      <c r="EY308" s="176">
        <f t="shared" si="410"/>
        <v>9036.8360237064462</v>
      </c>
      <c r="EZ308" s="176">
        <f t="shared" si="410"/>
        <v>14738.502898107941</v>
      </c>
      <c r="FA308" s="176">
        <f t="shared" si="410"/>
        <v>8418.727315797958</v>
      </c>
      <c r="FB308" s="176">
        <f t="shared" si="410"/>
        <v>10491.548559500048</v>
      </c>
      <c r="FC308" s="176">
        <f t="shared" si="410"/>
        <v>7804.4009699280859</v>
      </c>
      <c r="FD308" s="176">
        <f t="shared" si="410"/>
        <v>10350.952091810903</v>
      </c>
      <c r="FE308" s="176">
        <f t="shared" si="410"/>
        <v>15808.555805629185</v>
      </c>
      <c r="FF308" s="176">
        <f t="shared" si="410"/>
        <v>12375.95170222552</v>
      </c>
      <c r="FG308" s="176">
        <f t="shared" si="410"/>
        <v>15273.549345395852</v>
      </c>
      <c r="FH308" s="176">
        <f t="shared" si="410"/>
        <v>15969.384622876187</v>
      </c>
      <c r="FI308" s="176">
        <f t="shared" si="410"/>
        <v>8029.6253570454819</v>
      </c>
      <c r="FJ308" s="176">
        <f t="shared" si="410"/>
        <v>7806.4901038947337</v>
      </c>
      <c r="FK308" s="176">
        <f t="shared" si="410"/>
        <v>7815.416710287941</v>
      </c>
      <c r="FL308" s="176">
        <f t="shared" si="410"/>
        <v>7727.3202263731037</v>
      </c>
      <c r="FM308" s="176">
        <f t="shared" si="410"/>
        <v>7727.3202263729927</v>
      </c>
      <c r="FN308" s="176">
        <f t="shared" si="410"/>
        <v>8015.8105296738495</v>
      </c>
      <c r="FO308" s="176">
        <f t="shared" si="410"/>
        <v>8188.0549438671387</v>
      </c>
      <c r="FP308" s="176">
        <f t="shared" si="410"/>
        <v>8316.3661308635801</v>
      </c>
      <c r="FQ308" s="176">
        <f t="shared" si="410"/>
        <v>8389.408340602482</v>
      </c>
      <c r="FR308" s="176">
        <f t="shared" si="410"/>
        <v>14070.666966779476</v>
      </c>
      <c r="FS308" s="176">
        <f t="shared" si="410"/>
        <v>12913.107347291969</v>
      </c>
      <c r="FT308" s="176">
        <f t="shared" si="410"/>
        <v>16333.386140273593</v>
      </c>
      <c r="FU308" s="176">
        <f t="shared" si="410"/>
        <v>9027.5955480482608</v>
      </c>
      <c r="FV308" s="176">
        <f t="shared" si="410"/>
        <v>8723.2113481526485</v>
      </c>
      <c r="FW308" s="176">
        <f t="shared" si="410"/>
        <v>13166.560924356987</v>
      </c>
      <c r="FX308" s="176">
        <f t="shared" si="410"/>
        <v>17102.583507047646</v>
      </c>
      <c r="FY308" s="176"/>
      <c r="FZ308" s="54"/>
      <c r="GB308" s="53"/>
      <c r="GC308" s="53"/>
      <c r="GD308" s="53"/>
      <c r="GE308" s="2"/>
      <c r="GF308" s="2"/>
      <c r="GG308" s="173"/>
      <c r="GH308" s="7"/>
      <c r="GI308" s="7"/>
      <c r="GJ308" s="7"/>
      <c r="GK308" s="7"/>
      <c r="GL308" s="7"/>
      <c r="GM308" s="7"/>
    </row>
    <row r="309" spans="1:195" x14ac:dyDescent="0.2">
      <c r="A309" s="177" t="s">
        <v>701</v>
      </c>
      <c r="B309" s="180" t="s">
        <v>702</v>
      </c>
      <c r="C309" s="176">
        <f>C288-(C288*$GB$302)</f>
        <v>7451.9894824593466</v>
      </c>
      <c r="D309" s="176">
        <f t="shared" ref="D309:BO309" si="411">D288-(D288*$GB$302)</f>
        <v>7451.9894824593466</v>
      </c>
      <c r="E309" s="176">
        <f t="shared" si="411"/>
        <v>7451.9894824593466</v>
      </c>
      <c r="F309" s="176">
        <f t="shared" si="411"/>
        <v>7451.9894824593466</v>
      </c>
      <c r="G309" s="176">
        <f t="shared" si="411"/>
        <v>7451.9894824593466</v>
      </c>
      <c r="H309" s="176">
        <f t="shared" si="411"/>
        <v>7451.9894824593466</v>
      </c>
      <c r="I309" s="176">
        <f t="shared" si="411"/>
        <v>7451.984973388855</v>
      </c>
      <c r="J309" s="176">
        <f t="shared" si="411"/>
        <v>7451.9894824593466</v>
      </c>
      <c r="K309" s="176">
        <f t="shared" si="411"/>
        <v>7451.9894824593466</v>
      </c>
      <c r="L309" s="176">
        <f t="shared" si="411"/>
        <v>7451.9894824593466</v>
      </c>
      <c r="M309" s="176">
        <f t="shared" si="411"/>
        <v>7451.9894824593466</v>
      </c>
      <c r="N309" s="176">
        <f t="shared" si="411"/>
        <v>7451.9894824593466</v>
      </c>
      <c r="O309" s="176">
        <f t="shared" si="411"/>
        <v>7451.9894824593466</v>
      </c>
      <c r="P309" s="176">
        <f t="shared" si="411"/>
        <v>7451.9894824593466</v>
      </c>
      <c r="Q309" s="176">
        <f t="shared" si="411"/>
        <v>7451.9894824593466</v>
      </c>
      <c r="R309" s="176">
        <f t="shared" si="411"/>
        <v>7451.9894824593466</v>
      </c>
      <c r="S309" s="176">
        <f t="shared" si="411"/>
        <v>7451.9894824593466</v>
      </c>
      <c r="T309" s="176">
        <f t="shared" si="411"/>
        <v>7451.9894824593466</v>
      </c>
      <c r="U309" s="176">
        <f t="shared" si="411"/>
        <v>7451.9894824593466</v>
      </c>
      <c r="V309" s="176">
        <f t="shared" si="411"/>
        <v>7451.9894824593466</v>
      </c>
      <c r="W309" s="176">
        <f t="shared" si="411"/>
        <v>7451.9894824593466</v>
      </c>
      <c r="X309" s="176">
        <f t="shared" si="411"/>
        <v>7451.9894824593466</v>
      </c>
      <c r="Y309" s="176">
        <f t="shared" si="411"/>
        <v>7451.9894824593466</v>
      </c>
      <c r="Z309" s="176">
        <f t="shared" si="411"/>
        <v>7451.9894824593466</v>
      </c>
      <c r="AA309" s="176">
        <f t="shared" si="411"/>
        <v>7451.9894824593466</v>
      </c>
      <c r="AB309" s="176">
        <f t="shared" si="411"/>
        <v>7451.9894824593466</v>
      </c>
      <c r="AC309" s="176">
        <f t="shared" si="411"/>
        <v>7451.9894824593466</v>
      </c>
      <c r="AD309" s="176">
        <f t="shared" si="411"/>
        <v>7451.9894824593466</v>
      </c>
      <c r="AE309" s="176">
        <f t="shared" si="411"/>
        <v>7451.9894824593466</v>
      </c>
      <c r="AF309" s="176">
        <f t="shared" si="411"/>
        <v>7451.9894824593466</v>
      </c>
      <c r="AG309" s="176">
        <f t="shared" si="411"/>
        <v>7451.9894824593466</v>
      </c>
      <c r="AH309" s="176">
        <f t="shared" si="411"/>
        <v>7451.9894824593466</v>
      </c>
      <c r="AI309" s="176">
        <f t="shared" si="411"/>
        <v>7451.9894824593466</v>
      </c>
      <c r="AJ309" s="176">
        <f t="shared" si="411"/>
        <v>7451.9894824593466</v>
      </c>
      <c r="AK309" s="176">
        <f t="shared" si="411"/>
        <v>7451.9894824593466</v>
      </c>
      <c r="AL309" s="176">
        <f t="shared" si="411"/>
        <v>7451.9894824593466</v>
      </c>
      <c r="AM309" s="176">
        <f t="shared" si="411"/>
        <v>7451.9894824593466</v>
      </c>
      <c r="AN309" s="176">
        <f t="shared" si="411"/>
        <v>7451.9894824593466</v>
      </c>
      <c r="AO309" s="176">
        <f t="shared" si="411"/>
        <v>7451.9894824593466</v>
      </c>
      <c r="AP309" s="176">
        <f t="shared" si="411"/>
        <v>7451.9894824593466</v>
      </c>
      <c r="AQ309" s="176">
        <f t="shared" si="411"/>
        <v>7451.9894824593466</v>
      </c>
      <c r="AR309" s="176">
        <f t="shared" si="411"/>
        <v>7451.9894824593466</v>
      </c>
      <c r="AS309" s="176">
        <f t="shared" si="411"/>
        <v>7451.9894824593466</v>
      </c>
      <c r="AT309" s="176">
        <f t="shared" si="411"/>
        <v>7451.9894824593466</v>
      </c>
      <c r="AU309" s="176">
        <f t="shared" si="411"/>
        <v>7451.9894824593466</v>
      </c>
      <c r="AV309" s="176">
        <f t="shared" si="411"/>
        <v>7451.9894824593466</v>
      </c>
      <c r="AW309" s="176">
        <f t="shared" si="411"/>
        <v>7451.9894824593466</v>
      </c>
      <c r="AX309" s="176">
        <f t="shared" si="411"/>
        <v>7451.9894824593466</v>
      </c>
      <c r="AY309" s="176">
        <f t="shared" si="411"/>
        <v>7451.9894824593466</v>
      </c>
      <c r="AZ309" s="176">
        <f t="shared" si="411"/>
        <v>7451.9894824593466</v>
      </c>
      <c r="BA309" s="176">
        <f t="shared" si="411"/>
        <v>7451.9894824593466</v>
      </c>
      <c r="BB309" s="176">
        <f t="shared" si="411"/>
        <v>7451.9894824593466</v>
      </c>
      <c r="BC309" s="176">
        <f t="shared" si="411"/>
        <v>7451.9894824593466</v>
      </c>
      <c r="BD309" s="176">
        <f t="shared" si="411"/>
        <v>7451.9894824593466</v>
      </c>
      <c r="BE309" s="176">
        <f t="shared" si="411"/>
        <v>7451.9894824593466</v>
      </c>
      <c r="BF309" s="176">
        <f t="shared" si="411"/>
        <v>7451.9894824593466</v>
      </c>
      <c r="BG309" s="176">
        <f t="shared" si="411"/>
        <v>7451.9894824593466</v>
      </c>
      <c r="BH309" s="176">
        <f t="shared" si="411"/>
        <v>7451.9894824593466</v>
      </c>
      <c r="BI309" s="176">
        <f t="shared" si="411"/>
        <v>7451.9894824593466</v>
      </c>
      <c r="BJ309" s="176">
        <f t="shared" si="411"/>
        <v>7451.9894824593466</v>
      </c>
      <c r="BK309" s="176">
        <f t="shared" si="411"/>
        <v>7451.9894824593466</v>
      </c>
      <c r="BL309" s="176">
        <f t="shared" si="411"/>
        <v>7451.9894824593466</v>
      </c>
      <c r="BM309" s="176">
        <f t="shared" si="411"/>
        <v>7451.9894824593466</v>
      </c>
      <c r="BN309" s="176">
        <f t="shared" si="411"/>
        <v>7451.9894824593466</v>
      </c>
      <c r="BO309" s="176">
        <f t="shared" si="411"/>
        <v>7451.9894824593466</v>
      </c>
      <c r="BP309" s="176">
        <f t="shared" ref="BP309:EA309" si="412">BP288-(BP288*$GB$302)</f>
        <v>7451.9894824593466</v>
      </c>
      <c r="BQ309" s="176">
        <f t="shared" si="412"/>
        <v>7451.9894824593466</v>
      </c>
      <c r="BR309" s="176">
        <f t="shared" si="412"/>
        <v>7451.9894824593466</v>
      </c>
      <c r="BS309" s="176">
        <f t="shared" si="412"/>
        <v>7451.9894824593466</v>
      </c>
      <c r="BT309" s="176">
        <f t="shared" si="412"/>
        <v>7451.9894824593466</v>
      </c>
      <c r="BU309" s="176">
        <f t="shared" si="412"/>
        <v>7451.9894824593466</v>
      </c>
      <c r="BV309" s="176">
        <f t="shared" si="412"/>
        <v>7451.9894824593466</v>
      </c>
      <c r="BW309" s="176">
        <f t="shared" si="412"/>
        <v>7451.9894824593466</v>
      </c>
      <c r="BX309" s="176">
        <f t="shared" si="412"/>
        <v>7451.9894824593466</v>
      </c>
      <c r="BY309" s="176">
        <f t="shared" si="412"/>
        <v>7451.9894824593466</v>
      </c>
      <c r="BZ309" s="176">
        <f t="shared" si="412"/>
        <v>7451.9894824593466</v>
      </c>
      <c r="CA309" s="176">
        <f t="shared" si="412"/>
        <v>7451.9894824593466</v>
      </c>
      <c r="CB309" s="176">
        <f t="shared" si="412"/>
        <v>7451.9894824593466</v>
      </c>
      <c r="CC309" s="176">
        <f t="shared" si="412"/>
        <v>7451.9894824593466</v>
      </c>
      <c r="CD309" s="176">
        <f t="shared" si="412"/>
        <v>7451.9894824593466</v>
      </c>
      <c r="CE309" s="176">
        <f t="shared" si="412"/>
        <v>7451.9894824593466</v>
      </c>
      <c r="CF309" s="176">
        <f t="shared" si="412"/>
        <v>7451.9894824593466</v>
      </c>
      <c r="CG309" s="176">
        <f t="shared" si="412"/>
        <v>7451.9894824593466</v>
      </c>
      <c r="CH309" s="176">
        <f t="shared" si="412"/>
        <v>7451.9894824593466</v>
      </c>
      <c r="CI309" s="176">
        <f t="shared" si="412"/>
        <v>7451.9894824593466</v>
      </c>
      <c r="CJ309" s="176">
        <f t="shared" si="412"/>
        <v>7451.9894824593466</v>
      </c>
      <c r="CK309" s="176">
        <f t="shared" si="412"/>
        <v>7451.9894824593466</v>
      </c>
      <c r="CL309" s="176">
        <f t="shared" si="412"/>
        <v>7451.9894824593466</v>
      </c>
      <c r="CM309" s="176">
        <f t="shared" si="412"/>
        <v>7451.9894824593466</v>
      </c>
      <c r="CN309" s="176">
        <f t="shared" si="412"/>
        <v>7451.984973388855</v>
      </c>
      <c r="CO309" s="176">
        <f t="shared" si="412"/>
        <v>7451.984973388855</v>
      </c>
      <c r="CP309" s="176">
        <f t="shared" si="412"/>
        <v>7451.984973388855</v>
      </c>
      <c r="CQ309" s="176">
        <f t="shared" si="412"/>
        <v>7451.984973388855</v>
      </c>
      <c r="CR309" s="176">
        <f t="shared" si="412"/>
        <v>7451.984973388855</v>
      </c>
      <c r="CS309" s="176">
        <f t="shared" si="412"/>
        <v>7451.984973388855</v>
      </c>
      <c r="CT309" s="176">
        <f t="shared" si="412"/>
        <v>7451.984973388855</v>
      </c>
      <c r="CU309" s="176">
        <f t="shared" si="412"/>
        <v>7451.984973388855</v>
      </c>
      <c r="CV309" s="176">
        <f t="shared" si="412"/>
        <v>7451.984973388855</v>
      </c>
      <c r="CW309" s="176">
        <f t="shared" si="412"/>
        <v>7451.984973388855</v>
      </c>
      <c r="CX309" s="176">
        <f t="shared" si="412"/>
        <v>7451.984973388855</v>
      </c>
      <c r="CY309" s="176">
        <f t="shared" si="412"/>
        <v>7451.984973388855</v>
      </c>
      <c r="CZ309" s="176">
        <f t="shared" si="412"/>
        <v>7451.984973388855</v>
      </c>
      <c r="DA309" s="176">
        <f t="shared" si="412"/>
        <v>7451.984973388855</v>
      </c>
      <c r="DB309" s="176">
        <f t="shared" si="412"/>
        <v>7451.984973388855</v>
      </c>
      <c r="DC309" s="176">
        <f t="shared" si="412"/>
        <v>7451.984973388855</v>
      </c>
      <c r="DD309" s="176">
        <f t="shared" si="412"/>
        <v>7451.984973388855</v>
      </c>
      <c r="DE309" s="176">
        <f t="shared" si="412"/>
        <v>7451.984973388855</v>
      </c>
      <c r="DF309" s="176">
        <f t="shared" si="412"/>
        <v>7451.984973388855</v>
      </c>
      <c r="DG309" s="176">
        <f t="shared" si="412"/>
        <v>7451.984973388855</v>
      </c>
      <c r="DH309" s="176">
        <f t="shared" si="412"/>
        <v>7451.984973388855</v>
      </c>
      <c r="DI309" s="176">
        <f t="shared" si="412"/>
        <v>7451.984973388855</v>
      </c>
      <c r="DJ309" s="176">
        <f t="shared" si="412"/>
        <v>7451.984973388855</v>
      </c>
      <c r="DK309" s="176">
        <f t="shared" si="412"/>
        <v>7451.984973388855</v>
      </c>
      <c r="DL309" s="176">
        <f t="shared" si="412"/>
        <v>7451.984973388855</v>
      </c>
      <c r="DM309" s="176">
        <f t="shared" si="412"/>
        <v>7451.984973388855</v>
      </c>
      <c r="DN309" s="176">
        <f t="shared" si="412"/>
        <v>7451.984973388855</v>
      </c>
      <c r="DO309" s="176">
        <f t="shared" si="412"/>
        <v>7451.984973388855</v>
      </c>
      <c r="DP309" s="176">
        <f t="shared" si="412"/>
        <v>7451.984973388855</v>
      </c>
      <c r="DQ309" s="176">
        <f t="shared" si="412"/>
        <v>7451.984973388855</v>
      </c>
      <c r="DR309" s="176">
        <f t="shared" si="412"/>
        <v>7451.984973388855</v>
      </c>
      <c r="DS309" s="176">
        <f t="shared" si="412"/>
        <v>7451.984973388855</v>
      </c>
      <c r="DT309" s="176">
        <f t="shared" si="412"/>
        <v>7451.984973388855</v>
      </c>
      <c r="DU309" s="176">
        <f t="shared" si="412"/>
        <v>7451.984973388855</v>
      </c>
      <c r="DV309" s="176">
        <f t="shared" si="412"/>
        <v>7451.984973388855</v>
      </c>
      <c r="DW309" s="176">
        <f t="shared" si="412"/>
        <v>7451.984973388855</v>
      </c>
      <c r="DX309" s="176">
        <f t="shared" si="412"/>
        <v>7451.984973388855</v>
      </c>
      <c r="DY309" s="176">
        <f t="shared" si="412"/>
        <v>7451.984973388855</v>
      </c>
      <c r="DZ309" s="176">
        <f t="shared" si="412"/>
        <v>7451.984973388855</v>
      </c>
      <c r="EA309" s="176">
        <f t="shared" si="412"/>
        <v>7451.984973388855</v>
      </c>
      <c r="EB309" s="176">
        <f t="shared" ref="EB309:FY309" si="413">EB288-(EB288*$GB$302)</f>
        <v>7451.984973388855</v>
      </c>
      <c r="EC309" s="176">
        <f t="shared" si="413"/>
        <v>7451.984973388855</v>
      </c>
      <c r="ED309" s="176">
        <f t="shared" si="413"/>
        <v>7451.984973388855</v>
      </c>
      <c r="EE309" s="176">
        <f t="shared" si="413"/>
        <v>7451.984973388855</v>
      </c>
      <c r="EF309" s="176">
        <f t="shared" si="413"/>
        <v>7451.984973388855</v>
      </c>
      <c r="EG309" s="176">
        <f t="shared" si="413"/>
        <v>7451.984973388855</v>
      </c>
      <c r="EH309" s="176">
        <f t="shared" si="413"/>
        <v>7451.984973388855</v>
      </c>
      <c r="EI309" s="176">
        <f t="shared" si="413"/>
        <v>7451.984973388855</v>
      </c>
      <c r="EJ309" s="176">
        <f t="shared" si="413"/>
        <v>7451.984973388855</v>
      </c>
      <c r="EK309" s="176">
        <f t="shared" si="413"/>
        <v>7451.984973388855</v>
      </c>
      <c r="EL309" s="176">
        <f t="shared" si="413"/>
        <v>7451.984973388855</v>
      </c>
      <c r="EM309" s="176">
        <f t="shared" si="413"/>
        <v>7451.984973388855</v>
      </c>
      <c r="EN309" s="176">
        <f t="shared" si="413"/>
        <v>7451.984973388855</v>
      </c>
      <c r="EO309" s="176">
        <f t="shared" si="413"/>
        <v>7451.984973388855</v>
      </c>
      <c r="EP309" s="176">
        <f t="shared" si="413"/>
        <v>7451.984973388855</v>
      </c>
      <c r="EQ309" s="176">
        <f t="shared" si="413"/>
        <v>7451.984973388855</v>
      </c>
      <c r="ER309" s="176">
        <f t="shared" si="413"/>
        <v>7451.984973388855</v>
      </c>
      <c r="ES309" s="176">
        <f t="shared" si="413"/>
        <v>7451.984973388855</v>
      </c>
      <c r="ET309" s="176">
        <f t="shared" si="413"/>
        <v>7451.984973388855</v>
      </c>
      <c r="EU309" s="176">
        <f t="shared" si="413"/>
        <v>7451.984973388855</v>
      </c>
      <c r="EV309" s="176">
        <f t="shared" si="413"/>
        <v>7451.984973388855</v>
      </c>
      <c r="EW309" s="176">
        <f t="shared" si="413"/>
        <v>7451.984973388855</v>
      </c>
      <c r="EX309" s="176">
        <f t="shared" si="413"/>
        <v>7451.984973388855</v>
      </c>
      <c r="EY309" s="176">
        <f t="shared" si="413"/>
        <v>7451.984973388855</v>
      </c>
      <c r="EZ309" s="176">
        <f t="shared" si="413"/>
        <v>7451.984973388855</v>
      </c>
      <c r="FA309" s="176">
        <f t="shared" si="413"/>
        <v>7451.984973388855</v>
      </c>
      <c r="FB309" s="176">
        <f t="shared" si="413"/>
        <v>7451.984973388855</v>
      </c>
      <c r="FC309" s="176">
        <f t="shared" si="413"/>
        <v>7451.984973388855</v>
      </c>
      <c r="FD309" s="176">
        <f t="shared" si="413"/>
        <v>7451.984973388855</v>
      </c>
      <c r="FE309" s="176">
        <f t="shared" si="413"/>
        <v>7451.984973388855</v>
      </c>
      <c r="FF309" s="176">
        <f t="shared" si="413"/>
        <v>7451.984973388855</v>
      </c>
      <c r="FG309" s="176">
        <f t="shared" si="413"/>
        <v>7451.984973388855</v>
      </c>
      <c r="FH309" s="176">
        <f t="shared" si="413"/>
        <v>7451.984973388855</v>
      </c>
      <c r="FI309" s="176">
        <f t="shared" si="413"/>
        <v>7451.984973388855</v>
      </c>
      <c r="FJ309" s="176">
        <f t="shared" si="413"/>
        <v>7451.984973388855</v>
      </c>
      <c r="FK309" s="176">
        <f t="shared" si="413"/>
        <v>7451.984973388855</v>
      </c>
      <c r="FL309" s="176">
        <f t="shared" si="413"/>
        <v>7451.984973388855</v>
      </c>
      <c r="FM309" s="176">
        <f t="shared" si="413"/>
        <v>7451.984973388855</v>
      </c>
      <c r="FN309" s="176">
        <f t="shared" si="413"/>
        <v>7451.984973388855</v>
      </c>
      <c r="FO309" s="176">
        <f t="shared" si="413"/>
        <v>7451.984973388855</v>
      </c>
      <c r="FP309" s="176">
        <f t="shared" si="413"/>
        <v>7451.984973388855</v>
      </c>
      <c r="FQ309" s="176">
        <f t="shared" si="413"/>
        <v>7451.984973388855</v>
      </c>
      <c r="FR309" s="176">
        <f t="shared" si="413"/>
        <v>7451.984973388855</v>
      </c>
      <c r="FS309" s="176">
        <f t="shared" si="413"/>
        <v>7451.984973388855</v>
      </c>
      <c r="FT309" s="176">
        <f t="shared" si="413"/>
        <v>7451.984973388855</v>
      </c>
      <c r="FU309" s="176">
        <f t="shared" si="413"/>
        <v>7451.984973388855</v>
      </c>
      <c r="FV309" s="176">
        <f t="shared" si="413"/>
        <v>7451.984973388855</v>
      </c>
      <c r="FW309" s="176">
        <f t="shared" si="413"/>
        <v>7451.984973388855</v>
      </c>
      <c r="FX309" s="176">
        <f t="shared" si="413"/>
        <v>7451.984973388855</v>
      </c>
      <c r="FY309" s="176">
        <f t="shared" si="413"/>
        <v>0</v>
      </c>
      <c r="FZ309" s="54"/>
      <c r="GB309" s="53"/>
      <c r="GC309" s="53"/>
      <c r="GD309" s="53"/>
      <c r="GE309" s="2"/>
      <c r="GF309" s="2"/>
      <c r="GG309" s="173"/>
      <c r="GH309" s="7"/>
      <c r="GI309" s="7"/>
      <c r="GJ309" s="7"/>
      <c r="GK309" s="7"/>
      <c r="GL309" s="7"/>
      <c r="GM309" s="7"/>
    </row>
    <row r="310" spans="1:195" x14ac:dyDescent="0.2">
      <c r="A310" s="3"/>
      <c r="B310" s="2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3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F310" s="54"/>
      <c r="BG310" s="54"/>
      <c r="BH310" s="54"/>
      <c r="BI310" s="54"/>
      <c r="BJ310" s="54"/>
      <c r="BK310" s="54"/>
      <c r="BL310" s="54"/>
      <c r="BM310" s="54"/>
      <c r="BN310" s="54"/>
      <c r="BO310" s="54"/>
      <c r="BP310" s="54"/>
      <c r="BQ310" s="54"/>
      <c r="BR310" s="54"/>
      <c r="BS310" s="54"/>
      <c r="BT310" s="54"/>
      <c r="BU310" s="54"/>
      <c r="BV310" s="54"/>
      <c r="BW310" s="54"/>
      <c r="BX310" s="54"/>
      <c r="BY310" s="54"/>
      <c r="BZ310" s="54"/>
      <c r="CA310" s="54"/>
      <c r="CB310" s="54"/>
      <c r="CC310" s="54"/>
      <c r="CD310" s="54"/>
      <c r="CE310" s="54"/>
      <c r="CF310" s="54"/>
      <c r="CG310" s="54"/>
      <c r="CH310" s="54"/>
      <c r="CI310" s="54"/>
      <c r="CJ310" s="54"/>
      <c r="CK310" s="54"/>
      <c r="CL310" s="54"/>
      <c r="CM310" s="54"/>
      <c r="CN310" s="54"/>
      <c r="CO310" s="54"/>
      <c r="CP310" s="54"/>
      <c r="CQ310" s="54"/>
      <c r="CR310" s="54"/>
      <c r="CS310" s="54"/>
      <c r="CT310" s="54"/>
      <c r="CU310" s="54"/>
      <c r="CV310" s="54"/>
      <c r="CW310" s="54"/>
      <c r="CX310" s="54"/>
      <c r="CY310" s="54"/>
      <c r="CZ310" s="54"/>
      <c r="DA310" s="54"/>
      <c r="DB310" s="54"/>
      <c r="DC310" s="54"/>
      <c r="DD310" s="54"/>
      <c r="DE310" s="54"/>
      <c r="DF310" s="54"/>
      <c r="DG310" s="54"/>
      <c r="DH310" s="54"/>
      <c r="DI310" s="54"/>
      <c r="DJ310" s="54"/>
      <c r="DK310" s="54"/>
      <c r="DL310" s="54"/>
      <c r="DM310" s="54"/>
      <c r="DN310" s="54"/>
      <c r="DO310" s="54"/>
      <c r="DP310" s="54"/>
      <c r="DQ310" s="54"/>
      <c r="DR310" s="54"/>
      <c r="DS310" s="54"/>
      <c r="DT310" s="54"/>
      <c r="DU310" s="54"/>
      <c r="DV310" s="54"/>
      <c r="DW310" s="54"/>
      <c r="DX310" s="54"/>
      <c r="DY310" s="54"/>
      <c r="DZ310" s="54"/>
      <c r="EA310" s="54"/>
      <c r="EB310" s="54"/>
      <c r="EC310" s="54"/>
      <c r="ED310" s="54"/>
      <c r="EE310" s="54"/>
      <c r="EF310" s="54"/>
      <c r="EG310" s="54"/>
      <c r="EH310" s="54"/>
      <c r="EI310" s="54"/>
      <c r="EJ310" s="54"/>
      <c r="EK310" s="54"/>
      <c r="EL310" s="54"/>
      <c r="EM310" s="54"/>
      <c r="EN310" s="54"/>
      <c r="EO310" s="54"/>
      <c r="EP310" s="54"/>
      <c r="EQ310" s="54"/>
      <c r="ER310" s="54"/>
      <c r="ES310" s="54"/>
      <c r="ET310" s="54"/>
      <c r="EU310" s="54"/>
      <c r="EV310" s="54"/>
      <c r="EW310" s="54"/>
      <c r="EX310" s="54"/>
      <c r="EY310" s="54"/>
      <c r="EZ310" s="54"/>
      <c r="FA310" s="54"/>
      <c r="FB310" s="54"/>
      <c r="FC310" s="54"/>
      <c r="FD310" s="54"/>
      <c r="FE310" s="54"/>
      <c r="FF310" s="54"/>
      <c r="FG310" s="54"/>
      <c r="FH310" s="54"/>
      <c r="FI310" s="54"/>
      <c r="FJ310" s="54"/>
      <c r="FK310" s="54"/>
      <c r="FL310" s="54"/>
      <c r="FM310" s="54"/>
      <c r="FN310" s="54"/>
      <c r="FO310" s="54"/>
      <c r="FP310" s="54"/>
      <c r="FQ310" s="54"/>
      <c r="FR310" s="54"/>
      <c r="FS310" s="54"/>
      <c r="FT310" s="53"/>
      <c r="FU310" s="54"/>
      <c r="FV310" s="54"/>
      <c r="FW310" s="54"/>
      <c r="FX310" s="54"/>
      <c r="FY310" s="54"/>
      <c r="FZ310" s="54"/>
      <c r="GB310" s="54"/>
      <c r="GC310" s="54"/>
      <c r="GD310" s="54"/>
      <c r="GE310" s="6"/>
      <c r="GF310" s="2"/>
      <c r="GG310" s="170"/>
      <c r="GH310" s="7"/>
      <c r="GI310" s="7"/>
      <c r="GJ310" s="7"/>
      <c r="GK310" s="7"/>
      <c r="GL310" s="7"/>
      <c r="GM310" s="7"/>
    </row>
    <row r="311" spans="1:195" ht="15.75" x14ac:dyDescent="0.25">
      <c r="A311" s="3" t="s">
        <v>413</v>
      </c>
      <c r="B311" s="52" t="s">
        <v>703</v>
      </c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81"/>
      <c r="X311" s="128"/>
      <c r="Y311" s="128"/>
      <c r="Z311" s="128"/>
      <c r="AA311" s="128"/>
      <c r="AB311" s="128"/>
      <c r="AC311" s="128"/>
      <c r="AD311" s="128"/>
      <c r="AE311" s="128"/>
      <c r="AF311" s="128"/>
      <c r="AG311" s="128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  <c r="AV311" s="128"/>
      <c r="AW311" s="128"/>
      <c r="AX311" s="128"/>
      <c r="AY311" s="128"/>
      <c r="AZ311" s="128"/>
      <c r="BA311" s="128"/>
      <c r="BB311" s="128"/>
      <c r="BC311" s="128"/>
      <c r="BD311" s="128"/>
      <c r="BE311" s="128"/>
      <c r="BF311" s="128"/>
      <c r="BG311" s="128"/>
      <c r="BH311" s="128"/>
      <c r="BI311" s="128"/>
      <c r="BJ311" s="128"/>
      <c r="BK311" s="128"/>
      <c r="BL311" s="128"/>
      <c r="BM311" s="128"/>
      <c r="BN311" s="128"/>
      <c r="BO311" s="128"/>
      <c r="BP311" s="128"/>
      <c r="BQ311" s="128"/>
      <c r="BR311" s="128"/>
      <c r="BS311" s="128"/>
      <c r="BT311" s="128"/>
      <c r="BU311" s="128"/>
      <c r="BV311" s="128"/>
      <c r="BW311" s="128"/>
      <c r="BX311" s="128"/>
      <c r="BY311" s="128"/>
      <c r="BZ311" s="128"/>
      <c r="CA311" s="128"/>
      <c r="CB311" s="128"/>
      <c r="CC311" s="128"/>
      <c r="CD311" s="128"/>
      <c r="CE311" s="128"/>
      <c r="CF311" s="128"/>
      <c r="CG311" s="128"/>
      <c r="CH311" s="128"/>
      <c r="CI311" s="128"/>
      <c r="CJ311" s="128"/>
      <c r="CK311" s="128"/>
      <c r="CL311" s="128"/>
      <c r="CM311" s="128"/>
      <c r="CN311" s="128"/>
      <c r="CO311" s="128"/>
      <c r="CP311" s="128"/>
      <c r="CQ311" s="128"/>
      <c r="CR311" s="128"/>
      <c r="CS311" s="128"/>
      <c r="CT311" s="128"/>
      <c r="CU311" s="128"/>
      <c r="CV311" s="128"/>
      <c r="CW311" s="128"/>
      <c r="CX311" s="128"/>
      <c r="CY311" s="128"/>
      <c r="CZ311" s="128"/>
      <c r="DA311" s="128"/>
      <c r="DB311" s="128"/>
      <c r="DC311" s="128"/>
      <c r="DD311" s="128"/>
      <c r="DE311" s="128"/>
      <c r="DF311" s="128"/>
      <c r="DG311" s="128"/>
      <c r="DH311" s="128"/>
      <c r="DI311" s="128"/>
      <c r="DJ311" s="128"/>
      <c r="DK311" s="128"/>
      <c r="DL311" s="128"/>
      <c r="DM311" s="128"/>
      <c r="DN311" s="128"/>
      <c r="DO311" s="128"/>
      <c r="DP311" s="128"/>
      <c r="DQ311" s="128"/>
      <c r="DR311" s="128"/>
      <c r="DS311" s="128"/>
      <c r="DT311" s="128"/>
      <c r="DU311" s="128"/>
      <c r="DV311" s="128"/>
      <c r="DW311" s="128"/>
      <c r="DX311" s="128"/>
      <c r="DY311" s="128"/>
      <c r="DZ311" s="128"/>
      <c r="EA311" s="128"/>
      <c r="EB311" s="128"/>
      <c r="EC311" s="128"/>
      <c r="ED311" s="128"/>
      <c r="EE311" s="128"/>
      <c r="EF311" s="128"/>
      <c r="EG311" s="128"/>
      <c r="EH311" s="128"/>
      <c r="EI311" s="128"/>
      <c r="EJ311" s="128"/>
      <c r="EK311" s="128"/>
      <c r="EL311" s="128"/>
      <c r="EM311" s="128"/>
      <c r="EN311" s="128"/>
      <c r="EO311" s="128"/>
      <c r="EP311" s="128"/>
      <c r="EQ311" s="128"/>
      <c r="ER311" s="128"/>
      <c r="ES311" s="128"/>
      <c r="ET311" s="128"/>
      <c r="EU311" s="128"/>
      <c r="EV311" s="128"/>
      <c r="EW311" s="128"/>
      <c r="EX311" s="128"/>
      <c r="EY311" s="128"/>
      <c r="EZ311" s="128"/>
      <c r="FA311" s="128"/>
      <c r="FB311" s="128"/>
      <c r="FC311" s="128"/>
      <c r="FD311" s="128"/>
      <c r="FE311" s="128"/>
      <c r="FF311" s="128"/>
      <c r="FG311" s="128"/>
      <c r="FH311" s="128"/>
      <c r="FI311" s="128"/>
      <c r="FJ311" s="128"/>
      <c r="FK311" s="128"/>
      <c r="FL311" s="128"/>
      <c r="FM311" s="128"/>
      <c r="FN311" s="128"/>
      <c r="FO311" s="128"/>
      <c r="FP311" s="128"/>
      <c r="FQ311" s="128"/>
      <c r="FR311" s="128"/>
      <c r="FS311" s="128"/>
      <c r="FT311" s="181"/>
      <c r="FU311" s="128"/>
      <c r="FV311" s="128"/>
      <c r="FW311" s="128"/>
      <c r="FX311" s="128"/>
      <c r="FY311" s="128"/>
      <c r="FZ311" s="54"/>
      <c r="GB311" s="54"/>
      <c r="GC311" s="54"/>
      <c r="GD311" s="54"/>
      <c r="GE311" s="6"/>
      <c r="GF311" s="2"/>
      <c r="GG311" s="170"/>
      <c r="GH311" s="7"/>
      <c r="GI311" s="7"/>
      <c r="GJ311" s="7"/>
      <c r="GK311" s="7"/>
      <c r="GL311" s="7"/>
      <c r="GM311" s="7"/>
    </row>
    <row r="312" spans="1:195" x14ac:dyDescent="0.2">
      <c r="A312" s="3" t="s">
        <v>704</v>
      </c>
      <c r="B312" s="2" t="s">
        <v>705</v>
      </c>
      <c r="C312" s="146">
        <f t="shared" ref="C312:BN312" si="414">+C250</f>
        <v>2.6079999999999999E-2</v>
      </c>
      <c r="D312" s="146">
        <f t="shared" si="414"/>
        <v>2.7E-2</v>
      </c>
      <c r="E312" s="146">
        <f t="shared" si="414"/>
        <v>2.4687999999999998E-2</v>
      </c>
      <c r="F312" s="146">
        <f t="shared" si="414"/>
        <v>2.6262000000000001E-2</v>
      </c>
      <c r="G312" s="146">
        <f t="shared" si="414"/>
        <v>2.2284999999999999E-2</v>
      </c>
      <c r="H312" s="146">
        <f t="shared" si="414"/>
        <v>2.7E-2</v>
      </c>
      <c r="I312" s="146">
        <f t="shared" si="414"/>
        <v>2.7E-2</v>
      </c>
      <c r="J312" s="146">
        <f t="shared" si="414"/>
        <v>2.7E-2</v>
      </c>
      <c r="K312" s="146">
        <f t="shared" si="414"/>
        <v>2.7E-2</v>
      </c>
      <c r="L312" s="146">
        <f t="shared" si="414"/>
        <v>2.1895000000000001E-2</v>
      </c>
      <c r="M312" s="146">
        <f t="shared" si="414"/>
        <v>2.0947E-2</v>
      </c>
      <c r="N312" s="146">
        <f t="shared" si="414"/>
        <v>2.0358999999999999E-2</v>
      </c>
      <c r="O312" s="146">
        <f t="shared" si="414"/>
        <v>2.5353000000000001E-2</v>
      </c>
      <c r="P312" s="146">
        <f t="shared" si="414"/>
        <v>2.7E-2</v>
      </c>
      <c r="Q312" s="146">
        <f t="shared" si="414"/>
        <v>2.6010000000000002E-2</v>
      </c>
      <c r="R312" s="146">
        <f t="shared" si="414"/>
        <v>2.3909E-2</v>
      </c>
      <c r="S312" s="146">
        <f t="shared" si="414"/>
        <v>2.1013999999999998E-2</v>
      </c>
      <c r="T312" s="146">
        <f t="shared" si="414"/>
        <v>1.9300999999999999E-2</v>
      </c>
      <c r="U312" s="146">
        <f t="shared" si="414"/>
        <v>1.8800999999999998E-2</v>
      </c>
      <c r="V312" s="146">
        <f t="shared" si="414"/>
        <v>2.7E-2</v>
      </c>
      <c r="W312" s="51">
        <f t="shared" si="414"/>
        <v>2.7E-2</v>
      </c>
      <c r="X312" s="146">
        <f t="shared" si="414"/>
        <v>1.0756E-2</v>
      </c>
      <c r="Y312" s="146">
        <f t="shared" si="414"/>
        <v>1.9498000000000001E-2</v>
      </c>
      <c r="Z312" s="146">
        <f t="shared" si="414"/>
        <v>1.8914999999999998E-2</v>
      </c>
      <c r="AA312" s="146">
        <f t="shared" si="414"/>
        <v>2.4995E-2</v>
      </c>
      <c r="AB312" s="146">
        <f t="shared" si="414"/>
        <v>2.5023E-2</v>
      </c>
      <c r="AC312" s="146">
        <f t="shared" si="414"/>
        <v>1.5982E-2</v>
      </c>
      <c r="AD312" s="146">
        <f t="shared" si="414"/>
        <v>1.4692999999999999E-2</v>
      </c>
      <c r="AE312" s="146">
        <f t="shared" si="414"/>
        <v>7.8139999999999998E-3</v>
      </c>
      <c r="AF312" s="146">
        <f t="shared" si="414"/>
        <v>6.6740000000000002E-3</v>
      </c>
      <c r="AG312" s="146">
        <f t="shared" si="414"/>
        <v>1.2480999999999999E-2</v>
      </c>
      <c r="AH312" s="146">
        <f t="shared" si="414"/>
        <v>1.7123000000000003E-2</v>
      </c>
      <c r="AI312" s="146">
        <f t="shared" si="414"/>
        <v>2.7E-2</v>
      </c>
      <c r="AJ312" s="146">
        <f t="shared" si="414"/>
        <v>1.8787999999999999E-2</v>
      </c>
      <c r="AK312" s="146">
        <f t="shared" si="414"/>
        <v>1.6280000000000003E-2</v>
      </c>
      <c r="AL312" s="146">
        <f t="shared" si="414"/>
        <v>2.7E-2</v>
      </c>
      <c r="AM312" s="146">
        <f t="shared" si="414"/>
        <v>1.6449000000000002E-2</v>
      </c>
      <c r="AN312" s="146">
        <f t="shared" si="414"/>
        <v>2.2903E-2</v>
      </c>
      <c r="AO312" s="146">
        <f t="shared" si="414"/>
        <v>2.2655999999999999E-2</v>
      </c>
      <c r="AP312" s="146">
        <f t="shared" si="414"/>
        <v>2.5541000000000001E-2</v>
      </c>
      <c r="AQ312" s="146">
        <f t="shared" si="414"/>
        <v>1.5559E-2</v>
      </c>
      <c r="AR312" s="146">
        <f t="shared" si="414"/>
        <v>2.5440000000000001E-2</v>
      </c>
      <c r="AS312" s="146">
        <f t="shared" si="414"/>
        <v>1.1618E-2</v>
      </c>
      <c r="AT312" s="146">
        <f t="shared" si="414"/>
        <v>2.6713999999999998E-2</v>
      </c>
      <c r="AU312" s="146">
        <f t="shared" si="414"/>
        <v>1.9188E-2</v>
      </c>
      <c r="AV312" s="146">
        <f t="shared" si="414"/>
        <v>2.5359000000000003E-2</v>
      </c>
      <c r="AW312" s="146">
        <f t="shared" si="414"/>
        <v>2.0596E-2</v>
      </c>
      <c r="AX312" s="146">
        <f t="shared" si="414"/>
        <v>1.6797999999999997E-2</v>
      </c>
      <c r="AY312" s="146">
        <f t="shared" si="414"/>
        <v>2.7E-2</v>
      </c>
      <c r="AZ312" s="146">
        <f t="shared" si="414"/>
        <v>1.6345999999999999E-2</v>
      </c>
      <c r="BA312" s="146">
        <f t="shared" si="414"/>
        <v>2.1893999999999997E-2</v>
      </c>
      <c r="BB312" s="146">
        <f t="shared" si="414"/>
        <v>1.9684E-2</v>
      </c>
      <c r="BC312" s="146">
        <f t="shared" si="414"/>
        <v>2.2561999999999999E-2</v>
      </c>
      <c r="BD312" s="146">
        <f t="shared" si="414"/>
        <v>2.7E-2</v>
      </c>
      <c r="BE312" s="146">
        <f t="shared" si="414"/>
        <v>2.2815999999999999E-2</v>
      </c>
      <c r="BF312" s="146">
        <f t="shared" si="414"/>
        <v>2.6952E-2</v>
      </c>
      <c r="BG312" s="146">
        <f t="shared" si="414"/>
        <v>2.7E-2</v>
      </c>
      <c r="BH312" s="146">
        <f t="shared" si="414"/>
        <v>2.1419000000000001E-2</v>
      </c>
      <c r="BI312" s="146">
        <f t="shared" si="414"/>
        <v>8.4329999999999995E-3</v>
      </c>
      <c r="BJ312" s="146">
        <f t="shared" si="414"/>
        <v>2.3164000000000001E-2</v>
      </c>
      <c r="BK312" s="146">
        <f t="shared" si="414"/>
        <v>2.4458999999999998E-2</v>
      </c>
      <c r="BL312" s="146">
        <f t="shared" si="414"/>
        <v>2.7E-2</v>
      </c>
      <c r="BM312" s="146">
        <f t="shared" si="414"/>
        <v>2.0833999999999998E-2</v>
      </c>
      <c r="BN312" s="146">
        <f t="shared" si="414"/>
        <v>2.7E-2</v>
      </c>
      <c r="BO312" s="146">
        <f t="shared" ref="BO312:DZ312" si="415">+BO250</f>
        <v>1.5203E-2</v>
      </c>
      <c r="BP312" s="146">
        <f t="shared" si="415"/>
        <v>2.1702000000000003E-2</v>
      </c>
      <c r="BQ312" s="146">
        <f t="shared" si="415"/>
        <v>2.1759000000000001E-2</v>
      </c>
      <c r="BR312" s="146">
        <f t="shared" si="415"/>
        <v>4.7000000000000002E-3</v>
      </c>
      <c r="BS312" s="146">
        <f t="shared" si="415"/>
        <v>2.2309999999999999E-3</v>
      </c>
      <c r="BT312" s="146">
        <f t="shared" si="415"/>
        <v>4.0750000000000005E-3</v>
      </c>
      <c r="BU312" s="146">
        <f t="shared" si="415"/>
        <v>1.3811E-2</v>
      </c>
      <c r="BV312" s="146">
        <f t="shared" si="415"/>
        <v>1.1775000000000001E-2</v>
      </c>
      <c r="BW312" s="146">
        <f t="shared" si="415"/>
        <v>1.55E-2</v>
      </c>
      <c r="BX312" s="146">
        <f t="shared" si="415"/>
        <v>1.6598999999999999E-2</v>
      </c>
      <c r="BY312" s="146">
        <f t="shared" si="415"/>
        <v>2.3781E-2</v>
      </c>
      <c r="BZ312" s="146">
        <f t="shared" si="415"/>
        <v>2.6312000000000002E-2</v>
      </c>
      <c r="CA312" s="146">
        <f t="shared" si="415"/>
        <v>2.3040999999999999E-2</v>
      </c>
      <c r="CB312" s="146">
        <f t="shared" si="415"/>
        <v>2.6251999999999998E-2</v>
      </c>
      <c r="CC312" s="146">
        <f t="shared" si="415"/>
        <v>2.2199E-2</v>
      </c>
      <c r="CD312" s="146">
        <f t="shared" si="415"/>
        <v>1.9519999999999999E-2</v>
      </c>
      <c r="CE312" s="146">
        <f t="shared" si="415"/>
        <v>2.7E-2</v>
      </c>
      <c r="CF312" s="146">
        <f t="shared" si="415"/>
        <v>2.2463E-2</v>
      </c>
      <c r="CG312" s="146">
        <f t="shared" si="415"/>
        <v>2.7E-2</v>
      </c>
      <c r="CH312" s="146">
        <f t="shared" si="415"/>
        <v>2.2187999999999999E-2</v>
      </c>
      <c r="CI312" s="146">
        <f t="shared" si="415"/>
        <v>2.418E-2</v>
      </c>
      <c r="CJ312" s="146">
        <f t="shared" si="415"/>
        <v>2.3469E-2</v>
      </c>
      <c r="CK312" s="146">
        <f t="shared" si="415"/>
        <v>6.6010000000000001E-3</v>
      </c>
      <c r="CL312" s="146">
        <f t="shared" si="415"/>
        <v>8.2289999999999985E-3</v>
      </c>
      <c r="CM312" s="146">
        <f t="shared" si="415"/>
        <v>2.274E-3</v>
      </c>
      <c r="CN312" s="146">
        <f t="shared" si="415"/>
        <v>2.7E-2</v>
      </c>
      <c r="CO312" s="146">
        <f t="shared" si="415"/>
        <v>2.2359999999999998E-2</v>
      </c>
      <c r="CP312" s="146">
        <f t="shared" si="415"/>
        <v>2.0548999999999998E-2</v>
      </c>
      <c r="CQ312" s="146">
        <f t="shared" si="415"/>
        <v>1.2426999999999999E-2</v>
      </c>
      <c r="CR312" s="146">
        <f t="shared" si="415"/>
        <v>1.6799999999999999E-3</v>
      </c>
      <c r="CS312" s="146">
        <f t="shared" si="415"/>
        <v>2.2658000000000001E-2</v>
      </c>
      <c r="CT312" s="146">
        <f t="shared" si="415"/>
        <v>8.5199999999999998E-3</v>
      </c>
      <c r="CU312" s="146">
        <f t="shared" si="415"/>
        <v>1.9615999999999998E-2</v>
      </c>
      <c r="CV312" s="146">
        <f t="shared" si="415"/>
        <v>1.0978999999999999E-2</v>
      </c>
      <c r="CW312" s="146">
        <f t="shared" si="415"/>
        <v>1.7086999999999998E-2</v>
      </c>
      <c r="CX312" s="146">
        <f t="shared" si="415"/>
        <v>2.1824000000000003E-2</v>
      </c>
      <c r="CY312" s="146">
        <f t="shared" si="415"/>
        <v>2.7E-2</v>
      </c>
      <c r="CZ312" s="146">
        <f t="shared" si="415"/>
        <v>2.6651000000000001E-2</v>
      </c>
      <c r="DA312" s="146">
        <f t="shared" si="415"/>
        <v>2.7E-2</v>
      </c>
      <c r="DB312" s="146">
        <f t="shared" si="415"/>
        <v>2.7E-2</v>
      </c>
      <c r="DC312" s="146">
        <f t="shared" si="415"/>
        <v>1.7417999999999999E-2</v>
      </c>
      <c r="DD312" s="146">
        <f t="shared" si="415"/>
        <v>3.4300000000000003E-3</v>
      </c>
      <c r="DE312" s="146">
        <f t="shared" si="415"/>
        <v>1.145E-2</v>
      </c>
      <c r="DF312" s="146">
        <f t="shared" si="415"/>
        <v>2.4213999999999999E-2</v>
      </c>
      <c r="DG312" s="146">
        <f t="shared" si="415"/>
        <v>2.0452999999999999E-2</v>
      </c>
      <c r="DH312" s="146">
        <f t="shared" si="415"/>
        <v>2.0516E-2</v>
      </c>
      <c r="DI312" s="146">
        <f t="shared" si="415"/>
        <v>1.8844999999999997E-2</v>
      </c>
      <c r="DJ312" s="146">
        <f t="shared" si="415"/>
        <v>2.0882999999999999E-2</v>
      </c>
      <c r="DK312" s="146">
        <f t="shared" si="415"/>
        <v>1.5657999999999998E-2</v>
      </c>
      <c r="DL312" s="146">
        <f t="shared" si="415"/>
        <v>2.1967E-2</v>
      </c>
      <c r="DM312" s="146">
        <f t="shared" si="415"/>
        <v>1.9899E-2</v>
      </c>
      <c r="DN312" s="146">
        <f t="shared" si="415"/>
        <v>2.7E-2</v>
      </c>
      <c r="DO312" s="146">
        <f t="shared" si="415"/>
        <v>2.7E-2</v>
      </c>
      <c r="DP312" s="146">
        <f t="shared" si="415"/>
        <v>2.7E-2</v>
      </c>
      <c r="DQ312" s="146">
        <f t="shared" si="415"/>
        <v>2.4545000000000001E-2</v>
      </c>
      <c r="DR312" s="146">
        <f t="shared" si="415"/>
        <v>2.4417000000000001E-2</v>
      </c>
      <c r="DS312" s="146">
        <f t="shared" si="415"/>
        <v>2.5923999999999999E-2</v>
      </c>
      <c r="DT312" s="146">
        <f t="shared" si="415"/>
        <v>2.1728999999999998E-2</v>
      </c>
      <c r="DU312" s="146">
        <f t="shared" si="415"/>
        <v>2.7E-2</v>
      </c>
      <c r="DV312" s="146">
        <f t="shared" si="415"/>
        <v>2.7E-2</v>
      </c>
      <c r="DW312" s="146">
        <f t="shared" si="415"/>
        <v>2.1996999999999999E-2</v>
      </c>
      <c r="DX312" s="146">
        <f t="shared" si="415"/>
        <v>1.8931E-2</v>
      </c>
      <c r="DY312" s="146">
        <f t="shared" si="415"/>
        <v>1.2928E-2</v>
      </c>
      <c r="DZ312" s="146">
        <f t="shared" si="415"/>
        <v>1.7662000000000001E-2</v>
      </c>
      <c r="EA312" s="146">
        <f t="shared" ref="EA312:FX312" si="416">+EA250</f>
        <v>1.2173E-2</v>
      </c>
      <c r="EB312" s="146">
        <f t="shared" si="416"/>
        <v>2.7E-2</v>
      </c>
      <c r="EC312" s="146">
        <f t="shared" si="416"/>
        <v>2.6620999999999999E-2</v>
      </c>
      <c r="ED312" s="146">
        <f t="shared" si="416"/>
        <v>4.4120000000000001E-3</v>
      </c>
      <c r="EE312" s="146">
        <f t="shared" si="416"/>
        <v>2.7E-2</v>
      </c>
      <c r="EF312" s="146">
        <f t="shared" si="416"/>
        <v>1.9594999999999998E-2</v>
      </c>
      <c r="EG312" s="146">
        <f t="shared" si="416"/>
        <v>2.6536000000000001E-2</v>
      </c>
      <c r="EH312" s="146">
        <f t="shared" si="416"/>
        <v>2.5053000000000002E-2</v>
      </c>
      <c r="EI312" s="146">
        <f t="shared" si="416"/>
        <v>2.7E-2</v>
      </c>
      <c r="EJ312" s="146">
        <f t="shared" si="416"/>
        <v>2.7E-2</v>
      </c>
      <c r="EK312" s="146">
        <f t="shared" si="416"/>
        <v>5.7670000000000004E-3</v>
      </c>
      <c r="EL312" s="146">
        <f t="shared" si="416"/>
        <v>2.1160000000000003E-3</v>
      </c>
      <c r="EM312" s="146">
        <f t="shared" si="416"/>
        <v>1.6308E-2</v>
      </c>
      <c r="EN312" s="146">
        <f t="shared" si="416"/>
        <v>2.7E-2</v>
      </c>
      <c r="EO312" s="146">
        <f t="shared" si="416"/>
        <v>2.7E-2</v>
      </c>
      <c r="EP312" s="146">
        <f t="shared" si="416"/>
        <v>2.0586E-2</v>
      </c>
      <c r="EQ312" s="146">
        <f t="shared" si="416"/>
        <v>9.9850000000000008E-3</v>
      </c>
      <c r="ER312" s="146">
        <f t="shared" si="416"/>
        <v>2.1283E-2</v>
      </c>
      <c r="ES312" s="146">
        <f t="shared" si="416"/>
        <v>2.3557999999999999E-2</v>
      </c>
      <c r="ET312" s="146">
        <f t="shared" si="416"/>
        <v>2.7E-2</v>
      </c>
      <c r="EU312" s="146">
        <f t="shared" si="416"/>
        <v>2.7E-2</v>
      </c>
      <c r="EV312" s="146">
        <f t="shared" si="416"/>
        <v>1.0964999999999999E-2</v>
      </c>
      <c r="EW312" s="146">
        <f t="shared" si="416"/>
        <v>6.0530000000000002E-3</v>
      </c>
      <c r="EX312" s="146">
        <f t="shared" si="416"/>
        <v>3.9100000000000003E-3</v>
      </c>
      <c r="EY312" s="146">
        <f t="shared" si="416"/>
        <v>2.7E-2</v>
      </c>
      <c r="EZ312" s="146">
        <f t="shared" si="416"/>
        <v>2.2942000000000001E-2</v>
      </c>
      <c r="FA312" s="146">
        <f t="shared" si="416"/>
        <v>1.0666E-2</v>
      </c>
      <c r="FB312" s="146">
        <f t="shared" si="416"/>
        <v>1.1505E-2</v>
      </c>
      <c r="FC312" s="146">
        <f t="shared" si="416"/>
        <v>2.2550000000000001E-2</v>
      </c>
      <c r="FD312" s="146">
        <f t="shared" si="416"/>
        <v>2.4437999999999998E-2</v>
      </c>
      <c r="FE312" s="146">
        <f t="shared" si="416"/>
        <v>1.4180999999999999E-2</v>
      </c>
      <c r="FF312" s="146">
        <f t="shared" si="416"/>
        <v>2.7E-2</v>
      </c>
      <c r="FG312" s="146">
        <f t="shared" si="416"/>
        <v>2.7E-2</v>
      </c>
      <c r="FH312" s="146">
        <f t="shared" si="416"/>
        <v>1.9771999999999998E-2</v>
      </c>
      <c r="FI312" s="146">
        <f t="shared" si="416"/>
        <v>6.1999999999999998E-3</v>
      </c>
      <c r="FJ312" s="146">
        <f t="shared" si="416"/>
        <v>1.9438E-2</v>
      </c>
      <c r="FK312" s="146">
        <f t="shared" si="416"/>
        <v>1.0845E-2</v>
      </c>
      <c r="FL312" s="146">
        <f t="shared" si="416"/>
        <v>2.7E-2</v>
      </c>
      <c r="FM312" s="146">
        <f t="shared" si="416"/>
        <v>1.8414E-2</v>
      </c>
      <c r="FN312" s="146">
        <f t="shared" si="416"/>
        <v>2.7E-2</v>
      </c>
      <c r="FO312" s="146">
        <f t="shared" si="416"/>
        <v>5.6239999999999997E-3</v>
      </c>
      <c r="FP312" s="146">
        <f t="shared" si="416"/>
        <v>1.2143000000000001E-2</v>
      </c>
      <c r="FQ312" s="146">
        <f t="shared" si="416"/>
        <v>1.6879999999999999E-2</v>
      </c>
      <c r="FR312" s="146">
        <f t="shared" si="416"/>
        <v>1.1564999999999999E-2</v>
      </c>
      <c r="FS312" s="146">
        <f t="shared" si="416"/>
        <v>5.1450000000000003E-3</v>
      </c>
      <c r="FT312" s="51">
        <f t="shared" si="416"/>
        <v>4.2929999999999999E-3</v>
      </c>
      <c r="FU312" s="146">
        <f t="shared" si="416"/>
        <v>1.8345E-2</v>
      </c>
      <c r="FV312" s="146">
        <f t="shared" si="416"/>
        <v>1.5032E-2</v>
      </c>
      <c r="FW312" s="146">
        <f t="shared" si="416"/>
        <v>2.1498E-2</v>
      </c>
      <c r="FX312" s="146">
        <f t="shared" si="416"/>
        <v>1.9675000000000002E-2</v>
      </c>
      <c r="FY312" s="146"/>
      <c r="FZ312" s="54"/>
      <c r="GB312" s="54"/>
      <c r="GC312" s="54"/>
      <c r="GD312" s="54"/>
      <c r="GE312" s="6"/>
      <c r="GF312" s="2"/>
      <c r="GG312" s="170"/>
      <c r="GH312" s="7"/>
      <c r="GI312" s="7"/>
      <c r="GJ312" s="7"/>
      <c r="GK312" s="7"/>
      <c r="GL312" s="7"/>
      <c r="GM312" s="7"/>
    </row>
    <row r="313" spans="1:195" x14ac:dyDescent="0.2">
      <c r="A313" s="3" t="s">
        <v>706</v>
      </c>
      <c r="B313" s="2" t="s">
        <v>707</v>
      </c>
      <c r="C313" s="146">
        <f t="shared" ref="C313:BN313" si="417">+C261</f>
        <v>0</v>
      </c>
      <c r="D313" s="146">
        <f t="shared" si="417"/>
        <v>0</v>
      </c>
      <c r="E313" s="146">
        <f t="shared" si="417"/>
        <v>0</v>
      </c>
      <c r="F313" s="146">
        <f t="shared" si="417"/>
        <v>0</v>
      </c>
      <c r="G313" s="146">
        <f t="shared" si="417"/>
        <v>0</v>
      </c>
      <c r="H313" s="146">
        <f t="shared" si="417"/>
        <v>0</v>
      </c>
      <c r="I313" s="146">
        <f t="shared" si="417"/>
        <v>0</v>
      </c>
      <c r="J313" s="146">
        <f t="shared" si="417"/>
        <v>0</v>
      </c>
      <c r="K313" s="146">
        <f t="shared" si="417"/>
        <v>0</v>
      </c>
      <c r="L313" s="146">
        <f t="shared" si="417"/>
        <v>0</v>
      </c>
      <c r="M313" s="146">
        <f t="shared" si="417"/>
        <v>0</v>
      </c>
      <c r="N313" s="146">
        <f t="shared" si="417"/>
        <v>0</v>
      </c>
      <c r="O313" s="146">
        <f t="shared" si="417"/>
        <v>0</v>
      </c>
      <c r="P313" s="146">
        <f t="shared" si="417"/>
        <v>0</v>
      </c>
      <c r="Q313" s="146">
        <f t="shared" si="417"/>
        <v>0</v>
      </c>
      <c r="R313" s="146">
        <f t="shared" si="417"/>
        <v>0</v>
      </c>
      <c r="S313" s="146">
        <f t="shared" si="417"/>
        <v>0</v>
      </c>
      <c r="T313" s="146">
        <f t="shared" si="417"/>
        <v>0</v>
      </c>
      <c r="U313" s="146">
        <f t="shared" si="417"/>
        <v>0</v>
      </c>
      <c r="V313" s="146">
        <f t="shared" si="417"/>
        <v>0</v>
      </c>
      <c r="W313" s="51">
        <f t="shared" si="417"/>
        <v>0</v>
      </c>
      <c r="X313" s="146">
        <f t="shared" si="417"/>
        <v>0</v>
      </c>
      <c r="Y313" s="146">
        <f t="shared" si="417"/>
        <v>0</v>
      </c>
      <c r="Z313" s="146">
        <f t="shared" si="417"/>
        <v>0</v>
      </c>
      <c r="AA313" s="146">
        <f t="shared" si="417"/>
        <v>0</v>
      </c>
      <c r="AB313" s="146">
        <f t="shared" si="417"/>
        <v>0</v>
      </c>
      <c r="AC313" s="146">
        <f t="shared" si="417"/>
        <v>0</v>
      </c>
      <c r="AD313" s="146">
        <f t="shared" si="417"/>
        <v>0</v>
      </c>
      <c r="AE313" s="146">
        <f t="shared" si="417"/>
        <v>0</v>
      </c>
      <c r="AF313" s="146">
        <f t="shared" si="417"/>
        <v>0</v>
      </c>
      <c r="AG313" s="146">
        <f t="shared" si="417"/>
        <v>0</v>
      </c>
      <c r="AH313" s="146">
        <f t="shared" si="417"/>
        <v>0</v>
      </c>
      <c r="AI313" s="146">
        <f t="shared" si="417"/>
        <v>0</v>
      </c>
      <c r="AJ313" s="146">
        <f t="shared" si="417"/>
        <v>0</v>
      </c>
      <c r="AK313" s="146">
        <f t="shared" si="417"/>
        <v>0</v>
      </c>
      <c r="AL313" s="146">
        <f t="shared" si="417"/>
        <v>0</v>
      </c>
      <c r="AM313" s="146">
        <f t="shared" si="417"/>
        <v>0</v>
      </c>
      <c r="AN313" s="146">
        <f t="shared" si="417"/>
        <v>0</v>
      </c>
      <c r="AO313" s="146">
        <f t="shared" si="417"/>
        <v>0</v>
      </c>
      <c r="AP313" s="146">
        <f t="shared" si="417"/>
        <v>0</v>
      </c>
      <c r="AQ313" s="146">
        <f t="shared" si="417"/>
        <v>0</v>
      </c>
      <c r="AR313" s="146">
        <f t="shared" si="417"/>
        <v>0</v>
      </c>
      <c r="AS313" s="146">
        <f t="shared" si="417"/>
        <v>0</v>
      </c>
      <c r="AT313" s="146">
        <f t="shared" si="417"/>
        <v>0</v>
      </c>
      <c r="AU313" s="146">
        <f t="shared" si="417"/>
        <v>0</v>
      </c>
      <c r="AV313" s="146">
        <f t="shared" si="417"/>
        <v>0</v>
      </c>
      <c r="AW313" s="146">
        <f t="shared" si="417"/>
        <v>0</v>
      </c>
      <c r="AX313" s="146">
        <f t="shared" si="417"/>
        <v>0</v>
      </c>
      <c r="AY313" s="146">
        <f t="shared" si="417"/>
        <v>0</v>
      </c>
      <c r="AZ313" s="146">
        <f t="shared" si="417"/>
        <v>0</v>
      </c>
      <c r="BA313" s="146">
        <f t="shared" si="417"/>
        <v>0</v>
      </c>
      <c r="BB313" s="146">
        <f t="shared" si="417"/>
        <v>0</v>
      </c>
      <c r="BC313" s="146">
        <f t="shared" si="417"/>
        <v>0</v>
      </c>
      <c r="BD313" s="146">
        <f t="shared" si="417"/>
        <v>0</v>
      </c>
      <c r="BE313" s="146">
        <f t="shared" si="417"/>
        <v>0</v>
      </c>
      <c r="BF313" s="146">
        <f t="shared" si="417"/>
        <v>0</v>
      </c>
      <c r="BG313" s="146">
        <f t="shared" si="417"/>
        <v>0</v>
      </c>
      <c r="BH313" s="146">
        <f t="shared" si="417"/>
        <v>0</v>
      </c>
      <c r="BI313" s="146">
        <f t="shared" si="417"/>
        <v>0</v>
      </c>
      <c r="BJ313" s="146">
        <f t="shared" si="417"/>
        <v>0</v>
      </c>
      <c r="BK313" s="146">
        <f t="shared" si="417"/>
        <v>0</v>
      </c>
      <c r="BL313" s="146">
        <f t="shared" si="417"/>
        <v>0</v>
      </c>
      <c r="BM313" s="146">
        <f t="shared" si="417"/>
        <v>0</v>
      </c>
      <c r="BN313" s="146">
        <f t="shared" si="417"/>
        <v>0</v>
      </c>
      <c r="BO313" s="146">
        <f t="shared" ref="BO313:DZ313" si="418">+BO261</f>
        <v>0</v>
      </c>
      <c r="BP313" s="146">
        <f t="shared" si="418"/>
        <v>0</v>
      </c>
      <c r="BQ313" s="146">
        <f t="shared" si="418"/>
        <v>0</v>
      </c>
      <c r="BR313" s="146">
        <f t="shared" si="418"/>
        <v>0</v>
      </c>
      <c r="BS313" s="146">
        <f t="shared" si="418"/>
        <v>0</v>
      </c>
      <c r="BT313" s="146">
        <f t="shared" si="418"/>
        <v>0</v>
      </c>
      <c r="BU313" s="146">
        <f t="shared" si="418"/>
        <v>0</v>
      </c>
      <c r="BV313" s="146">
        <f t="shared" si="418"/>
        <v>0</v>
      </c>
      <c r="BW313" s="146">
        <f t="shared" si="418"/>
        <v>0</v>
      </c>
      <c r="BX313" s="146">
        <f t="shared" si="418"/>
        <v>0</v>
      </c>
      <c r="BY313" s="146">
        <f t="shared" si="418"/>
        <v>0</v>
      </c>
      <c r="BZ313" s="146">
        <f t="shared" si="418"/>
        <v>0</v>
      </c>
      <c r="CA313" s="146">
        <f t="shared" si="418"/>
        <v>0</v>
      </c>
      <c r="CB313" s="146">
        <f t="shared" si="418"/>
        <v>0</v>
      </c>
      <c r="CC313" s="146">
        <f t="shared" si="418"/>
        <v>0</v>
      </c>
      <c r="CD313" s="146">
        <f t="shared" si="418"/>
        <v>0</v>
      </c>
      <c r="CE313" s="146">
        <f t="shared" si="418"/>
        <v>0</v>
      </c>
      <c r="CF313" s="146">
        <f t="shared" si="418"/>
        <v>0</v>
      </c>
      <c r="CG313" s="146">
        <f t="shared" si="418"/>
        <v>0</v>
      </c>
      <c r="CH313" s="146">
        <f t="shared" si="418"/>
        <v>0</v>
      </c>
      <c r="CI313" s="146">
        <f t="shared" si="418"/>
        <v>0</v>
      </c>
      <c r="CJ313" s="146">
        <f t="shared" si="418"/>
        <v>0</v>
      </c>
      <c r="CK313" s="146">
        <f t="shared" si="418"/>
        <v>0</v>
      </c>
      <c r="CL313" s="146">
        <f t="shared" si="418"/>
        <v>0</v>
      </c>
      <c r="CM313" s="146">
        <f t="shared" si="418"/>
        <v>0</v>
      </c>
      <c r="CN313" s="146">
        <f t="shared" si="418"/>
        <v>0</v>
      </c>
      <c r="CO313" s="146">
        <f t="shared" si="418"/>
        <v>0</v>
      </c>
      <c r="CP313" s="146">
        <f t="shared" si="418"/>
        <v>0</v>
      </c>
      <c r="CQ313" s="146">
        <f t="shared" si="418"/>
        <v>0</v>
      </c>
      <c r="CR313" s="146">
        <f t="shared" si="418"/>
        <v>0</v>
      </c>
      <c r="CS313" s="146">
        <f t="shared" si="418"/>
        <v>0</v>
      </c>
      <c r="CT313" s="146">
        <f t="shared" si="418"/>
        <v>0</v>
      </c>
      <c r="CU313" s="146">
        <f t="shared" si="418"/>
        <v>0</v>
      </c>
      <c r="CV313" s="146">
        <f t="shared" si="418"/>
        <v>0</v>
      </c>
      <c r="CW313" s="146">
        <f t="shared" si="418"/>
        <v>0</v>
      </c>
      <c r="CX313" s="146">
        <f t="shared" si="418"/>
        <v>0</v>
      </c>
      <c r="CY313" s="146">
        <f t="shared" si="418"/>
        <v>0</v>
      </c>
      <c r="CZ313" s="146">
        <f t="shared" si="418"/>
        <v>0</v>
      </c>
      <c r="DA313" s="146">
        <f t="shared" si="418"/>
        <v>0</v>
      </c>
      <c r="DB313" s="146">
        <f t="shared" si="418"/>
        <v>0</v>
      </c>
      <c r="DC313" s="146">
        <f t="shared" si="418"/>
        <v>0</v>
      </c>
      <c r="DD313" s="146">
        <f t="shared" si="418"/>
        <v>0</v>
      </c>
      <c r="DE313" s="146">
        <f t="shared" si="418"/>
        <v>0</v>
      </c>
      <c r="DF313" s="146">
        <f t="shared" si="418"/>
        <v>0</v>
      </c>
      <c r="DG313" s="146">
        <f t="shared" si="418"/>
        <v>0</v>
      </c>
      <c r="DH313" s="146">
        <f t="shared" si="418"/>
        <v>0</v>
      </c>
      <c r="DI313" s="146">
        <f t="shared" si="418"/>
        <v>0</v>
      </c>
      <c r="DJ313" s="146">
        <f t="shared" si="418"/>
        <v>0</v>
      </c>
      <c r="DK313" s="146">
        <f t="shared" si="418"/>
        <v>0</v>
      </c>
      <c r="DL313" s="146">
        <f t="shared" si="418"/>
        <v>0</v>
      </c>
      <c r="DM313" s="146">
        <f t="shared" si="418"/>
        <v>0</v>
      </c>
      <c r="DN313" s="146">
        <f t="shared" si="418"/>
        <v>0</v>
      </c>
      <c r="DO313" s="146">
        <f t="shared" si="418"/>
        <v>0</v>
      </c>
      <c r="DP313" s="146">
        <f t="shared" si="418"/>
        <v>0</v>
      </c>
      <c r="DQ313" s="146">
        <f t="shared" si="418"/>
        <v>0</v>
      </c>
      <c r="DR313" s="146">
        <f t="shared" si="418"/>
        <v>0</v>
      </c>
      <c r="DS313" s="146">
        <f t="shared" si="418"/>
        <v>0</v>
      </c>
      <c r="DT313" s="146">
        <f t="shared" si="418"/>
        <v>0</v>
      </c>
      <c r="DU313" s="146">
        <f t="shared" si="418"/>
        <v>0</v>
      </c>
      <c r="DV313" s="146">
        <f t="shared" si="418"/>
        <v>0</v>
      </c>
      <c r="DW313" s="146">
        <f t="shared" si="418"/>
        <v>0</v>
      </c>
      <c r="DX313" s="146">
        <f t="shared" si="418"/>
        <v>0</v>
      </c>
      <c r="DY313" s="146">
        <f t="shared" si="418"/>
        <v>0</v>
      </c>
      <c r="DZ313" s="146">
        <f t="shared" si="418"/>
        <v>0</v>
      </c>
      <c r="EA313" s="146">
        <f t="shared" ref="EA313:FX313" si="419">+EA261</f>
        <v>0</v>
      </c>
      <c r="EB313" s="146">
        <f t="shared" si="419"/>
        <v>0</v>
      </c>
      <c r="EC313" s="146">
        <f t="shared" si="419"/>
        <v>0</v>
      </c>
      <c r="ED313" s="146">
        <f t="shared" si="419"/>
        <v>0</v>
      </c>
      <c r="EE313" s="146">
        <f t="shared" si="419"/>
        <v>0</v>
      </c>
      <c r="EF313" s="146">
        <f t="shared" si="419"/>
        <v>0</v>
      </c>
      <c r="EG313" s="146">
        <f t="shared" si="419"/>
        <v>0</v>
      </c>
      <c r="EH313" s="146">
        <f t="shared" si="419"/>
        <v>0</v>
      </c>
      <c r="EI313" s="146">
        <f t="shared" si="419"/>
        <v>0</v>
      </c>
      <c r="EJ313" s="146">
        <f t="shared" si="419"/>
        <v>0</v>
      </c>
      <c r="EK313" s="146">
        <f t="shared" si="419"/>
        <v>0</v>
      </c>
      <c r="EL313" s="146">
        <f t="shared" si="419"/>
        <v>0</v>
      </c>
      <c r="EM313" s="146">
        <f t="shared" si="419"/>
        <v>0</v>
      </c>
      <c r="EN313" s="146">
        <f t="shared" si="419"/>
        <v>0</v>
      </c>
      <c r="EO313" s="146">
        <f t="shared" si="419"/>
        <v>0</v>
      </c>
      <c r="EP313" s="146">
        <f t="shared" si="419"/>
        <v>0</v>
      </c>
      <c r="EQ313" s="146">
        <f t="shared" si="419"/>
        <v>0</v>
      </c>
      <c r="ER313" s="146">
        <f t="shared" si="419"/>
        <v>0</v>
      </c>
      <c r="ES313" s="146">
        <f t="shared" si="419"/>
        <v>0</v>
      </c>
      <c r="ET313" s="146">
        <f t="shared" si="419"/>
        <v>0</v>
      </c>
      <c r="EU313" s="146">
        <f t="shared" si="419"/>
        <v>0</v>
      </c>
      <c r="EV313" s="146">
        <f t="shared" si="419"/>
        <v>0</v>
      </c>
      <c r="EW313" s="146">
        <f t="shared" si="419"/>
        <v>0</v>
      </c>
      <c r="EX313" s="146">
        <f t="shared" si="419"/>
        <v>0</v>
      </c>
      <c r="EY313" s="146">
        <f t="shared" si="419"/>
        <v>0</v>
      </c>
      <c r="EZ313" s="146">
        <f t="shared" si="419"/>
        <v>0</v>
      </c>
      <c r="FA313" s="146">
        <f t="shared" si="419"/>
        <v>0</v>
      </c>
      <c r="FB313" s="146">
        <f t="shared" si="419"/>
        <v>0</v>
      </c>
      <c r="FC313" s="146">
        <f t="shared" si="419"/>
        <v>0</v>
      </c>
      <c r="FD313" s="146">
        <f t="shared" si="419"/>
        <v>0</v>
      </c>
      <c r="FE313" s="146">
        <f t="shared" si="419"/>
        <v>0</v>
      </c>
      <c r="FF313" s="146">
        <f t="shared" si="419"/>
        <v>0</v>
      </c>
      <c r="FG313" s="146">
        <f t="shared" si="419"/>
        <v>0</v>
      </c>
      <c r="FH313" s="146">
        <f t="shared" si="419"/>
        <v>0</v>
      </c>
      <c r="FI313" s="146">
        <f t="shared" si="419"/>
        <v>0</v>
      </c>
      <c r="FJ313" s="146">
        <f t="shared" si="419"/>
        <v>0</v>
      </c>
      <c r="FK313" s="146">
        <f t="shared" si="419"/>
        <v>0</v>
      </c>
      <c r="FL313" s="146">
        <f t="shared" si="419"/>
        <v>0</v>
      </c>
      <c r="FM313" s="146">
        <f t="shared" si="419"/>
        <v>0</v>
      </c>
      <c r="FN313" s="146">
        <f t="shared" si="419"/>
        <v>0</v>
      </c>
      <c r="FO313" s="146">
        <f t="shared" si="419"/>
        <v>0</v>
      </c>
      <c r="FP313" s="146">
        <f t="shared" si="419"/>
        <v>0</v>
      </c>
      <c r="FQ313" s="146">
        <f t="shared" si="419"/>
        <v>0</v>
      </c>
      <c r="FR313" s="146">
        <f t="shared" si="419"/>
        <v>0</v>
      </c>
      <c r="FS313" s="146">
        <f t="shared" si="419"/>
        <v>0</v>
      </c>
      <c r="FT313" s="51">
        <f t="shared" si="419"/>
        <v>0</v>
      </c>
      <c r="FU313" s="146">
        <f t="shared" si="419"/>
        <v>0</v>
      </c>
      <c r="FV313" s="146">
        <f t="shared" si="419"/>
        <v>0</v>
      </c>
      <c r="FW313" s="146">
        <f t="shared" si="419"/>
        <v>0</v>
      </c>
      <c r="FX313" s="146">
        <f t="shared" si="419"/>
        <v>0</v>
      </c>
      <c r="FY313" s="146"/>
      <c r="FZ313" s="54"/>
      <c r="GA313" s="54"/>
      <c r="GB313" s="54"/>
      <c r="GC313" s="54"/>
      <c r="GD313" s="54"/>
      <c r="GE313" s="6"/>
      <c r="GF313" s="7"/>
      <c r="GG313" s="170"/>
      <c r="GH313" s="7"/>
      <c r="GI313" s="7"/>
      <c r="GJ313" s="7"/>
      <c r="GK313" s="7"/>
      <c r="GL313" s="7"/>
      <c r="GM313" s="7"/>
    </row>
    <row r="314" spans="1:195" x14ac:dyDescent="0.2">
      <c r="A314" s="3" t="s">
        <v>708</v>
      </c>
      <c r="B314" s="2" t="s">
        <v>709</v>
      </c>
      <c r="C314" s="146">
        <f t="shared" ref="C314:BN314" si="420">ROUND((C71/C40),6)</f>
        <v>3.0499999999999999E-4</v>
      </c>
      <c r="D314" s="146">
        <f t="shared" si="420"/>
        <v>0</v>
      </c>
      <c r="E314" s="146">
        <f t="shared" si="420"/>
        <v>0</v>
      </c>
      <c r="F314" s="146">
        <f t="shared" si="420"/>
        <v>0</v>
      </c>
      <c r="G314" s="146">
        <f t="shared" si="420"/>
        <v>0</v>
      </c>
      <c r="H314" s="146">
        <f t="shared" si="420"/>
        <v>0</v>
      </c>
      <c r="I314" s="146">
        <f t="shared" si="420"/>
        <v>7.2999999999999996E-4</v>
      </c>
      <c r="J314" s="146">
        <f t="shared" si="420"/>
        <v>0</v>
      </c>
      <c r="K314" s="146">
        <f t="shared" si="420"/>
        <v>0</v>
      </c>
      <c r="L314" s="146">
        <f t="shared" si="420"/>
        <v>0</v>
      </c>
      <c r="M314" s="146">
        <f t="shared" si="420"/>
        <v>0</v>
      </c>
      <c r="N314" s="146">
        <f t="shared" si="420"/>
        <v>1.0510000000000001E-3</v>
      </c>
      <c r="O314" s="146">
        <f t="shared" si="420"/>
        <v>1.3450000000000001E-3</v>
      </c>
      <c r="P314" s="146">
        <f t="shared" si="420"/>
        <v>1.85E-4</v>
      </c>
      <c r="Q314" s="146">
        <f t="shared" si="420"/>
        <v>0</v>
      </c>
      <c r="R314" s="146">
        <f t="shared" si="420"/>
        <v>0</v>
      </c>
      <c r="S314" s="146">
        <f t="shared" si="420"/>
        <v>0</v>
      </c>
      <c r="T314" s="146">
        <f t="shared" si="420"/>
        <v>0</v>
      </c>
      <c r="U314" s="146">
        <f t="shared" si="420"/>
        <v>0</v>
      </c>
      <c r="V314" s="146">
        <f t="shared" si="420"/>
        <v>0</v>
      </c>
      <c r="W314" s="51">
        <f t="shared" si="420"/>
        <v>0</v>
      </c>
      <c r="X314" s="146">
        <f t="shared" si="420"/>
        <v>3.2699999999999998E-4</v>
      </c>
      <c r="Y314" s="146">
        <f t="shared" si="420"/>
        <v>0</v>
      </c>
      <c r="Z314" s="146">
        <f t="shared" si="420"/>
        <v>5.3759999999999997E-3</v>
      </c>
      <c r="AA314" s="146">
        <f t="shared" si="420"/>
        <v>0</v>
      </c>
      <c r="AB314" s="146">
        <f t="shared" si="420"/>
        <v>0</v>
      </c>
      <c r="AC314" s="146">
        <f t="shared" si="420"/>
        <v>0</v>
      </c>
      <c r="AD314" s="146">
        <f t="shared" si="420"/>
        <v>0</v>
      </c>
      <c r="AE314" s="146">
        <f t="shared" si="420"/>
        <v>1.848E-3</v>
      </c>
      <c r="AF314" s="146">
        <f t="shared" si="420"/>
        <v>0</v>
      </c>
      <c r="AG314" s="146">
        <f t="shared" si="420"/>
        <v>0</v>
      </c>
      <c r="AH314" s="146">
        <f t="shared" si="420"/>
        <v>5.8640000000000003E-3</v>
      </c>
      <c r="AI314" s="146">
        <f t="shared" si="420"/>
        <v>0</v>
      </c>
      <c r="AJ314" s="146">
        <f t="shared" si="420"/>
        <v>0</v>
      </c>
      <c r="AK314" s="146">
        <f t="shared" si="420"/>
        <v>0</v>
      </c>
      <c r="AL314" s="146">
        <f t="shared" si="420"/>
        <v>0</v>
      </c>
      <c r="AM314" s="146">
        <f t="shared" si="420"/>
        <v>0</v>
      </c>
      <c r="AN314" s="146">
        <f t="shared" si="420"/>
        <v>0</v>
      </c>
      <c r="AO314" s="146">
        <f t="shared" si="420"/>
        <v>0</v>
      </c>
      <c r="AP314" s="146">
        <f t="shared" si="420"/>
        <v>0</v>
      </c>
      <c r="AQ314" s="146">
        <f t="shared" si="420"/>
        <v>0</v>
      </c>
      <c r="AR314" s="146">
        <f t="shared" si="420"/>
        <v>0</v>
      </c>
      <c r="AS314" s="146">
        <f t="shared" si="420"/>
        <v>7.2199999999999999E-4</v>
      </c>
      <c r="AT314" s="146">
        <f t="shared" si="420"/>
        <v>0</v>
      </c>
      <c r="AU314" s="146">
        <f t="shared" si="420"/>
        <v>0</v>
      </c>
      <c r="AV314" s="146">
        <f t="shared" si="420"/>
        <v>0</v>
      </c>
      <c r="AW314" s="146">
        <f t="shared" si="420"/>
        <v>0</v>
      </c>
      <c r="AX314" s="146">
        <f t="shared" si="420"/>
        <v>0</v>
      </c>
      <c r="AY314" s="146">
        <f t="shared" si="420"/>
        <v>0</v>
      </c>
      <c r="AZ314" s="146">
        <f t="shared" si="420"/>
        <v>0</v>
      </c>
      <c r="BA314" s="146">
        <f t="shared" si="420"/>
        <v>0</v>
      </c>
      <c r="BB314" s="146">
        <f t="shared" si="420"/>
        <v>0</v>
      </c>
      <c r="BC314" s="146">
        <f t="shared" si="420"/>
        <v>0</v>
      </c>
      <c r="BD314" s="146">
        <f t="shared" si="420"/>
        <v>0</v>
      </c>
      <c r="BE314" s="146">
        <f t="shared" si="420"/>
        <v>0</v>
      </c>
      <c r="BF314" s="146">
        <f t="shared" si="420"/>
        <v>0</v>
      </c>
      <c r="BG314" s="146">
        <f t="shared" si="420"/>
        <v>0</v>
      </c>
      <c r="BH314" s="146">
        <f t="shared" si="420"/>
        <v>0</v>
      </c>
      <c r="BI314" s="146">
        <f t="shared" si="420"/>
        <v>0</v>
      </c>
      <c r="BJ314" s="146">
        <f t="shared" si="420"/>
        <v>0</v>
      </c>
      <c r="BK314" s="146">
        <f t="shared" si="420"/>
        <v>0</v>
      </c>
      <c r="BL314" s="146">
        <f t="shared" si="420"/>
        <v>0</v>
      </c>
      <c r="BM314" s="146">
        <f t="shared" si="420"/>
        <v>1.7650000000000001E-3</v>
      </c>
      <c r="BN314" s="146">
        <f t="shared" si="420"/>
        <v>0</v>
      </c>
      <c r="BO314" s="146">
        <f t="shared" ref="BO314:DZ314" si="421">ROUND((BO71/BO40),6)</f>
        <v>0</v>
      </c>
      <c r="BP314" s="146">
        <f t="shared" si="421"/>
        <v>0</v>
      </c>
      <c r="BQ314" s="146">
        <f t="shared" si="421"/>
        <v>0</v>
      </c>
      <c r="BR314" s="146">
        <f t="shared" si="421"/>
        <v>0</v>
      </c>
      <c r="BS314" s="146">
        <f t="shared" si="421"/>
        <v>0</v>
      </c>
      <c r="BT314" s="146">
        <f t="shared" si="421"/>
        <v>0</v>
      </c>
      <c r="BU314" s="146">
        <f t="shared" si="421"/>
        <v>0</v>
      </c>
      <c r="BV314" s="146">
        <f t="shared" si="421"/>
        <v>1.403E-3</v>
      </c>
      <c r="BW314" s="146">
        <f t="shared" si="421"/>
        <v>0</v>
      </c>
      <c r="BX314" s="146">
        <f t="shared" si="421"/>
        <v>0</v>
      </c>
      <c r="BY314" s="146">
        <f t="shared" si="421"/>
        <v>0</v>
      </c>
      <c r="BZ314" s="146">
        <f t="shared" si="421"/>
        <v>0</v>
      </c>
      <c r="CA314" s="146">
        <f t="shared" si="421"/>
        <v>0</v>
      </c>
      <c r="CB314" s="146">
        <f t="shared" si="421"/>
        <v>0</v>
      </c>
      <c r="CC314" s="146">
        <f t="shared" si="421"/>
        <v>0</v>
      </c>
      <c r="CD314" s="146">
        <f t="shared" si="421"/>
        <v>4.084E-3</v>
      </c>
      <c r="CE314" s="146">
        <f t="shared" si="421"/>
        <v>0</v>
      </c>
      <c r="CF314" s="146">
        <f t="shared" si="421"/>
        <v>4.5510000000000004E-3</v>
      </c>
      <c r="CG314" s="146">
        <f t="shared" si="421"/>
        <v>0</v>
      </c>
      <c r="CH314" s="146">
        <f t="shared" si="421"/>
        <v>0</v>
      </c>
      <c r="CI314" s="146">
        <f t="shared" si="421"/>
        <v>0</v>
      </c>
      <c r="CJ314" s="146">
        <f t="shared" si="421"/>
        <v>0</v>
      </c>
      <c r="CK314" s="146">
        <f t="shared" si="421"/>
        <v>1.918E-3</v>
      </c>
      <c r="CL314" s="146">
        <f t="shared" si="421"/>
        <v>1.5300000000000001E-4</v>
      </c>
      <c r="CM314" s="146">
        <f t="shared" si="421"/>
        <v>0</v>
      </c>
      <c r="CN314" s="146">
        <f t="shared" si="421"/>
        <v>0</v>
      </c>
      <c r="CO314" s="146">
        <f t="shared" si="421"/>
        <v>0</v>
      </c>
      <c r="CP314" s="146">
        <f t="shared" si="421"/>
        <v>0</v>
      </c>
      <c r="CQ314" s="146">
        <f t="shared" si="421"/>
        <v>0</v>
      </c>
      <c r="CR314" s="146">
        <f t="shared" si="421"/>
        <v>7.3300000000000004E-4</v>
      </c>
      <c r="CS314" s="146">
        <f t="shared" si="421"/>
        <v>0</v>
      </c>
      <c r="CT314" s="146">
        <f t="shared" si="421"/>
        <v>8.83E-4</v>
      </c>
      <c r="CU314" s="146">
        <f t="shared" si="421"/>
        <v>0</v>
      </c>
      <c r="CV314" s="146">
        <f t="shared" si="421"/>
        <v>1.6130000000000001E-3</v>
      </c>
      <c r="CW314" s="146">
        <f t="shared" si="421"/>
        <v>0</v>
      </c>
      <c r="CX314" s="146">
        <f t="shared" si="421"/>
        <v>0</v>
      </c>
      <c r="CY314" s="146">
        <f t="shared" si="421"/>
        <v>0</v>
      </c>
      <c r="CZ314" s="146">
        <f t="shared" si="421"/>
        <v>0</v>
      </c>
      <c r="DA314" s="146">
        <f t="shared" si="421"/>
        <v>4.6500000000000003E-4</v>
      </c>
      <c r="DB314" s="146">
        <f t="shared" si="421"/>
        <v>0</v>
      </c>
      <c r="DC314" s="146">
        <f t="shared" si="421"/>
        <v>5.7899999999999998E-4</v>
      </c>
      <c r="DD314" s="146">
        <f t="shared" si="421"/>
        <v>2.0999999999999999E-5</v>
      </c>
      <c r="DE314" s="146">
        <f t="shared" si="421"/>
        <v>0</v>
      </c>
      <c r="DF314" s="146">
        <f t="shared" si="421"/>
        <v>0</v>
      </c>
      <c r="DG314" s="146">
        <f t="shared" si="421"/>
        <v>0</v>
      </c>
      <c r="DH314" s="146">
        <f t="shared" si="421"/>
        <v>7.3800000000000005E-4</v>
      </c>
      <c r="DI314" s="146">
        <f t="shared" si="421"/>
        <v>0</v>
      </c>
      <c r="DJ314" s="146">
        <f t="shared" si="421"/>
        <v>0</v>
      </c>
      <c r="DK314" s="146">
        <f t="shared" si="421"/>
        <v>0</v>
      </c>
      <c r="DL314" s="146">
        <f t="shared" si="421"/>
        <v>0</v>
      </c>
      <c r="DM314" s="146">
        <f t="shared" si="421"/>
        <v>0</v>
      </c>
      <c r="DN314" s="146">
        <f t="shared" si="421"/>
        <v>0</v>
      </c>
      <c r="DO314" s="146">
        <f t="shared" si="421"/>
        <v>0</v>
      </c>
      <c r="DP314" s="146">
        <f t="shared" si="421"/>
        <v>6.2200000000000005E-4</v>
      </c>
      <c r="DQ314" s="146">
        <f t="shared" si="421"/>
        <v>0</v>
      </c>
      <c r="DR314" s="146">
        <f t="shared" si="421"/>
        <v>0</v>
      </c>
      <c r="DS314" s="146">
        <f t="shared" si="421"/>
        <v>0</v>
      </c>
      <c r="DT314" s="146">
        <f t="shared" si="421"/>
        <v>0</v>
      </c>
      <c r="DU314" s="146">
        <f t="shared" si="421"/>
        <v>0</v>
      </c>
      <c r="DV314" s="146">
        <f t="shared" si="421"/>
        <v>0</v>
      </c>
      <c r="DW314" s="146">
        <f t="shared" si="421"/>
        <v>0</v>
      </c>
      <c r="DX314" s="146">
        <f t="shared" si="421"/>
        <v>0</v>
      </c>
      <c r="DY314" s="146">
        <f t="shared" si="421"/>
        <v>0</v>
      </c>
      <c r="DZ314" s="146">
        <f t="shared" si="421"/>
        <v>0</v>
      </c>
      <c r="EA314" s="146">
        <f t="shared" ref="EA314:FX314" si="422">ROUND((EA71/EA40),6)</f>
        <v>1.8109999999999999E-3</v>
      </c>
      <c r="EB314" s="146">
        <f t="shared" si="422"/>
        <v>0</v>
      </c>
      <c r="EC314" s="146">
        <f t="shared" si="422"/>
        <v>0</v>
      </c>
      <c r="ED314" s="146">
        <f t="shared" si="422"/>
        <v>2.42E-4</v>
      </c>
      <c r="EE314" s="146">
        <f t="shared" si="422"/>
        <v>0</v>
      </c>
      <c r="EF314" s="146">
        <f t="shared" si="422"/>
        <v>0</v>
      </c>
      <c r="EG314" s="146">
        <f t="shared" si="422"/>
        <v>0</v>
      </c>
      <c r="EH314" s="146">
        <f t="shared" si="422"/>
        <v>0</v>
      </c>
      <c r="EI314" s="146">
        <f t="shared" si="422"/>
        <v>0</v>
      </c>
      <c r="EJ314" s="146">
        <f t="shared" si="422"/>
        <v>0</v>
      </c>
      <c r="EK314" s="146">
        <f t="shared" si="422"/>
        <v>0</v>
      </c>
      <c r="EL314" s="146">
        <f t="shared" si="422"/>
        <v>3.0690000000000001E-3</v>
      </c>
      <c r="EM314" s="146">
        <f t="shared" si="422"/>
        <v>0</v>
      </c>
      <c r="EN314" s="146">
        <f t="shared" si="422"/>
        <v>0</v>
      </c>
      <c r="EO314" s="146">
        <f t="shared" si="422"/>
        <v>0</v>
      </c>
      <c r="EP314" s="146">
        <f t="shared" si="422"/>
        <v>0</v>
      </c>
      <c r="EQ314" s="146">
        <f t="shared" si="422"/>
        <v>1.2019999999999999E-3</v>
      </c>
      <c r="ER314" s="146">
        <f t="shared" si="422"/>
        <v>0</v>
      </c>
      <c r="ES314" s="146">
        <f t="shared" si="422"/>
        <v>0</v>
      </c>
      <c r="ET314" s="146">
        <f t="shared" si="422"/>
        <v>0</v>
      </c>
      <c r="EU314" s="146">
        <f t="shared" si="422"/>
        <v>0</v>
      </c>
      <c r="EV314" s="146">
        <f t="shared" si="422"/>
        <v>4.2900000000000002E-4</v>
      </c>
      <c r="EW314" s="146">
        <f t="shared" si="422"/>
        <v>0</v>
      </c>
      <c r="EX314" s="146">
        <f t="shared" si="422"/>
        <v>0</v>
      </c>
      <c r="EY314" s="146">
        <f t="shared" si="422"/>
        <v>0</v>
      </c>
      <c r="EZ314" s="146">
        <f t="shared" si="422"/>
        <v>2.7179999999999999E-3</v>
      </c>
      <c r="FA314" s="146">
        <f t="shared" si="422"/>
        <v>7.7899999999999996E-4</v>
      </c>
      <c r="FB314" s="146">
        <f t="shared" si="422"/>
        <v>0</v>
      </c>
      <c r="FC314" s="146">
        <f t="shared" si="422"/>
        <v>0</v>
      </c>
      <c r="FD314" s="146">
        <f t="shared" si="422"/>
        <v>0</v>
      </c>
      <c r="FE314" s="146">
        <f t="shared" si="422"/>
        <v>2.2100000000000001E-4</v>
      </c>
      <c r="FF314" s="146">
        <f t="shared" si="422"/>
        <v>0</v>
      </c>
      <c r="FG314" s="146">
        <f t="shared" si="422"/>
        <v>0</v>
      </c>
      <c r="FH314" s="146">
        <f t="shared" si="422"/>
        <v>1.9109999999999999E-3</v>
      </c>
      <c r="FI314" s="146">
        <f t="shared" si="422"/>
        <v>0</v>
      </c>
      <c r="FJ314" s="146">
        <f t="shared" si="422"/>
        <v>0</v>
      </c>
      <c r="FK314" s="146">
        <f t="shared" si="422"/>
        <v>4.3999999999999999E-5</v>
      </c>
      <c r="FL314" s="146">
        <f t="shared" si="422"/>
        <v>0</v>
      </c>
      <c r="FM314" s="146">
        <f t="shared" si="422"/>
        <v>0</v>
      </c>
      <c r="FN314" s="146">
        <f t="shared" si="422"/>
        <v>0</v>
      </c>
      <c r="FO314" s="146">
        <f t="shared" si="422"/>
        <v>0</v>
      </c>
      <c r="FP314" s="146">
        <f t="shared" si="422"/>
        <v>0</v>
      </c>
      <c r="FQ314" s="146">
        <f t="shared" si="422"/>
        <v>0</v>
      </c>
      <c r="FR314" s="146">
        <f t="shared" si="422"/>
        <v>0</v>
      </c>
      <c r="FS314" s="146">
        <f t="shared" si="422"/>
        <v>0</v>
      </c>
      <c r="FT314" s="51">
        <f t="shared" si="422"/>
        <v>0</v>
      </c>
      <c r="FU314" s="146">
        <f t="shared" si="422"/>
        <v>0</v>
      </c>
      <c r="FV314" s="146">
        <f t="shared" si="422"/>
        <v>0</v>
      </c>
      <c r="FW314" s="146">
        <f t="shared" si="422"/>
        <v>0</v>
      </c>
      <c r="FX314" s="146">
        <f t="shared" si="422"/>
        <v>0</v>
      </c>
      <c r="FY314" s="146"/>
      <c r="FZ314" s="54"/>
      <c r="GA314" s="54"/>
      <c r="GB314" s="54"/>
      <c r="GC314" s="54"/>
      <c r="GD314" s="54"/>
      <c r="GE314" s="6"/>
      <c r="GF314" s="7"/>
      <c r="GG314" s="170"/>
      <c r="GH314" s="7"/>
      <c r="GI314" s="7"/>
      <c r="GJ314" s="7"/>
      <c r="GK314" s="7"/>
      <c r="GL314" s="7"/>
      <c r="GM314" s="7"/>
    </row>
    <row r="315" spans="1:195" x14ac:dyDescent="0.2">
      <c r="A315" s="72"/>
      <c r="B315" s="2" t="s">
        <v>710</v>
      </c>
      <c r="C315" s="146"/>
      <c r="D315" s="146"/>
      <c r="E315" s="146"/>
      <c r="F315" s="146"/>
      <c r="G315" s="146"/>
      <c r="H315" s="146"/>
      <c r="I315" s="146"/>
      <c r="J315" s="146"/>
      <c r="K315" s="146"/>
      <c r="L315" s="146"/>
      <c r="M315" s="146"/>
      <c r="N315" s="146"/>
      <c r="O315" s="146"/>
      <c r="P315" s="146"/>
      <c r="Q315" s="146"/>
      <c r="R315" s="146"/>
      <c r="S315" s="146"/>
      <c r="T315" s="146"/>
      <c r="U315" s="146"/>
      <c r="V315" s="146"/>
      <c r="W315" s="51"/>
      <c r="X315" s="146"/>
      <c r="Y315" s="146"/>
      <c r="Z315" s="146"/>
      <c r="AA315" s="146"/>
      <c r="AB315" s="146"/>
      <c r="AC315" s="146"/>
      <c r="AD315" s="146"/>
      <c r="AE315" s="146"/>
      <c r="AF315" s="146"/>
      <c r="AG315" s="146"/>
      <c r="AH315" s="146"/>
      <c r="AI315" s="146"/>
      <c r="AJ315" s="146"/>
      <c r="AK315" s="146"/>
      <c r="AL315" s="146"/>
      <c r="AM315" s="146"/>
      <c r="AN315" s="146"/>
      <c r="AO315" s="146"/>
      <c r="AP315" s="146"/>
      <c r="AQ315" s="146"/>
      <c r="AR315" s="146"/>
      <c r="AS315" s="146"/>
      <c r="AT315" s="146"/>
      <c r="AU315" s="146"/>
      <c r="AV315" s="146"/>
      <c r="AW315" s="146"/>
      <c r="AX315" s="146"/>
      <c r="AY315" s="146"/>
      <c r="AZ315" s="146"/>
      <c r="BA315" s="146"/>
      <c r="BB315" s="146"/>
      <c r="BC315" s="146"/>
      <c r="BD315" s="146"/>
      <c r="BE315" s="146"/>
      <c r="BF315" s="146"/>
      <c r="BG315" s="146"/>
      <c r="BH315" s="146"/>
      <c r="BI315" s="146"/>
      <c r="BJ315" s="146"/>
      <c r="BK315" s="146"/>
      <c r="BL315" s="146"/>
      <c r="BM315" s="146"/>
      <c r="BN315" s="146"/>
      <c r="BO315" s="146"/>
      <c r="BP315" s="146"/>
      <c r="BQ315" s="146"/>
      <c r="BR315" s="146"/>
      <c r="BS315" s="146"/>
      <c r="BT315" s="146"/>
      <c r="BU315" s="146"/>
      <c r="BV315" s="146"/>
      <c r="BW315" s="146"/>
      <c r="BX315" s="146"/>
      <c r="BY315" s="146"/>
      <c r="BZ315" s="146"/>
      <c r="CA315" s="146"/>
      <c r="CB315" s="146"/>
      <c r="CC315" s="146"/>
      <c r="CD315" s="146"/>
      <c r="CE315" s="146"/>
      <c r="CF315" s="146"/>
      <c r="CG315" s="146"/>
      <c r="CH315" s="146"/>
      <c r="CI315" s="146"/>
      <c r="CJ315" s="146"/>
      <c r="CK315" s="146"/>
      <c r="CL315" s="146"/>
      <c r="CM315" s="146"/>
      <c r="CN315" s="146"/>
      <c r="CO315" s="146"/>
      <c r="CP315" s="146"/>
      <c r="CQ315" s="146"/>
      <c r="CR315" s="146"/>
      <c r="CS315" s="146"/>
      <c r="CT315" s="146"/>
      <c r="CU315" s="146"/>
      <c r="CV315" s="146"/>
      <c r="CW315" s="146"/>
      <c r="CX315" s="146"/>
      <c r="CY315" s="146"/>
      <c r="CZ315" s="146"/>
      <c r="DA315" s="146"/>
      <c r="DB315" s="146"/>
      <c r="DC315" s="146"/>
      <c r="DD315" s="146"/>
      <c r="DE315" s="146"/>
      <c r="DF315" s="146"/>
      <c r="DG315" s="146"/>
      <c r="DH315" s="146"/>
      <c r="DI315" s="146"/>
      <c r="DJ315" s="146"/>
      <c r="DK315" s="146"/>
      <c r="DL315" s="146"/>
      <c r="DM315" s="146"/>
      <c r="DN315" s="146"/>
      <c r="DO315" s="146"/>
      <c r="DP315" s="146"/>
      <c r="DQ315" s="146"/>
      <c r="DR315" s="146"/>
      <c r="DS315" s="146"/>
      <c r="DT315" s="146"/>
      <c r="DU315" s="146"/>
      <c r="DV315" s="146"/>
      <c r="DW315" s="146"/>
      <c r="DX315" s="146"/>
      <c r="DY315" s="146"/>
      <c r="DZ315" s="146"/>
      <c r="EA315" s="146"/>
      <c r="EB315" s="146"/>
      <c r="EC315" s="146"/>
      <c r="ED315" s="146"/>
      <c r="EE315" s="146"/>
      <c r="EF315" s="146"/>
      <c r="EG315" s="146"/>
      <c r="EH315" s="146"/>
      <c r="EI315" s="146"/>
      <c r="EJ315" s="146"/>
      <c r="EK315" s="146"/>
      <c r="EL315" s="146"/>
      <c r="EM315" s="146"/>
      <c r="EN315" s="146"/>
      <c r="EO315" s="146"/>
      <c r="EP315" s="146"/>
      <c r="EQ315" s="146"/>
      <c r="ER315" s="146"/>
      <c r="ES315" s="146"/>
      <c r="ET315" s="146"/>
      <c r="EU315" s="146"/>
      <c r="EV315" s="146"/>
      <c r="EW315" s="146"/>
      <c r="EX315" s="146"/>
      <c r="EY315" s="146"/>
      <c r="EZ315" s="146"/>
      <c r="FA315" s="146"/>
      <c r="FB315" s="146"/>
      <c r="FC315" s="146"/>
      <c r="FD315" s="146"/>
      <c r="FE315" s="146"/>
      <c r="FF315" s="146"/>
      <c r="FG315" s="146"/>
      <c r="FH315" s="146"/>
      <c r="FI315" s="146"/>
      <c r="FJ315" s="146"/>
      <c r="FK315" s="146"/>
      <c r="FL315" s="146"/>
      <c r="FM315" s="146"/>
      <c r="FN315" s="146"/>
      <c r="FO315" s="146"/>
      <c r="FP315" s="146"/>
      <c r="FQ315" s="146"/>
      <c r="FR315" s="146"/>
      <c r="FS315" s="146"/>
      <c r="FT315" s="51"/>
      <c r="FU315" s="146"/>
      <c r="FV315" s="146"/>
      <c r="FW315" s="146"/>
      <c r="FX315" s="146"/>
      <c r="FY315" s="146"/>
      <c r="FZ315" s="54"/>
      <c r="GA315" s="54"/>
      <c r="GB315" s="54"/>
      <c r="GC315" s="54"/>
      <c r="GD315" s="54"/>
      <c r="GE315" s="6"/>
      <c r="GF315" s="7"/>
      <c r="GG315" s="170"/>
      <c r="GH315" s="7"/>
      <c r="GI315" s="7"/>
      <c r="GJ315" s="7"/>
      <c r="GK315" s="7"/>
      <c r="GL315" s="7"/>
      <c r="GM315" s="7"/>
    </row>
    <row r="316" spans="1:195" x14ac:dyDescent="0.2">
      <c r="A316" s="3" t="s">
        <v>711</v>
      </c>
      <c r="B316" s="2" t="s">
        <v>712</v>
      </c>
      <c r="C316" s="146">
        <f t="shared" ref="C316:BN316" si="423">ROUND((C72/C40),6)</f>
        <v>0</v>
      </c>
      <c r="D316" s="146">
        <f t="shared" si="423"/>
        <v>0</v>
      </c>
      <c r="E316" s="146">
        <f t="shared" si="423"/>
        <v>0</v>
      </c>
      <c r="F316" s="146">
        <f t="shared" si="423"/>
        <v>0</v>
      </c>
      <c r="G316" s="146">
        <f t="shared" si="423"/>
        <v>0</v>
      </c>
      <c r="H316" s="146">
        <f t="shared" si="423"/>
        <v>0</v>
      </c>
      <c r="I316" s="146">
        <f t="shared" si="423"/>
        <v>0</v>
      </c>
      <c r="J316" s="146">
        <f t="shared" si="423"/>
        <v>0</v>
      </c>
      <c r="K316" s="146">
        <f t="shared" si="423"/>
        <v>0</v>
      </c>
      <c r="L316" s="146">
        <f t="shared" si="423"/>
        <v>0</v>
      </c>
      <c r="M316" s="146">
        <f t="shared" si="423"/>
        <v>0</v>
      </c>
      <c r="N316" s="146">
        <f t="shared" si="423"/>
        <v>6.3E-5</v>
      </c>
      <c r="O316" s="146">
        <f t="shared" si="423"/>
        <v>0</v>
      </c>
      <c r="P316" s="146">
        <f t="shared" si="423"/>
        <v>0</v>
      </c>
      <c r="Q316" s="146">
        <f t="shared" si="423"/>
        <v>0</v>
      </c>
      <c r="R316" s="146">
        <f t="shared" si="423"/>
        <v>0</v>
      </c>
      <c r="S316" s="146">
        <f t="shared" si="423"/>
        <v>0</v>
      </c>
      <c r="T316" s="146">
        <f t="shared" si="423"/>
        <v>0</v>
      </c>
      <c r="U316" s="146">
        <f t="shared" si="423"/>
        <v>0</v>
      </c>
      <c r="V316" s="146">
        <f t="shared" si="423"/>
        <v>0</v>
      </c>
      <c r="W316" s="51">
        <f t="shared" si="423"/>
        <v>0</v>
      </c>
      <c r="X316" s="146">
        <f t="shared" si="423"/>
        <v>0</v>
      </c>
      <c r="Y316" s="146">
        <f t="shared" si="423"/>
        <v>0</v>
      </c>
      <c r="Z316" s="146">
        <f t="shared" si="423"/>
        <v>0</v>
      </c>
      <c r="AA316" s="146">
        <f t="shared" si="423"/>
        <v>0</v>
      </c>
      <c r="AB316" s="146">
        <f t="shared" si="423"/>
        <v>0</v>
      </c>
      <c r="AC316" s="146">
        <f t="shared" si="423"/>
        <v>0</v>
      </c>
      <c r="AD316" s="146">
        <f t="shared" si="423"/>
        <v>0</v>
      </c>
      <c r="AE316" s="146">
        <f t="shared" si="423"/>
        <v>0</v>
      </c>
      <c r="AF316" s="146">
        <f t="shared" si="423"/>
        <v>0</v>
      </c>
      <c r="AG316" s="146">
        <f t="shared" si="423"/>
        <v>0</v>
      </c>
      <c r="AH316" s="146">
        <f t="shared" si="423"/>
        <v>0</v>
      </c>
      <c r="AI316" s="146">
        <f t="shared" si="423"/>
        <v>0</v>
      </c>
      <c r="AJ316" s="146">
        <f t="shared" si="423"/>
        <v>0</v>
      </c>
      <c r="AK316" s="146">
        <f t="shared" si="423"/>
        <v>0</v>
      </c>
      <c r="AL316" s="146">
        <f t="shared" si="423"/>
        <v>0</v>
      </c>
      <c r="AM316" s="146">
        <f t="shared" si="423"/>
        <v>0</v>
      </c>
      <c r="AN316" s="146">
        <f t="shared" si="423"/>
        <v>0</v>
      </c>
      <c r="AO316" s="146">
        <f t="shared" si="423"/>
        <v>0</v>
      </c>
      <c r="AP316" s="146">
        <f t="shared" si="423"/>
        <v>0</v>
      </c>
      <c r="AQ316" s="146">
        <f t="shared" si="423"/>
        <v>0</v>
      </c>
      <c r="AR316" s="146">
        <f t="shared" si="423"/>
        <v>0</v>
      </c>
      <c r="AS316" s="146">
        <f t="shared" si="423"/>
        <v>0</v>
      </c>
      <c r="AT316" s="146">
        <f t="shared" si="423"/>
        <v>0</v>
      </c>
      <c r="AU316" s="146">
        <f t="shared" si="423"/>
        <v>0</v>
      </c>
      <c r="AV316" s="146">
        <f t="shared" si="423"/>
        <v>0</v>
      </c>
      <c r="AW316" s="146">
        <f t="shared" si="423"/>
        <v>0</v>
      </c>
      <c r="AX316" s="146">
        <f t="shared" si="423"/>
        <v>0</v>
      </c>
      <c r="AY316" s="146">
        <f t="shared" si="423"/>
        <v>0</v>
      </c>
      <c r="AZ316" s="146">
        <f t="shared" si="423"/>
        <v>0</v>
      </c>
      <c r="BA316" s="146">
        <f t="shared" si="423"/>
        <v>0</v>
      </c>
      <c r="BB316" s="146">
        <f t="shared" si="423"/>
        <v>0</v>
      </c>
      <c r="BC316" s="146">
        <f t="shared" si="423"/>
        <v>0</v>
      </c>
      <c r="BD316" s="146">
        <f t="shared" si="423"/>
        <v>0</v>
      </c>
      <c r="BE316" s="146">
        <f t="shared" si="423"/>
        <v>0</v>
      </c>
      <c r="BF316" s="146">
        <f t="shared" si="423"/>
        <v>0</v>
      </c>
      <c r="BG316" s="146">
        <f t="shared" si="423"/>
        <v>0</v>
      </c>
      <c r="BH316" s="146">
        <f t="shared" si="423"/>
        <v>0</v>
      </c>
      <c r="BI316" s="146">
        <f t="shared" si="423"/>
        <v>0</v>
      </c>
      <c r="BJ316" s="146">
        <f t="shared" si="423"/>
        <v>0</v>
      </c>
      <c r="BK316" s="146">
        <f t="shared" si="423"/>
        <v>0</v>
      </c>
      <c r="BL316" s="146">
        <f t="shared" si="423"/>
        <v>0</v>
      </c>
      <c r="BM316" s="146">
        <f t="shared" si="423"/>
        <v>0</v>
      </c>
      <c r="BN316" s="146">
        <f t="shared" si="423"/>
        <v>0</v>
      </c>
      <c r="BO316" s="146">
        <f t="shared" ref="BO316:DZ316" si="424">ROUND((BO72/BO40),6)</f>
        <v>0</v>
      </c>
      <c r="BP316" s="146">
        <f t="shared" si="424"/>
        <v>0</v>
      </c>
      <c r="BQ316" s="146">
        <f t="shared" si="424"/>
        <v>0</v>
      </c>
      <c r="BR316" s="146">
        <f t="shared" si="424"/>
        <v>0</v>
      </c>
      <c r="BS316" s="146">
        <f t="shared" si="424"/>
        <v>0</v>
      </c>
      <c r="BT316" s="146">
        <f t="shared" si="424"/>
        <v>0</v>
      </c>
      <c r="BU316" s="146">
        <f t="shared" si="424"/>
        <v>0</v>
      </c>
      <c r="BV316" s="146">
        <f t="shared" si="424"/>
        <v>0</v>
      </c>
      <c r="BW316" s="146">
        <f t="shared" si="424"/>
        <v>0</v>
      </c>
      <c r="BX316" s="146">
        <f t="shared" si="424"/>
        <v>0</v>
      </c>
      <c r="BY316" s="146">
        <f t="shared" si="424"/>
        <v>0</v>
      </c>
      <c r="BZ316" s="146">
        <f t="shared" si="424"/>
        <v>0</v>
      </c>
      <c r="CA316" s="146">
        <f t="shared" si="424"/>
        <v>0</v>
      </c>
      <c r="CB316" s="146">
        <f t="shared" si="424"/>
        <v>0</v>
      </c>
      <c r="CC316" s="146">
        <f t="shared" si="424"/>
        <v>0</v>
      </c>
      <c r="CD316" s="146">
        <f t="shared" si="424"/>
        <v>0</v>
      </c>
      <c r="CE316" s="146">
        <f t="shared" si="424"/>
        <v>0</v>
      </c>
      <c r="CF316" s="146">
        <f t="shared" si="424"/>
        <v>0</v>
      </c>
      <c r="CG316" s="146">
        <f t="shared" si="424"/>
        <v>0</v>
      </c>
      <c r="CH316" s="146">
        <f t="shared" si="424"/>
        <v>0</v>
      </c>
      <c r="CI316" s="146">
        <f t="shared" si="424"/>
        <v>0</v>
      </c>
      <c r="CJ316" s="146">
        <f t="shared" si="424"/>
        <v>0</v>
      </c>
      <c r="CK316" s="146">
        <f t="shared" si="424"/>
        <v>0</v>
      </c>
      <c r="CL316" s="146">
        <f t="shared" si="424"/>
        <v>0</v>
      </c>
      <c r="CM316" s="146">
        <f t="shared" si="424"/>
        <v>0</v>
      </c>
      <c r="CN316" s="146">
        <f t="shared" si="424"/>
        <v>0</v>
      </c>
      <c r="CO316" s="146">
        <f t="shared" si="424"/>
        <v>0</v>
      </c>
      <c r="CP316" s="146">
        <f t="shared" si="424"/>
        <v>0</v>
      </c>
      <c r="CQ316" s="146">
        <f t="shared" si="424"/>
        <v>0</v>
      </c>
      <c r="CR316" s="146">
        <f t="shared" si="424"/>
        <v>0</v>
      </c>
      <c r="CS316" s="146">
        <f t="shared" si="424"/>
        <v>0</v>
      </c>
      <c r="CT316" s="146">
        <f t="shared" si="424"/>
        <v>0</v>
      </c>
      <c r="CU316" s="146">
        <f t="shared" si="424"/>
        <v>0</v>
      </c>
      <c r="CV316" s="146">
        <f t="shared" si="424"/>
        <v>0</v>
      </c>
      <c r="CW316" s="146">
        <f t="shared" si="424"/>
        <v>0</v>
      </c>
      <c r="CX316" s="146">
        <f t="shared" si="424"/>
        <v>0</v>
      </c>
      <c r="CY316" s="146">
        <f t="shared" si="424"/>
        <v>0</v>
      </c>
      <c r="CZ316" s="146">
        <f t="shared" si="424"/>
        <v>0</v>
      </c>
      <c r="DA316" s="146">
        <f t="shared" si="424"/>
        <v>0</v>
      </c>
      <c r="DB316" s="146">
        <f t="shared" si="424"/>
        <v>0</v>
      </c>
      <c r="DC316" s="146">
        <f t="shared" si="424"/>
        <v>0</v>
      </c>
      <c r="DD316" s="146">
        <f t="shared" si="424"/>
        <v>0</v>
      </c>
      <c r="DE316" s="146">
        <f t="shared" si="424"/>
        <v>0</v>
      </c>
      <c r="DF316" s="146">
        <f t="shared" si="424"/>
        <v>0</v>
      </c>
      <c r="DG316" s="146">
        <f t="shared" si="424"/>
        <v>0</v>
      </c>
      <c r="DH316" s="146">
        <f t="shared" si="424"/>
        <v>0</v>
      </c>
      <c r="DI316" s="146">
        <f t="shared" si="424"/>
        <v>0</v>
      </c>
      <c r="DJ316" s="146">
        <f t="shared" si="424"/>
        <v>0</v>
      </c>
      <c r="DK316" s="146">
        <f t="shared" si="424"/>
        <v>0</v>
      </c>
      <c r="DL316" s="146">
        <f t="shared" si="424"/>
        <v>0</v>
      </c>
      <c r="DM316" s="146">
        <f t="shared" si="424"/>
        <v>0</v>
      </c>
      <c r="DN316" s="146">
        <f t="shared" si="424"/>
        <v>0</v>
      </c>
      <c r="DO316" s="146">
        <f t="shared" si="424"/>
        <v>0</v>
      </c>
      <c r="DP316" s="146">
        <f t="shared" si="424"/>
        <v>0</v>
      </c>
      <c r="DQ316" s="146">
        <f t="shared" si="424"/>
        <v>0</v>
      </c>
      <c r="DR316" s="146">
        <f t="shared" si="424"/>
        <v>0</v>
      </c>
      <c r="DS316" s="146">
        <f t="shared" si="424"/>
        <v>0</v>
      </c>
      <c r="DT316" s="146">
        <f t="shared" si="424"/>
        <v>0</v>
      </c>
      <c r="DU316" s="146">
        <f t="shared" si="424"/>
        <v>0</v>
      </c>
      <c r="DV316" s="146">
        <f t="shared" si="424"/>
        <v>0</v>
      </c>
      <c r="DW316" s="146">
        <f t="shared" si="424"/>
        <v>0</v>
      </c>
      <c r="DX316" s="146">
        <f t="shared" si="424"/>
        <v>0</v>
      </c>
      <c r="DY316" s="146">
        <f t="shared" si="424"/>
        <v>0</v>
      </c>
      <c r="DZ316" s="146">
        <f t="shared" si="424"/>
        <v>0</v>
      </c>
      <c r="EA316" s="146">
        <f t="shared" ref="EA316:FX316" si="425">ROUND((EA72/EA40),6)</f>
        <v>0</v>
      </c>
      <c r="EB316" s="146">
        <f t="shared" si="425"/>
        <v>0</v>
      </c>
      <c r="EC316" s="146">
        <f t="shared" si="425"/>
        <v>0</v>
      </c>
      <c r="ED316" s="146">
        <f t="shared" si="425"/>
        <v>0</v>
      </c>
      <c r="EE316" s="146">
        <f t="shared" si="425"/>
        <v>0</v>
      </c>
      <c r="EF316" s="146">
        <f t="shared" si="425"/>
        <v>0</v>
      </c>
      <c r="EG316" s="146">
        <f t="shared" si="425"/>
        <v>0</v>
      </c>
      <c r="EH316" s="146">
        <f t="shared" si="425"/>
        <v>0</v>
      </c>
      <c r="EI316" s="146">
        <f t="shared" si="425"/>
        <v>0</v>
      </c>
      <c r="EJ316" s="146">
        <f t="shared" si="425"/>
        <v>0</v>
      </c>
      <c r="EK316" s="146">
        <f t="shared" si="425"/>
        <v>0</v>
      </c>
      <c r="EL316" s="146">
        <f t="shared" si="425"/>
        <v>0</v>
      </c>
      <c r="EM316" s="146">
        <f t="shared" si="425"/>
        <v>0</v>
      </c>
      <c r="EN316" s="146">
        <f t="shared" si="425"/>
        <v>0</v>
      </c>
      <c r="EO316" s="146">
        <f t="shared" si="425"/>
        <v>0</v>
      </c>
      <c r="EP316" s="146">
        <f t="shared" si="425"/>
        <v>0</v>
      </c>
      <c r="EQ316" s="146">
        <f t="shared" si="425"/>
        <v>0</v>
      </c>
      <c r="ER316" s="146">
        <f t="shared" si="425"/>
        <v>0</v>
      </c>
      <c r="ES316" s="146">
        <f t="shared" si="425"/>
        <v>0</v>
      </c>
      <c r="ET316" s="146">
        <f t="shared" si="425"/>
        <v>0</v>
      </c>
      <c r="EU316" s="146">
        <f t="shared" si="425"/>
        <v>0</v>
      </c>
      <c r="EV316" s="146">
        <f t="shared" si="425"/>
        <v>0</v>
      </c>
      <c r="EW316" s="146">
        <f t="shared" si="425"/>
        <v>0</v>
      </c>
      <c r="EX316" s="146">
        <f t="shared" si="425"/>
        <v>0</v>
      </c>
      <c r="EY316" s="146">
        <f t="shared" si="425"/>
        <v>0</v>
      </c>
      <c r="EZ316" s="146">
        <f t="shared" si="425"/>
        <v>0</v>
      </c>
      <c r="FA316" s="146">
        <f t="shared" si="425"/>
        <v>0</v>
      </c>
      <c r="FB316" s="146">
        <f t="shared" si="425"/>
        <v>0</v>
      </c>
      <c r="FC316" s="146">
        <f t="shared" si="425"/>
        <v>0</v>
      </c>
      <c r="FD316" s="146">
        <f t="shared" si="425"/>
        <v>0</v>
      </c>
      <c r="FE316" s="146">
        <f t="shared" si="425"/>
        <v>0</v>
      </c>
      <c r="FF316" s="146">
        <f t="shared" si="425"/>
        <v>0</v>
      </c>
      <c r="FG316" s="146">
        <f t="shared" si="425"/>
        <v>0</v>
      </c>
      <c r="FH316" s="146">
        <f t="shared" si="425"/>
        <v>0</v>
      </c>
      <c r="FI316" s="146">
        <f t="shared" si="425"/>
        <v>0</v>
      </c>
      <c r="FJ316" s="146">
        <f t="shared" si="425"/>
        <v>0</v>
      </c>
      <c r="FK316" s="146">
        <f t="shared" si="425"/>
        <v>0</v>
      </c>
      <c r="FL316" s="146">
        <f t="shared" si="425"/>
        <v>0</v>
      </c>
      <c r="FM316" s="146">
        <f t="shared" si="425"/>
        <v>0</v>
      </c>
      <c r="FN316" s="146">
        <f t="shared" si="425"/>
        <v>0</v>
      </c>
      <c r="FO316" s="146">
        <f t="shared" si="425"/>
        <v>0</v>
      </c>
      <c r="FP316" s="146">
        <f t="shared" si="425"/>
        <v>0</v>
      </c>
      <c r="FQ316" s="146">
        <f t="shared" si="425"/>
        <v>0</v>
      </c>
      <c r="FR316" s="146">
        <f t="shared" si="425"/>
        <v>0</v>
      </c>
      <c r="FS316" s="146">
        <f t="shared" si="425"/>
        <v>0</v>
      </c>
      <c r="FT316" s="51">
        <f t="shared" si="425"/>
        <v>0</v>
      </c>
      <c r="FU316" s="146">
        <f t="shared" si="425"/>
        <v>0</v>
      </c>
      <c r="FV316" s="146">
        <f t="shared" si="425"/>
        <v>0</v>
      </c>
      <c r="FW316" s="146">
        <f t="shared" si="425"/>
        <v>0</v>
      </c>
      <c r="FX316" s="146">
        <f t="shared" si="425"/>
        <v>0</v>
      </c>
      <c r="FY316" s="146"/>
      <c r="FZ316" s="54"/>
      <c r="GA316" s="54"/>
      <c r="GB316" s="54"/>
      <c r="GC316" s="54"/>
      <c r="GD316" s="54"/>
      <c r="GE316" s="6"/>
      <c r="GF316" s="7"/>
      <c r="GG316" s="170"/>
      <c r="GH316" s="7"/>
      <c r="GI316" s="7"/>
      <c r="GJ316" s="7"/>
      <c r="GK316" s="7"/>
      <c r="GL316" s="7"/>
      <c r="GM316" s="7"/>
    </row>
    <row r="317" spans="1:195" x14ac:dyDescent="0.2">
      <c r="A317" s="72"/>
      <c r="B317" s="2" t="s">
        <v>713</v>
      </c>
      <c r="C317" s="146"/>
      <c r="D317" s="146"/>
      <c r="E317" s="146"/>
      <c r="F317" s="146"/>
      <c r="G317" s="146"/>
      <c r="H317" s="146"/>
      <c r="I317" s="146"/>
      <c r="J317" s="146"/>
      <c r="K317" s="146"/>
      <c r="L317" s="146"/>
      <c r="M317" s="146"/>
      <c r="N317" s="146"/>
      <c r="O317" s="146"/>
      <c r="P317" s="146"/>
      <c r="Q317" s="146"/>
      <c r="R317" s="146"/>
      <c r="S317" s="146"/>
      <c r="T317" s="146"/>
      <c r="U317" s="146"/>
      <c r="V317" s="146"/>
      <c r="W317" s="51"/>
      <c r="X317" s="146"/>
      <c r="Y317" s="146"/>
      <c r="Z317" s="146"/>
      <c r="AA317" s="146"/>
      <c r="AB317" s="146"/>
      <c r="AC317" s="146"/>
      <c r="AD317" s="146"/>
      <c r="AE317" s="146"/>
      <c r="AF317" s="146"/>
      <c r="AG317" s="146"/>
      <c r="AH317" s="146"/>
      <c r="AI317" s="146"/>
      <c r="AJ317" s="146"/>
      <c r="AK317" s="146"/>
      <c r="AL317" s="146"/>
      <c r="AM317" s="146"/>
      <c r="AN317" s="146"/>
      <c r="AO317" s="146"/>
      <c r="AP317" s="146"/>
      <c r="AQ317" s="146"/>
      <c r="AR317" s="146"/>
      <c r="AS317" s="146"/>
      <c r="AT317" s="146"/>
      <c r="AU317" s="146"/>
      <c r="AV317" s="146"/>
      <c r="AW317" s="146"/>
      <c r="AX317" s="146"/>
      <c r="AY317" s="146"/>
      <c r="AZ317" s="146"/>
      <c r="BA317" s="146"/>
      <c r="BB317" s="146"/>
      <c r="BC317" s="146"/>
      <c r="BD317" s="146"/>
      <c r="BE317" s="146"/>
      <c r="BF317" s="146"/>
      <c r="BG317" s="146"/>
      <c r="BH317" s="146"/>
      <c r="BI317" s="146"/>
      <c r="BJ317" s="146"/>
      <c r="BK317" s="146"/>
      <c r="BL317" s="146"/>
      <c r="BM317" s="146"/>
      <c r="BN317" s="146"/>
      <c r="BO317" s="146"/>
      <c r="BP317" s="146"/>
      <c r="BQ317" s="146"/>
      <c r="BR317" s="146"/>
      <c r="BS317" s="146"/>
      <c r="BT317" s="146"/>
      <c r="BU317" s="146"/>
      <c r="BV317" s="146"/>
      <c r="BW317" s="146"/>
      <c r="BX317" s="146"/>
      <c r="BY317" s="146"/>
      <c r="BZ317" s="146"/>
      <c r="CA317" s="146"/>
      <c r="CB317" s="146"/>
      <c r="CC317" s="146"/>
      <c r="CD317" s="146"/>
      <c r="CE317" s="146"/>
      <c r="CF317" s="146"/>
      <c r="CG317" s="146"/>
      <c r="CH317" s="146"/>
      <c r="CI317" s="146"/>
      <c r="CJ317" s="146"/>
      <c r="CK317" s="146"/>
      <c r="CL317" s="146"/>
      <c r="CM317" s="146"/>
      <c r="CN317" s="146"/>
      <c r="CO317" s="146"/>
      <c r="CP317" s="146"/>
      <c r="CQ317" s="146"/>
      <c r="CR317" s="146"/>
      <c r="CS317" s="146"/>
      <c r="CT317" s="146"/>
      <c r="CU317" s="146"/>
      <c r="CV317" s="146"/>
      <c r="CW317" s="146"/>
      <c r="CX317" s="146"/>
      <c r="CY317" s="146"/>
      <c r="CZ317" s="146"/>
      <c r="DA317" s="146"/>
      <c r="DB317" s="146"/>
      <c r="DC317" s="146"/>
      <c r="DD317" s="146"/>
      <c r="DE317" s="146"/>
      <c r="DF317" s="146"/>
      <c r="DG317" s="146"/>
      <c r="DH317" s="146"/>
      <c r="DI317" s="146"/>
      <c r="DJ317" s="146"/>
      <c r="DK317" s="146"/>
      <c r="DL317" s="146"/>
      <c r="DM317" s="146"/>
      <c r="DN317" s="146"/>
      <c r="DO317" s="146"/>
      <c r="DP317" s="146"/>
      <c r="DQ317" s="146"/>
      <c r="DR317" s="146"/>
      <c r="DS317" s="146"/>
      <c r="DT317" s="146"/>
      <c r="DU317" s="146"/>
      <c r="DV317" s="146"/>
      <c r="DW317" s="146"/>
      <c r="DX317" s="146"/>
      <c r="DY317" s="146"/>
      <c r="DZ317" s="146"/>
      <c r="EA317" s="146"/>
      <c r="EB317" s="146"/>
      <c r="EC317" s="146"/>
      <c r="ED317" s="146"/>
      <c r="EE317" s="146"/>
      <c r="EF317" s="146"/>
      <c r="EG317" s="146"/>
      <c r="EH317" s="146"/>
      <c r="EI317" s="146"/>
      <c r="EJ317" s="146"/>
      <c r="EK317" s="146"/>
      <c r="EL317" s="146"/>
      <c r="EM317" s="146"/>
      <c r="EN317" s="146"/>
      <c r="EO317" s="146"/>
      <c r="EP317" s="146"/>
      <c r="EQ317" s="146"/>
      <c r="ER317" s="146"/>
      <c r="ES317" s="146"/>
      <c r="ET317" s="146"/>
      <c r="EU317" s="146"/>
      <c r="EV317" s="146"/>
      <c r="EW317" s="146"/>
      <c r="EX317" s="146"/>
      <c r="EY317" s="146"/>
      <c r="EZ317" s="146"/>
      <c r="FA317" s="146"/>
      <c r="FB317" s="146"/>
      <c r="FC317" s="146"/>
      <c r="FD317" s="146"/>
      <c r="FE317" s="146"/>
      <c r="FF317" s="146"/>
      <c r="FG317" s="146"/>
      <c r="FH317" s="146"/>
      <c r="FI317" s="146"/>
      <c r="FJ317" s="146"/>
      <c r="FK317" s="146"/>
      <c r="FL317" s="146"/>
      <c r="FM317" s="146"/>
      <c r="FN317" s="146"/>
      <c r="FO317" s="146"/>
      <c r="FP317" s="146"/>
      <c r="FQ317" s="146"/>
      <c r="FR317" s="146"/>
      <c r="FS317" s="146"/>
      <c r="FT317" s="51"/>
      <c r="FU317" s="146"/>
      <c r="FV317" s="146"/>
      <c r="FW317" s="146"/>
      <c r="FX317" s="146"/>
      <c r="FY317" s="146"/>
      <c r="FZ317" s="54"/>
      <c r="GA317" s="54"/>
      <c r="GB317" s="54"/>
      <c r="GC317" s="54"/>
      <c r="GD317" s="54"/>
      <c r="GE317" s="6"/>
      <c r="GF317" s="7"/>
      <c r="GG317" s="170"/>
      <c r="GH317" s="7"/>
      <c r="GI317" s="7"/>
      <c r="GJ317" s="7"/>
      <c r="GK317" s="7"/>
      <c r="GL317" s="7"/>
      <c r="GM317" s="7"/>
    </row>
    <row r="318" spans="1:195" x14ac:dyDescent="0.2">
      <c r="A318" s="3" t="s">
        <v>714</v>
      </c>
      <c r="B318" s="2" t="s">
        <v>715</v>
      </c>
      <c r="C318" s="146">
        <f t="shared" ref="C318:BN318" si="426">ROUND((C73/C40),6)</f>
        <v>6.6559999999999996E-3</v>
      </c>
      <c r="D318" s="146">
        <f t="shared" si="426"/>
        <v>1.3769E-2</v>
      </c>
      <c r="E318" s="146">
        <f t="shared" si="426"/>
        <v>6.4580000000000002E-3</v>
      </c>
      <c r="F318" s="146">
        <f t="shared" si="426"/>
        <v>6.1499999999999999E-4</v>
      </c>
      <c r="G318" s="146">
        <f t="shared" si="426"/>
        <v>6.3920000000000001E-3</v>
      </c>
      <c r="H318" s="146">
        <f t="shared" si="426"/>
        <v>2.9450000000000001E-3</v>
      </c>
      <c r="I318" s="146">
        <f t="shared" si="426"/>
        <v>1.1042E-2</v>
      </c>
      <c r="J318" s="146">
        <f t="shared" si="426"/>
        <v>0</v>
      </c>
      <c r="K318" s="146">
        <f t="shared" si="426"/>
        <v>0</v>
      </c>
      <c r="L318" s="146">
        <f t="shared" si="426"/>
        <v>8.3510000000000008E-3</v>
      </c>
      <c r="M318" s="146">
        <f t="shared" si="426"/>
        <v>4.9170000000000004E-3</v>
      </c>
      <c r="N318" s="146">
        <f t="shared" si="426"/>
        <v>1.2664E-2</v>
      </c>
      <c r="O318" s="146">
        <f t="shared" si="426"/>
        <v>1.5388000000000001E-2</v>
      </c>
      <c r="P318" s="146">
        <f t="shared" si="426"/>
        <v>0</v>
      </c>
      <c r="Q318" s="146">
        <f t="shared" si="426"/>
        <v>1.4234E-2</v>
      </c>
      <c r="R318" s="146">
        <f t="shared" si="426"/>
        <v>0</v>
      </c>
      <c r="S318" s="146">
        <f t="shared" si="426"/>
        <v>0</v>
      </c>
      <c r="T318" s="146">
        <f t="shared" si="426"/>
        <v>0</v>
      </c>
      <c r="U318" s="146">
        <f t="shared" si="426"/>
        <v>5.7369999999999999E-3</v>
      </c>
      <c r="V318" s="146">
        <f t="shared" si="426"/>
        <v>0</v>
      </c>
      <c r="W318" s="146">
        <f t="shared" si="426"/>
        <v>0</v>
      </c>
      <c r="X318" s="146">
        <f t="shared" si="426"/>
        <v>1.0574E-2</v>
      </c>
      <c r="Y318" s="146">
        <f t="shared" si="426"/>
        <v>0</v>
      </c>
      <c r="Z318" s="146">
        <f t="shared" si="426"/>
        <v>0</v>
      </c>
      <c r="AA318" s="146">
        <f t="shared" si="426"/>
        <v>9.7540000000000005E-3</v>
      </c>
      <c r="AB318" s="146">
        <f t="shared" si="426"/>
        <v>8.9829999999999997E-3</v>
      </c>
      <c r="AC318" s="146">
        <f t="shared" si="426"/>
        <v>1.0416E-2</v>
      </c>
      <c r="AD318" s="146">
        <f t="shared" si="426"/>
        <v>1.0618000000000001E-2</v>
      </c>
      <c r="AE318" s="146">
        <f t="shared" si="426"/>
        <v>6.1679999999999999E-3</v>
      </c>
      <c r="AF318" s="146">
        <f t="shared" si="426"/>
        <v>7.4089999999999998E-3</v>
      </c>
      <c r="AG318" s="146">
        <f t="shared" si="426"/>
        <v>4.3049999999999998E-3</v>
      </c>
      <c r="AH318" s="146">
        <f t="shared" si="426"/>
        <v>0</v>
      </c>
      <c r="AI318" s="146">
        <f t="shared" si="426"/>
        <v>0</v>
      </c>
      <c r="AJ318" s="146">
        <f t="shared" si="426"/>
        <v>0</v>
      </c>
      <c r="AK318" s="146">
        <f t="shared" si="426"/>
        <v>0</v>
      </c>
      <c r="AL318" s="146">
        <f t="shared" si="426"/>
        <v>5.4939999999999998E-3</v>
      </c>
      <c r="AM318" s="146">
        <f t="shared" si="426"/>
        <v>0</v>
      </c>
      <c r="AN318" s="146">
        <f t="shared" si="426"/>
        <v>0</v>
      </c>
      <c r="AO318" s="146">
        <f t="shared" si="426"/>
        <v>0</v>
      </c>
      <c r="AP318" s="146">
        <f t="shared" si="426"/>
        <v>8.0359999999999997E-3</v>
      </c>
      <c r="AQ318" s="146">
        <f t="shared" si="426"/>
        <v>0</v>
      </c>
      <c r="AR318" s="146">
        <f t="shared" si="426"/>
        <v>5.1619999999999999E-3</v>
      </c>
      <c r="AS318" s="146">
        <f t="shared" si="426"/>
        <v>2.029E-3</v>
      </c>
      <c r="AT318" s="146">
        <f t="shared" si="426"/>
        <v>0</v>
      </c>
      <c r="AU318" s="146">
        <f t="shared" si="426"/>
        <v>0</v>
      </c>
      <c r="AV318" s="146">
        <f t="shared" si="426"/>
        <v>0</v>
      </c>
      <c r="AW318" s="146">
        <f t="shared" si="426"/>
        <v>0</v>
      </c>
      <c r="AX318" s="146">
        <f t="shared" si="426"/>
        <v>0</v>
      </c>
      <c r="AY318" s="146">
        <f t="shared" si="426"/>
        <v>0</v>
      </c>
      <c r="AZ318" s="146">
        <f t="shared" si="426"/>
        <v>8.626E-3</v>
      </c>
      <c r="BA318" s="146">
        <f t="shared" si="426"/>
        <v>1.0545000000000001E-2</v>
      </c>
      <c r="BB318" s="146">
        <f t="shared" si="426"/>
        <v>4.6420000000000003E-3</v>
      </c>
      <c r="BC318" s="146">
        <f t="shared" si="426"/>
        <v>1.1369000000000001E-2</v>
      </c>
      <c r="BD318" s="146">
        <f t="shared" si="426"/>
        <v>1.3339999999999999E-2</v>
      </c>
      <c r="BE318" s="146">
        <f t="shared" si="426"/>
        <v>3.0436000000000001E-2</v>
      </c>
      <c r="BF318" s="146">
        <f t="shared" si="426"/>
        <v>1.7087000000000001E-2</v>
      </c>
      <c r="BG318" s="146">
        <f t="shared" si="426"/>
        <v>0</v>
      </c>
      <c r="BH318" s="146">
        <f t="shared" si="426"/>
        <v>0</v>
      </c>
      <c r="BI318" s="146">
        <f t="shared" si="426"/>
        <v>0</v>
      </c>
      <c r="BJ318" s="146">
        <f t="shared" si="426"/>
        <v>7.8600000000000007E-3</v>
      </c>
      <c r="BK318" s="146">
        <f t="shared" si="426"/>
        <v>8.6280000000000003E-3</v>
      </c>
      <c r="BL318" s="146">
        <f t="shared" si="426"/>
        <v>0</v>
      </c>
      <c r="BM318" s="146">
        <f t="shared" si="426"/>
        <v>0</v>
      </c>
      <c r="BN318" s="146">
        <f t="shared" si="426"/>
        <v>0</v>
      </c>
      <c r="BO318" s="146">
        <f t="shared" ref="BO318:DZ318" si="427">ROUND((BO73/BO40),6)</f>
        <v>2.4780000000000002E-3</v>
      </c>
      <c r="BP318" s="146">
        <f t="shared" si="427"/>
        <v>0</v>
      </c>
      <c r="BQ318" s="146">
        <f t="shared" si="427"/>
        <v>8.1110000000000002E-3</v>
      </c>
      <c r="BR318" s="146">
        <f t="shared" si="427"/>
        <v>6.3969999999999999E-3</v>
      </c>
      <c r="BS318" s="146">
        <f t="shared" si="427"/>
        <v>3.82E-3</v>
      </c>
      <c r="BT318" s="146">
        <f t="shared" si="427"/>
        <v>3.0200000000000001E-3</v>
      </c>
      <c r="BU318" s="146">
        <f t="shared" si="427"/>
        <v>4.9550000000000002E-3</v>
      </c>
      <c r="BV318" s="146">
        <f t="shared" si="427"/>
        <v>2.3800000000000002E-3</v>
      </c>
      <c r="BW318" s="146">
        <f t="shared" si="427"/>
        <v>6.8970000000000004E-3</v>
      </c>
      <c r="BX318" s="146">
        <f t="shared" si="427"/>
        <v>0</v>
      </c>
      <c r="BY318" s="146">
        <f t="shared" si="427"/>
        <v>0</v>
      </c>
      <c r="BZ318" s="146">
        <f t="shared" si="427"/>
        <v>0</v>
      </c>
      <c r="CA318" s="146">
        <f t="shared" si="427"/>
        <v>0</v>
      </c>
      <c r="CB318" s="146">
        <f t="shared" si="427"/>
        <v>1.1785E-2</v>
      </c>
      <c r="CC318" s="146">
        <f t="shared" si="427"/>
        <v>0</v>
      </c>
      <c r="CD318" s="146">
        <f t="shared" si="427"/>
        <v>0</v>
      </c>
      <c r="CE318" s="146">
        <f t="shared" si="427"/>
        <v>0</v>
      </c>
      <c r="CF318" s="146">
        <f t="shared" si="427"/>
        <v>0</v>
      </c>
      <c r="CG318" s="146">
        <f t="shared" si="427"/>
        <v>4.7299999999999998E-3</v>
      </c>
      <c r="CH318" s="146">
        <f t="shared" si="427"/>
        <v>0</v>
      </c>
      <c r="CI318" s="146">
        <f t="shared" si="427"/>
        <v>2.4689999999999998E-3</v>
      </c>
      <c r="CJ318" s="146">
        <f t="shared" si="427"/>
        <v>3.4280000000000001E-3</v>
      </c>
      <c r="CK318" s="146">
        <f t="shared" si="427"/>
        <v>4.0990000000000002E-3</v>
      </c>
      <c r="CL318" s="146">
        <f t="shared" si="427"/>
        <v>8.9820000000000004E-3</v>
      </c>
      <c r="CM318" s="146">
        <f t="shared" si="427"/>
        <v>4.5919999999999997E-3</v>
      </c>
      <c r="CN318" s="146">
        <f t="shared" si="427"/>
        <v>1.0465E-2</v>
      </c>
      <c r="CO318" s="146">
        <f t="shared" si="427"/>
        <v>7.5529999999999998E-3</v>
      </c>
      <c r="CP318" s="146">
        <f t="shared" si="427"/>
        <v>4.927E-3</v>
      </c>
      <c r="CQ318" s="146">
        <f t="shared" si="427"/>
        <v>0</v>
      </c>
      <c r="CR318" s="146">
        <f t="shared" si="427"/>
        <v>3.261E-3</v>
      </c>
      <c r="CS318" s="146">
        <f t="shared" si="427"/>
        <v>0</v>
      </c>
      <c r="CT318" s="146">
        <f t="shared" si="427"/>
        <v>0</v>
      </c>
      <c r="CU318" s="146">
        <f t="shared" si="427"/>
        <v>1.3369000000000001E-2</v>
      </c>
      <c r="CV318" s="146">
        <f t="shared" si="427"/>
        <v>9.7669999999999996E-3</v>
      </c>
      <c r="CW318" s="146">
        <f t="shared" si="427"/>
        <v>0</v>
      </c>
      <c r="CX318" s="146">
        <f t="shared" si="427"/>
        <v>0</v>
      </c>
      <c r="CY318" s="146">
        <f t="shared" si="427"/>
        <v>0</v>
      </c>
      <c r="CZ318" s="146">
        <f t="shared" si="427"/>
        <v>2.415E-3</v>
      </c>
      <c r="DA318" s="146">
        <f t="shared" si="427"/>
        <v>0</v>
      </c>
      <c r="DB318" s="146">
        <f t="shared" si="427"/>
        <v>0</v>
      </c>
      <c r="DC318" s="146">
        <f t="shared" si="427"/>
        <v>7.0629999999999998E-3</v>
      </c>
      <c r="DD318" s="146">
        <f t="shared" si="427"/>
        <v>0</v>
      </c>
      <c r="DE318" s="146">
        <f t="shared" si="427"/>
        <v>2.9529999999999999E-3</v>
      </c>
      <c r="DF318" s="146">
        <f t="shared" si="427"/>
        <v>5.0270000000000002E-3</v>
      </c>
      <c r="DG318" s="146">
        <f t="shared" si="427"/>
        <v>1.6919999999999999E-3</v>
      </c>
      <c r="DH318" s="146">
        <f t="shared" si="427"/>
        <v>5.0480000000000004E-3</v>
      </c>
      <c r="DI318" s="146">
        <f t="shared" si="427"/>
        <v>0</v>
      </c>
      <c r="DJ318" s="146">
        <f t="shared" si="427"/>
        <v>6.6410000000000002E-3</v>
      </c>
      <c r="DK318" s="146">
        <f t="shared" si="427"/>
        <v>7.3790000000000001E-3</v>
      </c>
      <c r="DL318" s="146">
        <f t="shared" si="427"/>
        <v>0</v>
      </c>
      <c r="DM318" s="146">
        <f t="shared" si="427"/>
        <v>7.0159999999999997E-3</v>
      </c>
      <c r="DN318" s="146">
        <f t="shared" si="427"/>
        <v>1.5950000000000001E-3</v>
      </c>
      <c r="DO318" s="146">
        <f t="shared" si="427"/>
        <v>2.1589999999999999E-3</v>
      </c>
      <c r="DP318" s="146">
        <f t="shared" si="427"/>
        <v>0</v>
      </c>
      <c r="DQ318" s="146">
        <f t="shared" si="427"/>
        <v>0</v>
      </c>
      <c r="DR318" s="146">
        <f t="shared" si="427"/>
        <v>0</v>
      </c>
      <c r="DS318" s="146">
        <f t="shared" si="427"/>
        <v>0</v>
      </c>
      <c r="DT318" s="146">
        <f t="shared" si="427"/>
        <v>0</v>
      </c>
      <c r="DU318" s="146">
        <f t="shared" si="427"/>
        <v>0</v>
      </c>
      <c r="DV318" s="146">
        <f t="shared" si="427"/>
        <v>0</v>
      </c>
      <c r="DW318" s="146">
        <f t="shared" si="427"/>
        <v>8.5599999999999999E-4</v>
      </c>
      <c r="DX318" s="146">
        <f t="shared" si="427"/>
        <v>2.6549999999999998E-3</v>
      </c>
      <c r="DY318" s="146">
        <f t="shared" si="427"/>
        <v>5.4349999999999997E-3</v>
      </c>
      <c r="DZ318" s="146">
        <f t="shared" si="427"/>
        <v>3.9589999999999998E-3</v>
      </c>
      <c r="EA318" s="146">
        <f t="shared" ref="EA318:FX318" si="428">ROUND((EA73/EA40),6)</f>
        <v>6.8000000000000005E-4</v>
      </c>
      <c r="EB318" s="146">
        <f t="shared" si="428"/>
        <v>5.7999999999999996E-3</v>
      </c>
      <c r="EC318" s="146">
        <f t="shared" si="428"/>
        <v>0</v>
      </c>
      <c r="ED318" s="146">
        <f t="shared" si="428"/>
        <v>1.3309999999999999E-3</v>
      </c>
      <c r="EE318" s="146">
        <f t="shared" si="428"/>
        <v>0</v>
      </c>
      <c r="EF318" s="146">
        <f t="shared" si="428"/>
        <v>0</v>
      </c>
      <c r="EG318" s="146">
        <f t="shared" si="428"/>
        <v>0</v>
      </c>
      <c r="EH318" s="146">
        <f t="shared" si="428"/>
        <v>0</v>
      </c>
      <c r="EI318" s="146">
        <f t="shared" si="428"/>
        <v>0</v>
      </c>
      <c r="EJ318" s="146">
        <f t="shared" si="428"/>
        <v>0</v>
      </c>
      <c r="EK318" s="146">
        <f t="shared" si="428"/>
        <v>7.1599999999999995E-4</v>
      </c>
      <c r="EL318" s="146">
        <f t="shared" si="428"/>
        <v>0</v>
      </c>
      <c r="EM318" s="146">
        <f t="shared" si="428"/>
        <v>9.5379999999999996E-3</v>
      </c>
      <c r="EN318" s="146">
        <f t="shared" si="428"/>
        <v>3.3149999999999998E-3</v>
      </c>
      <c r="EO318" s="146">
        <f t="shared" si="428"/>
        <v>1.7030000000000001E-3</v>
      </c>
      <c r="EP318" s="146">
        <f t="shared" si="428"/>
        <v>7.6220000000000003E-3</v>
      </c>
      <c r="EQ318" s="146">
        <f t="shared" si="428"/>
        <v>1.776E-3</v>
      </c>
      <c r="ER318" s="146">
        <f t="shared" si="428"/>
        <v>1.0815999999999999E-2</v>
      </c>
      <c r="ES318" s="146">
        <f t="shared" si="428"/>
        <v>0</v>
      </c>
      <c r="ET318" s="146">
        <f t="shared" si="428"/>
        <v>8.0850000000000002E-3</v>
      </c>
      <c r="EU318" s="146">
        <f t="shared" si="428"/>
        <v>0</v>
      </c>
      <c r="EV318" s="146">
        <f t="shared" si="428"/>
        <v>0</v>
      </c>
      <c r="EW318" s="146">
        <f t="shared" si="428"/>
        <v>2.4030000000000002E-3</v>
      </c>
      <c r="EX318" s="146">
        <f t="shared" si="428"/>
        <v>9.3209999999999994E-3</v>
      </c>
      <c r="EY318" s="146">
        <f t="shared" si="428"/>
        <v>0</v>
      </c>
      <c r="EZ318" s="146">
        <f t="shared" si="428"/>
        <v>0</v>
      </c>
      <c r="FA318" s="146">
        <f t="shared" si="428"/>
        <v>2.477E-3</v>
      </c>
      <c r="FB318" s="146">
        <f t="shared" si="428"/>
        <v>2.0270000000000002E-3</v>
      </c>
      <c r="FC318" s="146">
        <f t="shared" si="428"/>
        <v>4.2570000000000004E-3</v>
      </c>
      <c r="FD318" s="146">
        <f t="shared" si="428"/>
        <v>0</v>
      </c>
      <c r="FE318" s="146">
        <f t="shared" si="428"/>
        <v>7.0499999999999998E-3</v>
      </c>
      <c r="FF318" s="146">
        <f t="shared" si="428"/>
        <v>0</v>
      </c>
      <c r="FG318" s="146">
        <f t="shared" si="428"/>
        <v>0</v>
      </c>
      <c r="FH318" s="146">
        <f t="shared" si="428"/>
        <v>3.8479999999999999E-3</v>
      </c>
      <c r="FI318" s="146">
        <f t="shared" si="428"/>
        <v>3.4099999999999998E-3</v>
      </c>
      <c r="FJ318" s="146">
        <f t="shared" si="428"/>
        <v>3.143E-3</v>
      </c>
      <c r="FK318" s="146">
        <f t="shared" si="428"/>
        <v>1.14E-3</v>
      </c>
      <c r="FL318" s="146">
        <f t="shared" si="428"/>
        <v>3.6640000000000002E-3</v>
      </c>
      <c r="FM318" s="146">
        <f t="shared" si="428"/>
        <v>1.1429999999999999E-3</v>
      </c>
      <c r="FN318" s="146">
        <f t="shared" si="428"/>
        <v>0</v>
      </c>
      <c r="FO318" s="146">
        <f t="shared" si="428"/>
        <v>1.519E-3</v>
      </c>
      <c r="FP318" s="146">
        <f t="shared" si="428"/>
        <v>3.6619999999999999E-3</v>
      </c>
      <c r="FQ318" s="146">
        <f t="shared" si="428"/>
        <v>4.4759999999999999E-3</v>
      </c>
      <c r="FR318" s="146">
        <f t="shared" si="428"/>
        <v>4.8979999999999996E-3</v>
      </c>
      <c r="FS318" s="146">
        <f t="shared" si="428"/>
        <v>3.6000000000000002E-4</v>
      </c>
      <c r="FT318" s="51">
        <f t="shared" si="428"/>
        <v>4.86E-4</v>
      </c>
      <c r="FU318" s="146">
        <f t="shared" si="428"/>
        <v>1.0928E-2</v>
      </c>
      <c r="FV318" s="146">
        <f t="shared" si="428"/>
        <v>4.2069999999999998E-3</v>
      </c>
      <c r="FW318" s="146">
        <f t="shared" si="428"/>
        <v>0</v>
      </c>
      <c r="FX318" s="146">
        <f t="shared" si="428"/>
        <v>1.5678000000000001E-2</v>
      </c>
      <c r="FY318" s="146"/>
      <c r="FZ318" s="54"/>
      <c r="GA318" s="54"/>
      <c r="GB318" s="54"/>
      <c r="GC318" s="54"/>
      <c r="GD318" s="54"/>
      <c r="GE318" s="6"/>
      <c r="GF318" s="7"/>
      <c r="GG318" s="170"/>
      <c r="GH318" s="7"/>
      <c r="GI318" s="7"/>
      <c r="GJ318" s="7"/>
      <c r="GK318" s="7"/>
      <c r="GL318" s="7"/>
      <c r="GM318" s="7"/>
    </row>
    <row r="319" spans="1:195" x14ac:dyDescent="0.2">
      <c r="A319" s="72"/>
      <c r="B319" s="2" t="s">
        <v>716</v>
      </c>
      <c r="C319" s="146"/>
      <c r="D319" s="146"/>
      <c r="E319" s="146"/>
      <c r="F319" s="146"/>
      <c r="G319" s="146"/>
      <c r="H319" s="146"/>
      <c r="I319" s="146"/>
      <c r="J319" s="146"/>
      <c r="K319" s="146"/>
      <c r="L319" s="146"/>
      <c r="M319" s="146"/>
      <c r="N319" s="146"/>
      <c r="O319" s="146"/>
      <c r="P319" s="146"/>
      <c r="Q319" s="146"/>
      <c r="R319" s="146"/>
      <c r="S319" s="146"/>
      <c r="T319" s="146"/>
      <c r="U319" s="146"/>
      <c r="V319" s="146"/>
      <c r="W319" s="51"/>
      <c r="X319" s="146"/>
      <c r="Y319" s="146"/>
      <c r="Z319" s="146"/>
      <c r="AA319" s="146"/>
      <c r="AB319" s="146"/>
      <c r="AC319" s="146"/>
      <c r="AD319" s="146"/>
      <c r="AE319" s="146"/>
      <c r="AF319" s="146"/>
      <c r="AG319" s="146"/>
      <c r="AH319" s="146"/>
      <c r="AI319" s="146"/>
      <c r="AJ319" s="146"/>
      <c r="AK319" s="146"/>
      <c r="AL319" s="146"/>
      <c r="AM319" s="146"/>
      <c r="AN319" s="146"/>
      <c r="AO319" s="146"/>
      <c r="AP319" s="146"/>
      <c r="AQ319" s="146"/>
      <c r="AR319" s="146"/>
      <c r="AS319" s="146"/>
      <c r="AT319" s="146"/>
      <c r="AU319" s="146"/>
      <c r="AV319" s="146"/>
      <c r="AW319" s="146"/>
      <c r="AX319" s="146"/>
      <c r="AY319" s="146"/>
      <c r="AZ319" s="146"/>
      <c r="BA319" s="146"/>
      <c r="BB319" s="146"/>
      <c r="BC319" s="146"/>
      <c r="BD319" s="146"/>
      <c r="BE319" s="146"/>
      <c r="BF319" s="146"/>
      <c r="BG319" s="146"/>
      <c r="BH319" s="146"/>
      <c r="BI319" s="146"/>
      <c r="BJ319" s="146"/>
      <c r="BK319" s="146"/>
      <c r="BL319" s="146"/>
      <c r="BM319" s="146"/>
      <c r="BN319" s="146"/>
      <c r="BO319" s="146"/>
      <c r="BP319" s="146"/>
      <c r="BQ319" s="146"/>
      <c r="BR319" s="146"/>
      <c r="BS319" s="146"/>
      <c r="BT319" s="146"/>
      <c r="BU319" s="146"/>
      <c r="BV319" s="146"/>
      <c r="BW319" s="146"/>
      <c r="BX319" s="146"/>
      <c r="BY319" s="146"/>
      <c r="BZ319" s="146"/>
      <c r="CA319" s="146"/>
      <c r="CB319" s="146"/>
      <c r="CC319" s="146"/>
      <c r="CD319" s="146"/>
      <c r="CE319" s="146"/>
      <c r="CF319" s="146"/>
      <c r="CG319" s="146"/>
      <c r="CH319" s="146"/>
      <c r="CI319" s="146"/>
      <c r="CJ319" s="146"/>
      <c r="CK319" s="146"/>
      <c r="CL319" s="146"/>
      <c r="CM319" s="146"/>
      <c r="CN319" s="146"/>
      <c r="CO319" s="146"/>
      <c r="CP319" s="146"/>
      <c r="CQ319" s="146"/>
      <c r="CR319" s="146"/>
      <c r="CS319" s="146"/>
      <c r="CT319" s="146"/>
      <c r="CU319" s="146"/>
      <c r="CV319" s="146"/>
      <c r="CW319" s="146"/>
      <c r="CX319" s="146"/>
      <c r="CY319" s="146"/>
      <c r="CZ319" s="146"/>
      <c r="DA319" s="146"/>
      <c r="DB319" s="146"/>
      <c r="DC319" s="146"/>
      <c r="DD319" s="146"/>
      <c r="DE319" s="146"/>
      <c r="DF319" s="146"/>
      <c r="DG319" s="146"/>
      <c r="DH319" s="146"/>
      <c r="DI319" s="146"/>
      <c r="DJ319" s="146"/>
      <c r="DK319" s="146"/>
      <c r="DL319" s="146"/>
      <c r="DM319" s="146"/>
      <c r="DN319" s="146"/>
      <c r="DO319" s="146"/>
      <c r="DP319" s="146"/>
      <c r="DQ319" s="146"/>
      <c r="DR319" s="146"/>
      <c r="DS319" s="146"/>
      <c r="DT319" s="146"/>
      <c r="DU319" s="146"/>
      <c r="DV319" s="146"/>
      <c r="DW319" s="146"/>
      <c r="DX319" s="146"/>
      <c r="DY319" s="146"/>
      <c r="DZ319" s="146"/>
      <c r="EA319" s="146"/>
      <c r="EB319" s="146"/>
      <c r="EC319" s="146"/>
      <c r="ED319" s="146"/>
      <c r="EE319" s="146"/>
      <c r="EF319" s="146"/>
      <c r="EG319" s="146"/>
      <c r="EH319" s="146"/>
      <c r="EI319" s="146"/>
      <c r="EJ319" s="146"/>
      <c r="EK319" s="146"/>
      <c r="EL319" s="146"/>
      <c r="EM319" s="146"/>
      <c r="EN319" s="146"/>
      <c r="EO319" s="146"/>
      <c r="EP319" s="146"/>
      <c r="EQ319" s="146"/>
      <c r="ER319" s="146"/>
      <c r="ES319" s="146"/>
      <c r="ET319" s="146"/>
      <c r="EU319" s="146"/>
      <c r="EV319" s="146"/>
      <c r="EW319" s="146"/>
      <c r="EX319" s="146"/>
      <c r="EY319" s="146"/>
      <c r="EZ319" s="146"/>
      <c r="FA319" s="146"/>
      <c r="FB319" s="146"/>
      <c r="FC319" s="146"/>
      <c r="FD319" s="146"/>
      <c r="FE319" s="146"/>
      <c r="FF319" s="146"/>
      <c r="FG319" s="146"/>
      <c r="FH319" s="146"/>
      <c r="FI319" s="146"/>
      <c r="FJ319" s="146"/>
      <c r="FK319" s="146"/>
      <c r="FL319" s="146"/>
      <c r="FM319" s="146"/>
      <c r="FN319" s="146"/>
      <c r="FO319" s="146"/>
      <c r="FP319" s="146"/>
      <c r="FQ319" s="146"/>
      <c r="FR319" s="146"/>
      <c r="FS319" s="146"/>
      <c r="FT319" s="51"/>
      <c r="FU319" s="146"/>
      <c r="FV319" s="146"/>
      <c r="FW319" s="146"/>
      <c r="FX319" s="146"/>
      <c r="FY319" s="146"/>
      <c r="FZ319" s="54"/>
      <c r="GA319" s="54"/>
      <c r="GB319" s="54"/>
      <c r="GC319" s="54"/>
      <c r="GD319" s="54"/>
      <c r="GE319" s="6"/>
      <c r="GF319" s="7"/>
      <c r="GG319" s="7"/>
      <c r="GH319" s="7"/>
      <c r="GI319" s="7"/>
      <c r="GJ319" s="7"/>
      <c r="GK319" s="7"/>
      <c r="GL319" s="7"/>
      <c r="GM319" s="7"/>
    </row>
    <row r="320" spans="1:195" x14ac:dyDescent="0.2">
      <c r="A320" s="3" t="s">
        <v>717</v>
      </c>
      <c r="B320" s="2" t="s">
        <v>718</v>
      </c>
      <c r="C320" s="146">
        <f t="shared" ref="C320:AH320" si="429">SUM(C312:C318)</f>
        <v>3.3041000000000001E-2</v>
      </c>
      <c r="D320" s="146">
        <f t="shared" si="429"/>
        <v>4.0769E-2</v>
      </c>
      <c r="E320" s="146">
        <f t="shared" si="429"/>
        <v>3.1146E-2</v>
      </c>
      <c r="F320" s="146">
        <f t="shared" si="429"/>
        <v>2.6877000000000002E-2</v>
      </c>
      <c r="G320" s="146">
        <f t="shared" si="429"/>
        <v>2.8677000000000001E-2</v>
      </c>
      <c r="H320" s="146">
        <f t="shared" si="429"/>
        <v>2.9944999999999999E-2</v>
      </c>
      <c r="I320" s="146">
        <f t="shared" si="429"/>
        <v>3.8772000000000001E-2</v>
      </c>
      <c r="J320" s="146">
        <f t="shared" si="429"/>
        <v>2.7E-2</v>
      </c>
      <c r="K320" s="146">
        <f t="shared" si="429"/>
        <v>2.7E-2</v>
      </c>
      <c r="L320" s="146">
        <f t="shared" si="429"/>
        <v>3.0246000000000002E-2</v>
      </c>
      <c r="M320" s="146">
        <f t="shared" si="429"/>
        <v>2.5864000000000002E-2</v>
      </c>
      <c r="N320" s="146">
        <f t="shared" si="429"/>
        <v>3.4137000000000001E-2</v>
      </c>
      <c r="O320" s="146">
        <f t="shared" si="429"/>
        <v>4.2085999999999998E-2</v>
      </c>
      <c r="P320" s="146">
        <f t="shared" si="429"/>
        <v>2.7185000000000001E-2</v>
      </c>
      <c r="Q320" s="146">
        <f t="shared" si="429"/>
        <v>4.0244000000000002E-2</v>
      </c>
      <c r="R320" s="146">
        <f t="shared" si="429"/>
        <v>2.3909E-2</v>
      </c>
      <c r="S320" s="146">
        <f t="shared" si="429"/>
        <v>2.1013999999999998E-2</v>
      </c>
      <c r="T320" s="146">
        <f t="shared" si="429"/>
        <v>1.9300999999999999E-2</v>
      </c>
      <c r="U320" s="146">
        <f t="shared" si="429"/>
        <v>2.4537999999999997E-2</v>
      </c>
      <c r="V320" s="146">
        <f t="shared" si="429"/>
        <v>2.7E-2</v>
      </c>
      <c r="W320" s="51">
        <f t="shared" si="429"/>
        <v>2.7E-2</v>
      </c>
      <c r="X320" s="146">
        <f t="shared" si="429"/>
        <v>2.1656999999999999E-2</v>
      </c>
      <c r="Y320" s="146">
        <f t="shared" si="429"/>
        <v>1.9498000000000001E-2</v>
      </c>
      <c r="Z320" s="146">
        <f t="shared" si="429"/>
        <v>2.4290999999999997E-2</v>
      </c>
      <c r="AA320" s="146">
        <f t="shared" si="429"/>
        <v>3.4749000000000002E-2</v>
      </c>
      <c r="AB320" s="146">
        <f t="shared" si="429"/>
        <v>3.4006000000000002E-2</v>
      </c>
      <c r="AC320" s="146">
        <f t="shared" si="429"/>
        <v>2.6397999999999998E-2</v>
      </c>
      <c r="AD320" s="146">
        <f t="shared" si="429"/>
        <v>2.5311E-2</v>
      </c>
      <c r="AE320" s="146">
        <f t="shared" si="429"/>
        <v>1.583E-2</v>
      </c>
      <c r="AF320" s="146">
        <f t="shared" si="429"/>
        <v>1.4083E-2</v>
      </c>
      <c r="AG320" s="146">
        <f t="shared" si="429"/>
        <v>1.6785999999999999E-2</v>
      </c>
      <c r="AH320" s="146">
        <f t="shared" si="429"/>
        <v>2.2987000000000004E-2</v>
      </c>
      <c r="AI320" s="146">
        <f t="shared" ref="AI320:CT320" si="430">SUM(AI312:AI318)</f>
        <v>2.7E-2</v>
      </c>
      <c r="AJ320" s="146">
        <f t="shared" si="430"/>
        <v>1.8787999999999999E-2</v>
      </c>
      <c r="AK320" s="146">
        <f t="shared" si="430"/>
        <v>1.6280000000000003E-2</v>
      </c>
      <c r="AL320" s="146">
        <f t="shared" si="430"/>
        <v>3.2494000000000002E-2</v>
      </c>
      <c r="AM320" s="146">
        <f t="shared" si="430"/>
        <v>1.6449000000000002E-2</v>
      </c>
      <c r="AN320" s="146">
        <f t="shared" si="430"/>
        <v>2.2903E-2</v>
      </c>
      <c r="AO320" s="146">
        <f t="shared" si="430"/>
        <v>2.2655999999999999E-2</v>
      </c>
      <c r="AP320" s="146">
        <f t="shared" si="430"/>
        <v>3.3577000000000003E-2</v>
      </c>
      <c r="AQ320" s="146">
        <f t="shared" si="430"/>
        <v>1.5559E-2</v>
      </c>
      <c r="AR320" s="146">
        <f t="shared" si="430"/>
        <v>3.0602000000000001E-2</v>
      </c>
      <c r="AS320" s="146">
        <f t="shared" si="430"/>
        <v>1.4369E-2</v>
      </c>
      <c r="AT320" s="146">
        <f t="shared" si="430"/>
        <v>2.6713999999999998E-2</v>
      </c>
      <c r="AU320" s="146">
        <f t="shared" si="430"/>
        <v>1.9188E-2</v>
      </c>
      <c r="AV320" s="146">
        <f t="shared" si="430"/>
        <v>2.5359000000000003E-2</v>
      </c>
      <c r="AW320" s="146">
        <f t="shared" si="430"/>
        <v>2.0596E-2</v>
      </c>
      <c r="AX320" s="146">
        <f t="shared" si="430"/>
        <v>1.6797999999999997E-2</v>
      </c>
      <c r="AY320" s="146">
        <f t="shared" si="430"/>
        <v>2.7E-2</v>
      </c>
      <c r="AZ320" s="146">
        <f t="shared" si="430"/>
        <v>2.4972000000000001E-2</v>
      </c>
      <c r="BA320" s="146">
        <f t="shared" si="430"/>
        <v>3.2438999999999996E-2</v>
      </c>
      <c r="BB320" s="146">
        <f t="shared" si="430"/>
        <v>2.4326E-2</v>
      </c>
      <c r="BC320" s="146">
        <f t="shared" si="430"/>
        <v>3.3931000000000003E-2</v>
      </c>
      <c r="BD320" s="146">
        <f t="shared" si="430"/>
        <v>4.0340000000000001E-2</v>
      </c>
      <c r="BE320" s="146">
        <f t="shared" si="430"/>
        <v>5.3252000000000001E-2</v>
      </c>
      <c r="BF320" s="146">
        <f t="shared" si="430"/>
        <v>4.4039000000000002E-2</v>
      </c>
      <c r="BG320" s="146">
        <f t="shared" si="430"/>
        <v>2.7E-2</v>
      </c>
      <c r="BH320" s="146">
        <f t="shared" si="430"/>
        <v>2.1419000000000001E-2</v>
      </c>
      <c r="BI320" s="146">
        <f t="shared" si="430"/>
        <v>8.4329999999999995E-3</v>
      </c>
      <c r="BJ320" s="146">
        <f t="shared" si="430"/>
        <v>3.1024000000000003E-2</v>
      </c>
      <c r="BK320" s="146">
        <f t="shared" si="430"/>
        <v>3.3086999999999998E-2</v>
      </c>
      <c r="BL320" s="146">
        <f t="shared" si="430"/>
        <v>2.7E-2</v>
      </c>
      <c r="BM320" s="146">
        <f t="shared" si="430"/>
        <v>2.2598999999999998E-2</v>
      </c>
      <c r="BN320" s="146">
        <f t="shared" si="430"/>
        <v>2.7E-2</v>
      </c>
      <c r="BO320" s="146">
        <f t="shared" si="430"/>
        <v>1.7680999999999999E-2</v>
      </c>
      <c r="BP320" s="146">
        <f t="shared" si="430"/>
        <v>2.1702000000000003E-2</v>
      </c>
      <c r="BQ320" s="146">
        <f t="shared" si="430"/>
        <v>2.9870000000000001E-2</v>
      </c>
      <c r="BR320" s="146">
        <f t="shared" si="430"/>
        <v>1.1096999999999999E-2</v>
      </c>
      <c r="BS320" s="146">
        <f t="shared" si="430"/>
        <v>6.051E-3</v>
      </c>
      <c r="BT320" s="146">
        <f t="shared" si="430"/>
        <v>7.0950000000000006E-3</v>
      </c>
      <c r="BU320" s="146">
        <f t="shared" si="430"/>
        <v>1.8766000000000001E-2</v>
      </c>
      <c r="BV320" s="146">
        <f t="shared" si="430"/>
        <v>1.5558000000000001E-2</v>
      </c>
      <c r="BW320" s="146">
        <f t="shared" si="430"/>
        <v>2.2397E-2</v>
      </c>
      <c r="BX320" s="146">
        <f t="shared" si="430"/>
        <v>1.6598999999999999E-2</v>
      </c>
      <c r="BY320" s="146">
        <f t="shared" si="430"/>
        <v>2.3781E-2</v>
      </c>
      <c r="BZ320" s="146">
        <f t="shared" si="430"/>
        <v>2.6312000000000002E-2</v>
      </c>
      <c r="CA320" s="146">
        <f t="shared" si="430"/>
        <v>2.3040999999999999E-2</v>
      </c>
      <c r="CB320" s="146">
        <f t="shared" si="430"/>
        <v>3.8037000000000001E-2</v>
      </c>
      <c r="CC320" s="146">
        <f t="shared" si="430"/>
        <v>2.2199E-2</v>
      </c>
      <c r="CD320" s="146">
        <f t="shared" si="430"/>
        <v>2.3604E-2</v>
      </c>
      <c r="CE320" s="146">
        <f t="shared" si="430"/>
        <v>2.7E-2</v>
      </c>
      <c r="CF320" s="146">
        <f t="shared" si="430"/>
        <v>2.7014E-2</v>
      </c>
      <c r="CG320" s="146">
        <f t="shared" si="430"/>
        <v>3.1730000000000001E-2</v>
      </c>
      <c r="CH320" s="146">
        <f t="shared" si="430"/>
        <v>2.2187999999999999E-2</v>
      </c>
      <c r="CI320" s="146">
        <f t="shared" si="430"/>
        <v>2.6648999999999999E-2</v>
      </c>
      <c r="CJ320" s="146">
        <f t="shared" si="430"/>
        <v>2.6897000000000001E-2</v>
      </c>
      <c r="CK320" s="146">
        <f t="shared" si="430"/>
        <v>1.2618000000000001E-2</v>
      </c>
      <c r="CL320" s="146">
        <f t="shared" si="430"/>
        <v>1.7363999999999997E-2</v>
      </c>
      <c r="CM320" s="146">
        <f t="shared" si="430"/>
        <v>6.8659999999999997E-3</v>
      </c>
      <c r="CN320" s="146">
        <f t="shared" si="430"/>
        <v>3.7464999999999998E-2</v>
      </c>
      <c r="CO320" s="146">
        <f t="shared" si="430"/>
        <v>2.9912999999999999E-2</v>
      </c>
      <c r="CP320" s="146">
        <f t="shared" si="430"/>
        <v>2.5475999999999999E-2</v>
      </c>
      <c r="CQ320" s="146">
        <f t="shared" si="430"/>
        <v>1.2426999999999999E-2</v>
      </c>
      <c r="CR320" s="146">
        <f t="shared" si="430"/>
        <v>5.6740000000000002E-3</v>
      </c>
      <c r="CS320" s="146">
        <f t="shared" si="430"/>
        <v>2.2658000000000001E-2</v>
      </c>
      <c r="CT320" s="146">
        <f t="shared" si="430"/>
        <v>9.4029999999999999E-3</v>
      </c>
      <c r="CU320" s="146">
        <f t="shared" ref="CU320:FF320" si="431">SUM(CU312:CU318)</f>
        <v>3.2985E-2</v>
      </c>
      <c r="CV320" s="146">
        <f t="shared" si="431"/>
        <v>2.2358999999999997E-2</v>
      </c>
      <c r="CW320" s="146">
        <f t="shared" si="431"/>
        <v>1.7086999999999998E-2</v>
      </c>
      <c r="CX320" s="146">
        <f t="shared" si="431"/>
        <v>2.1824000000000003E-2</v>
      </c>
      <c r="CY320" s="146">
        <f t="shared" si="431"/>
        <v>2.7E-2</v>
      </c>
      <c r="CZ320" s="146">
        <f t="shared" si="431"/>
        <v>2.9066000000000002E-2</v>
      </c>
      <c r="DA320" s="146">
        <f t="shared" si="431"/>
        <v>2.7465E-2</v>
      </c>
      <c r="DB320" s="146">
        <f t="shared" si="431"/>
        <v>2.7E-2</v>
      </c>
      <c r="DC320" s="146">
        <f t="shared" si="431"/>
        <v>2.5059999999999999E-2</v>
      </c>
      <c r="DD320" s="146">
        <f t="shared" si="431"/>
        <v>3.4510000000000005E-3</v>
      </c>
      <c r="DE320" s="146">
        <f t="shared" si="431"/>
        <v>1.4402999999999999E-2</v>
      </c>
      <c r="DF320" s="146">
        <f t="shared" si="431"/>
        <v>2.9241E-2</v>
      </c>
      <c r="DG320" s="146">
        <f t="shared" si="431"/>
        <v>2.2144999999999998E-2</v>
      </c>
      <c r="DH320" s="146">
        <f t="shared" si="431"/>
        <v>2.6301999999999999E-2</v>
      </c>
      <c r="DI320" s="146">
        <f t="shared" si="431"/>
        <v>1.8844999999999997E-2</v>
      </c>
      <c r="DJ320" s="146">
        <f t="shared" si="431"/>
        <v>2.7524E-2</v>
      </c>
      <c r="DK320" s="146">
        <f t="shared" si="431"/>
        <v>2.3036999999999998E-2</v>
      </c>
      <c r="DL320" s="146">
        <f t="shared" si="431"/>
        <v>2.1967E-2</v>
      </c>
      <c r="DM320" s="146">
        <f t="shared" si="431"/>
        <v>2.6915000000000001E-2</v>
      </c>
      <c r="DN320" s="146">
        <f t="shared" si="431"/>
        <v>2.8594999999999999E-2</v>
      </c>
      <c r="DO320" s="146">
        <f t="shared" si="431"/>
        <v>2.9159000000000001E-2</v>
      </c>
      <c r="DP320" s="146">
        <f t="shared" si="431"/>
        <v>2.7622000000000001E-2</v>
      </c>
      <c r="DQ320" s="146">
        <f t="shared" si="431"/>
        <v>2.4545000000000001E-2</v>
      </c>
      <c r="DR320" s="146">
        <f t="shared" si="431"/>
        <v>2.4417000000000001E-2</v>
      </c>
      <c r="DS320" s="146">
        <f t="shared" si="431"/>
        <v>2.5923999999999999E-2</v>
      </c>
      <c r="DT320" s="146">
        <f t="shared" si="431"/>
        <v>2.1728999999999998E-2</v>
      </c>
      <c r="DU320" s="146">
        <f t="shared" si="431"/>
        <v>2.7E-2</v>
      </c>
      <c r="DV320" s="146">
        <f t="shared" si="431"/>
        <v>2.7E-2</v>
      </c>
      <c r="DW320" s="146">
        <f t="shared" si="431"/>
        <v>2.2852999999999998E-2</v>
      </c>
      <c r="DX320" s="146">
        <f t="shared" si="431"/>
        <v>2.1586000000000001E-2</v>
      </c>
      <c r="DY320" s="146">
        <f t="shared" si="431"/>
        <v>1.8363000000000001E-2</v>
      </c>
      <c r="DZ320" s="146">
        <f t="shared" si="431"/>
        <v>2.1621000000000001E-2</v>
      </c>
      <c r="EA320" s="146">
        <f t="shared" si="431"/>
        <v>1.4664E-2</v>
      </c>
      <c r="EB320" s="146">
        <f t="shared" si="431"/>
        <v>3.2799999999999996E-2</v>
      </c>
      <c r="EC320" s="146">
        <f t="shared" si="431"/>
        <v>2.6620999999999999E-2</v>
      </c>
      <c r="ED320" s="146">
        <f t="shared" si="431"/>
        <v>5.9849999999999999E-3</v>
      </c>
      <c r="EE320" s="146">
        <f t="shared" si="431"/>
        <v>2.7E-2</v>
      </c>
      <c r="EF320" s="146">
        <f t="shared" si="431"/>
        <v>1.9594999999999998E-2</v>
      </c>
      <c r="EG320" s="146">
        <f t="shared" si="431"/>
        <v>2.6536000000000001E-2</v>
      </c>
      <c r="EH320" s="146">
        <f t="shared" si="431"/>
        <v>2.5053000000000002E-2</v>
      </c>
      <c r="EI320" s="146">
        <f t="shared" si="431"/>
        <v>2.7E-2</v>
      </c>
      <c r="EJ320" s="146">
        <f t="shared" si="431"/>
        <v>2.7E-2</v>
      </c>
      <c r="EK320" s="146">
        <f t="shared" si="431"/>
        <v>6.483E-3</v>
      </c>
      <c r="EL320" s="146">
        <f t="shared" si="431"/>
        <v>5.1850000000000004E-3</v>
      </c>
      <c r="EM320" s="146">
        <f t="shared" si="431"/>
        <v>2.5846000000000001E-2</v>
      </c>
      <c r="EN320" s="146">
        <f t="shared" si="431"/>
        <v>3.0314999999999998E-2</v>
      </c>
      <c r="EO320" s="146">
        <f t="shared" si="431"/>
        <v>2.8702999999999999E-2</v>
      </c>
      <c r="EP320" s="146">
        <f t="shared" si="431"/>
        <v>2.8208E-2</v>
      </c>
      <c r="EQ320" s="146">
        <f t="shared" si="431"/>
        <v>1.2963000000000001E-2</v>
      </c>
      <c r="ER320" s="146">
        <f t="shared" si="431"/>
        <v>3.2099000000000003E-2</v>
      </c>
      <c r="ES320" s="146">
        <f t="shared" si="431"/>
        <v>2.3557999999999999E-2</v>
      </c>
      <c r="ET320" s="146">
        <f t="shared" si="431"/>
        <v>3.5084999999999998E-2</v>
      </c>
      <c r="EU320" s="146">
        <f t="shared" si="431"/>
        <v>2.7E-2</v>
      </c>
      <c r="EV320" s="146">
        <f t="shared" si="431"/>
        <v>1.1394E-2</v>
      </c>
      <c r="EW320" s="146">
        <f t="shared" si="431"/>
        <v>8.456E-3</v>
      </c>
      <c r="EX320" s="146">
        <f t="shared" si="431"/>
        <v>1.3231E-2</v>
      </c>
      <c r="EY320" s="146">
        <f t="shared" si="431"/>
        <v>2.7E-2</v>
      </c>
      <c r="EZ320" s="146">
        <f t="shared" si="431"/>
        <v>2.5660000000000002E-2</v>
      </c>
      <c r="FA320" s="146">
        <f t="shared" si="431"/>
        <v>1.3922E-2</v>
      </c>
      <c r="FB320" s="146">
        <f t="shared" si="431"/>
        <v>1.3531999999999999E-2</v>
      </c>
      <c r="FC320" s="146">
        <f t="shared" si="431"/>
        <v>2.6807000000000001E-2</v>
      </c>
      <c r="FD320" s="146">
        <f t="shared" si="431"/>
        <v>2.4437999999999998E-2</v>
      </c>
      <c r="FE320" s="146">
        <f t="shared" si="431"/>
        <v>2.1451999999999999E-2</v>
      </c>
      <c r="FF320" s="146">
        <f t="shared" si="431"/>
        <v>2.7E-2</v>
      </c>
      <c r="FG320" s="146">
        <f t="shared" ref="FG320:FX320" si="432">SUM(FG312:FG318)</f>
        <v>2.7E-2</v>
      </c>
      <c r="FH320" s="146">
        <f t="shared" si="432"/>
        <v>2.5530999999999998E-2</v>
      </c>
      <c r="FI320" s="146">
        <f t="shared" si="432"/>
        <v>9.6100000000000005E-3</v>
      </c>
      <c r="FJ320" s="146">
        <f t="shared" si="432"/>
        <v>2.2581E-2</v>
      </c>
      <c r="FK320" s="146">
        <f t="shared" si="432"/>
        <v>1.2029000000000001E-2</v>
      </c>
      <c r="FL320" s="146">
        <f t="shared" si="432"/>
        <v>3.0664E-2</v>
      </c>
      <c r="FM320" s="146">
        <f t="shared" si="432"/>
        <v>1.9556999999999998E-2</v>
      </c>
      <c r="FN320" s="146">
        <f t="shared" si="432"/>
        <v>2.7E-2</v>
      </c>
      <c r="FO320" s="146">
        <f t="shared" si="432"/>
        <v>7.143E-3</v>
      </c>
      <c r="FP320" s="146">
        <f t="shared" si="432"/>
        <v>1.5805E-2</v>
      </c>
      <c r="FQ320" s="146">
        <f t="shared" si="432"/>
        <v>2.1356E-2</v>
      </c>
      <c r="FR320" s="146">
        <f t="shared" si="432"/>
        <v>1.6462999999999998E-2</v>
      </c>
      <c r="FS320" s="146">
        <f t="shared" si="432"/>
        <v>5.5050000000000003E-3</v>
      </c>
      <c r="FT320" s="51">
        <f t="shared" si="432"/>
        <v>4.7790000000000003E-3</v>
      </c>
      <c r="FU320" s="146">
        <f t="shared" si="432"/>
        <v>2.9273E-2</v>
      </c>
      <c r="FV320" s="146">
        <f t="shared" si="432"/>
        <v>1.9238999999999999E-2</v>
      </c>
      <c r="FW320" s="146">
        <f t="shared" si="432"/>
        <v>2.1498E-2</v>
      </c>
      <c r="FX320" s="146">
        <f t="shared" si="432"/>
        <v>3.5353000000000002E-2</v>
      </c>
      <c r="FY320" s="146"/>
      <c r="FZ320" s="54"/>
      <c r="GA320" s="54"/>
      <c r="GB320" s="54"/>
      <c r="GC320" s="54"/>
      <c r="GD320" s="54"/>
      <c r="GE320" s="6"/>
      <c r="GF320" s="7"/>
      <c r="GG320" s="7"/>
      <c r="GH320" s="7"/>
      <c r="GI320" s="7"/>
      <c r="GJ320" s="7"/>
      <c r="GK320" s="7"/>
      <c r="GL320" s="7"/>
      <c r="GM320" s="7"/>
    </row>
    <row r="321" spans="1:195" x14ac:dyDescent="0.2">
      <c r="A321" s="72"/>
      <c r="B321" s="2" t="s">
        <v>719</v>
      </c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3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F321" s="54"/>
      <c r="BG321" s="54"/>
      <c r="BH321" s="54"/>
      <c r="BI321" s="54"/>
      <c r="BJ321" s="54"/>
      <c r="BK321" s="54"/>
      <c r="BL321" s="54"/>
      <c r="BM321" s="54"/>
      <c r="BN321" s="54"/>
      <c r="BO321" s="54"/>
      <c r="BP321" s="54"/>
      <c r="BQ321" s="54"/>
      <c r="BR321" s="54"/>
      <c r="BS321" s="54"/>
      <c r="BT321" s="54"/>
      <c r="BU321" s="54"/>
      <c r="BV321" s="54"/>
      <c r="BW321" s="54"/>
      <c r="BX321" s="54"/>
      <c r="BY321" s="54"/>
      <c r="BZ321" s="54"/>
      <c r="CA321" s="54"/>
      <c r="CB321" s="54"/>
      <c r="CC321" s="54"/>
      <c r="CD321" s="54"/>
      <c r="CE321" s="54"/>
      <c r="CF321" s="54"/>
      <c r="CG321" s="54"/>
      <c r="CH321" s="54"/>
      <c r="CI321" s="54"/>
      <c r="CJ321" s="54"/>
      <c r="CK321" s="54"/>
      <c r="CL321" s="54"/>
      <c r="CM321" s="54"/>
      <c r="CN321" s="54"/>
      <c r="CO321" s="54"/>
      <c r="CP321" s="54"/>
      <c r="CQ321" s="54"/>
      <c r="CR321" s="54"/>
      <c r="CS321" s="54"/>
      <c r="CT321" s="54"/>
      <c r="CU321" s="54"/>
      <c r="CV321" s="54"/>
      <c r="CW321" s="54"/>
      <c r="CX321" s="54"/>
      <c r="CY321" s="54"/>
      <c r="CZ321" s="54"/>
      <c r="DA321" s="54"/>
      <c r="DB321" s="54"/>
      <c r="DC321" s="54"/>
      <c r="DD321" s="54"/>
      <c r="DE321" s="54"/>
      <c r="DF321" s="54"/>
      <c r="DG321" s="54"/>
      <c r="DH321" s="54"/>
      <c r="DI321" s="54"/>
      <c r="DJ321" s="54"/>
      <c r="DK321" s="54"/>
      <c r="DL321" s="54"/>
      <c r="DM321" s="54"/>
      <c r="DN321" s="54"/>
      <c r="DO321" s="54"/>
      <c r="DP321" s="54"/>
      <c r="DQ321" s="54"/>
      <c r="DR321" s="54"/>
      <c r="DS321" s="54"/>
      <c r="DT321" s="54"/>
      <c r="DU321" s="54"/>
      <c r="DV321" s="54"/>
      <c r="DW321" s="54"/>
      <c r="DX321" s="54"/>
      <c r="DY321" s="54"/>
      <c r="DZ321" s="54"/>
      <c r="EA321" s="54"/>
      <c r="EB321" s="54"/>
      <c r="EC321" s="54"/>
      <c r="ED321" s="54"/>
      <c r="EE321" s="54"/>
      <c r="EF321" s="54"/>
      <c r="EG321" s="54"/>
      <c r="EH321" s="54"/>
      <c r="EI321" s="54"/>
      <c r="EJ321" s="54"/>
      <c r="EK321" s="54"/>
      <c r="EL321" s="54"/>
      <c r="EM321" s="54"/>
      <c r="EN321" s="54"/>
      <c r="EO321" s="54"/>
      <c r="EP321" s="54"/>
      <c r="EQ321" s="54"/>
      <c r="ER321" s="54"/>
      <c r="ES321" s="54"/>
      <c r="ET321" s="54"/>
      <c r="EU321" s="54"/>
      <c r="EV321" s="54"/>
      <c r="EW321" s="54"/>
      <c r="EX321" s="54"/>
      <c r="EY321" s="54"/>
      <c r="EZ321" s="54"/>
      <c r="FA321" s="54"/>
      <c r="FB321" s="54"/>
      <c r="FC321" s="54"/>
      <c r="FD321" s="54"/>
      <c r="FE321" s="54"/>
      <c r="FF321" s="54"/>
      <c r="FG321" s="54"/>
      <c r="FH321" s="54"/>
      <c r="FI321" s="54"/>
      <c r="FJ321" s="54"/>
      <c r="FK321" s="54"/>
      <c r="FL321" s="54"/>
      <c r="FM321" s="54"/>
      <c r="FN321" s="54"/>
      <c r="FO321" s="54"/>
      <c r="FP321" s="54"/>
      <c r="FQ321" s="54"/>
      <c r="FR321" s="54"/>
      <c r="FS321" s="54"/>
      <c r="FT321" s="53"/>
      <c r="FU321" s="54"/>
      <c r="FV321" s="54"/>
      <c r="FW321" s="54"/>
      <c r="FX321" s="54"/>
      <c r="FY321" s="54"/>
      <c r="FZ321" s="54"/>
      <c r="GA321" s="54"/>
      <c r="GB321" s="54"/>
      <c r="GC321" s="54"/>
      <c r="GD321" s="54"/>
      <c r="GE321" s="6"/>
      <c r="GF321" s="7"/>
      <c r="GG321" s="7"/>
      <c r="GH321" s="7"/>
      <c r="GI321" s="7"/>
      <c r="GJ321" s="7"/>
      <c r="GK321" s="7"/>
      <c r="GL321" s="7"/>
      <c r="GM321" s="7"/>
    </row>
    <row r="322" spans="1:195" x14ac:dyDescent="0.2">
      <c r="A322" s="72"/>
      <c r="B322" s="2"/>
      <c r="C322" s="54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7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6"/>
      <c r="EW322" s="6"/>
      <c r="EX322" s="6"/>
      <c r="EY322" s="6"/>
      <c r="EZ322" s="6"/>
      <c r="FA322" s="6"/>
      <c r="FB322" s="6"/>
      <c r="FC322" s="6"/>
      <c r="FD322" s="6"/>
      <c r="FE322" s="6"/>
      <c r="FF322" s="6"/>
      <c r="FG322" s="6"/>
      <c r="FH322" s="6"/>
      <c r="FI322" s="6"/>
      <c r="FJ322" s="6"/>
      <c r="FK322" s="6"/>
      <c r="FL322" s="6"/>
      <c r="FM322" s="6"/>
      <c r="FN322" s="6"/>
      <c r="FO322" s="6"/>
      <c r="FP322" s="6"/>
      <c r="FQ322" s="6"/>
      <c r="FR322" s="6"/>
      <c r="FS322" s="6"/>
      <c r="FT322" s="7"/>
      <c r="FU322" s="6"/>
      <c r="FV322" s="6"/>
      <c r="FW322" s="6"/>
      <c r="FX322" s="6"/>
      <c r="FY322" s="6"/>
      <c r="FZ322" s="54"/>
      <c r="GA322" s="54"/>
      <c r="GB322" s="54"/>
      <c r="GC322" s="54"/>
      <c r="GD322" s="54"/>
      <c r="GE322" s="6"/>
      <c r="GF322" s="7"/>
      <c r="GG322" s="7"/>
      <c r="GH322" s="7"/>
      <c r="GI322" s="7"/>
      <c r="GJ322" s="7"/>
      <c r="GK322" s="7"/>
      <c r="GL322" s="7"/>
      <c r="GM322" s="7"/>
    </row>
    <row r="323" spans="1:195" x14ac:dyDescent="0.2">
      <c r="A323" s="72"/>
      <c r="B323" s="2"/>
      <c r="C323" s="54">
        <f t="shared" ref="C323:BN323" si="433">ROUND((C265-C167)/C91,2)</f>
        <v>9121.7999999999993</v>
      </c>
      <c r="D323" s="54">
        <f t="shared" si="433"/>
        <v>8723.3700000000008</v>
      </c>
      <c r="E323" s="54">
        <f t="shared" si="433"/>
        <v>9305.32</v>
      </c>
      <c r="F323" s="54">
        <f t="shared" si="433"/>
        <v>8600.61</v>
      </c>
      <c r="G323" s="54">
        <f t="shared" si="433"/>
        <v>9251.5499999999993</v>
      </c>
      <c r="H323" s="54">
        <f t="shared" si="433"/>
        <v>9229.67</v>
      </c>
      <c r="I323" s="54">
        <f t="shared" si="433"/>
        <v>9366.58</v>
      </c>
      <c r="J323" s="54">
        <f t="shared" si="433"/>
        <v>8463.56</v>
      </c>
      <c r="K323" s="54">
        <f t="shared" si="433"/>
        <v>11779.7</v>
      </c>
      <c r="L323" s="54">
        <f t="shared" si="433"/>
        <v>9264.6</v>
      </c>
      <c r="M323" s="54">
        <f t="shared" si="433"/>
        <v>10387.43</v>
      </c>
      <c r="N323" s="54">
        <f t="shared" si="433"/>
        <v>8875.17</v>
      </c>
      <c r="O323" s="54">
        <f t="shared" si="433"/>
        <v>8574.2800000000007</v>
      </c>
      <c r="P323" s="54">
        <f t="shared" si="433"/>
        <v>16055.34</v>
      </c>
      <c r="Q323" s="54">
        <f t="shared" si="433"/>
        <v>9285.19</v>
      </c>
      <c r="R323" s="54">
        <f t="shared" si="433"/>
        <v>10759.52</v>
      </c>
      <c r="S323" s="54">
        <f t="shared" si="433"/>
        <v>8944.7900000000009</v>
      </c>
      <c r="T323" s="54">
        <f t="shared" si="433"/>
        <v>15558.66</v>
      </c>
      <c r="U323" s="54">
        <f t="shared" si="433"/>
        <v>18192.490000000002</v>
      </c>
      <c r="V323" s="54">
        <f t="shared" si="433"/>
        <v>11646.86</v>
      </c>
      <c r="W323" s="54">
        <f t="shared" si="433"/>
        <v>18522.009999999998</v>
      </c>
      <c r="X323" s="54">
        <f t="shared" si="433"/>
        <v>17739.39</v>
      </c>
      <c r="Y323" s="54">
        <f t="shared" si="433"/>
        <v>12167.51</v>
      </c>
      <c r="Z323" s="54">
        <f t="shared" si="433"/>
        <v>12394.05</v>
      </c>
      <c r="AA323" s="54">
        <f t="shared" si="433"/>
        <v>8707.5300000000007</v>
      </c>
      <c r="AB323" s="54">
        <f t="shared" si="433"/>
        <v>8814.4</v>
      </c>
      <c r="AC323" s="54">
        <f t="shared" si="433"/>
        <v>9079.2000000000007</v>
      </c>
      <c r="AD323" s="54">
        <f t="shared" si="433"/>
        <v>8783.92</v>
      </c>
      <c r="AE323" s="54">
        <f t="shared" si="433"/>
        <v>16236.06</v>
      </c>
      <c r="AF323" s="54">
        <f t="shared" si="433"/>
        <v>15237.73</v>
      </c>
      <c r="AG323" s="54">
        <f t="shared" si="433"/>
        <v>9612.92</v>
      </c>
      <c r="AH323" s="54">
        <f t="shared" si="433"/>
        <v>8845.0400000000009</v>
      </c>
      <c r="AI323" s="54">
        <f t="shared" si="433"/>
        <v>10772.44</v>
      </c>
      <c r="AJ323" s="54">
        <f t="shared" si="433"/>
        <v>14448.09</v>
      </c>
      <c r="AK323" s="54">
        <f t="shared" si="433"/>
        <v>13982.99</v>
      </c>
      <c r="AL323" s="54">
        <f t="shared" si="433"/>
        <v>12364.99</v>
      </c>
      <c r="AM323" s="54">
        <f t="shared" si="433"/>
        <v>9866.2999999999993</v>
      </c>
      <c r="AN323" s="54">
        <f t="shared" si="433"/>
        <v>11239.35</v>
      </c>
      <c r="AO323" s="54">
        <f t="shared" si="433"/>
        <v>8645.4599999999991</v>
      </c>
      <c r="AP323" s="54">
        <f t="shared" si="433"/>
        <v>9228.7199999999993</v>
      </c>
      <c r="AQ323" s="54">
        <f t="shared" si="433"/>
        <v>12455.15</v>
      </c>
      <c r="AR323" s="54">
        <f t="shared" si="433"/>
        <v>8611.7999999999993</v>
      </c>
      <c r="AS323" s="54">
        <f t="shared" si="433"/>
        <v>9234.36</v>
      </c>
      <c r="AT323" s="54">
        <f t="shared" si="433"/>
        <v>8780.5400000000009</v>
      </c>
      <c r="AU323" s="54">
        <f t="shared" si="433"/>
        <v>13513.81</v>
      </c>
      <c r="AV323" s="54">
        <f t="shared" si="433"/>
        <v>12377.48</v>
      </c>
      <c r="AW323" s="54">
        <f t="shared" si="433"/>
        <v>14377.74</v>
      </c>
      <c r="AX323" s="54">
        <f t="shared" si="433"/>
        <v>18919.46</v>
      </c>
      <c r="AY323" s="54">
        <f t="shared" si="433"/>
        <v>10199.709999999999</v>
      </c>
      <c r="AZ323" s="54">
        <f t="shared" si="433"/>
        <v>9062.35</v>
      </c>
      <c r="BA323" s="54">
        <f t="shared" si="433"/>
        <v>8463.56</v>
      </c>
      <c r="BB323" s="54">
        <f t="shared" si="433"/>
        <v>8463.56</v>
      </c>
      <c r="BC323" s="54">
        <f t="shared" si="433"/>
        <v>8806.07</v>
      </c>
      <c r="BD323" s="54">
        <f t="shared" si="433"/>
        <v>8463.56</v>
      </c>
      <c r="BE323" s="54">
        <f t="shared" si="433"/>
        <v>9032.65</v>
      </c>
      <c r="BF323" s="54">
        <f t="shared" si="433"/>
        <v>8463.56</v>
      </c>
      <c r="BG323" s="54">
        <f t="shared" si="433"/>
        <v>9472.6200000000008</v>
      </c>
      <c r="BH323" s="54">
        <f t="shared" si="433"/>
        <v>9766.1299999999992</v>
      </c>
      <c r="BI323" s="54">
        <f t="shared" si="433"/>
        <v>13446.57</v>
      </c>
      <c r="BJ323" s="54">
        <f t="shared" si="433"/>
        <v>8463.56</v>
      </c>
      <c r="BK323" s="54">
        <f t="shared" si="433"/>
        <v>8614.73</v>
      </c>
      <c r="BL323" s="54">
        <f t="shared" si="433"/>
        <v>14788.74</v>
      </c>
      <c r="BM323" s="54">
        <f t="shared" si="433"/>
        <v>12390.11</v>
      </c>
      <c r="BN323" s="54">
        <f t="shared" si="433"/>
        <v>8463.56</v>
      </c>
      <c r="BO323" s="54">
        <f t="shared" ref="BO323:DZ323" si="434">ROUND((BO265-BO167)/BO91,2)</f>
        <v>8838.2800000000007</v>
      </c>
      <c r="BP323" s="54">
        <f t="shared" si="434"/>
        <v>14473.97</v>
      </c>
      <c r="BQ323" s="54">
        <f t="shared" si="434"/>
        <v>9204.99</v>
      </c>
      <c r="BR323" s="54">
        <f t="shared" si="434"/>
        <v>8602.1299999999992</v>
      </c>
      <c r="BS323" s="54">
        <f t="shared" si="434"/>
        <v>9490.09</v>
      </c>
      <c r="BT323" s="54">
        <f t="shared" si="434"/>
        <v>10604.49</v>
      </c>
      <c r="BU323" s="54">
        <f t="shared" si="434"/>
        <v>10962.28</v>
      </c>
      <c r="BV323" s="54">
        <f t="shared" si="434"/>
        <v>8920.7199999999993</v>
      </c>
      <c r="BW323" s="54">
        <f t="shared" si="434"/>
        <v>8815.58</v>
      </c>
      <c r="BX323" s="54">
        <f t="shared" si="434"/>
        <v>17822.62</v>
      </c>
      <c r="BY323" s="54">
        <f t="shared" si="434"/>
        <v>9870.31</v>
      </c>
      <c r="BZ323" s="54">
        <f t="shared" si="434"/>
        <v>13420.8</v>
      </c>
      <c r="CA323" s="54">
        <f t="shared" si="434"/>
        <v>15458.35</v>
      </c>
      <c r="CB323" s="54">
        <f t="shared" si="434"/>
        <v>8699.92</v>
      </c>
      <c r="CC323" s="54">
        <f t="shared" si="434"/>
        <v>14573.24</v>
      </c>
      <c r="CD323" s="54">
        <f t="shared" si="434"/>
        <v>17489.41</v>
      </c>
      <c r="CE323" s="54">
        <f t="shared" si="434"/>
        <v>14708.14</v>
      </c>
      <c r="CF323" s="54">
        <f t="shared" si="434"/>
        <v>16010.06</v>
      </c>
      <c r="CG323" s="54">
        <f t="shared" si="434"/>
        <v>13621.74</v>
      </c>
      <c r="CH323" s="54">
        <f t="shared" si="434"/>
        <v>16711.97</v>
      </c>
      <c r="CI323" s="54">
        <f t="shared" si="434"/>
        <v>9172.6299999999992</v>
      </c>
      <c r="CJ323" s="54">
        <f t="shared" si="434"/>
        <v>9323.98</v>
      </c>
      <c r="CK323" s="54">
        <f t="shared" si="434"/>
        <v>8820.7000000000007</v>
      </c>
      <c r="CL323" s="54">
        <f t="shared" si="434"/>
        <v>9227.94</v>
      </c>
      <c r="CM323" s="54">
        <f t="shared" si="434"/>
        <v>10121.57</v>
      </c>
      <c r="CN323" s="54">
        <f t="shared" si="434"/>
        <v>8463.56</v>
      </c>
      <c r="CO323" s="54">
        <f t="shared" si="434"/>
        <v>8463.56</v>
      </c>
      <c r="CP323" s="54">
        <f t="shared" si="434"/>
        <v>9370.5400000000009</v>
      </c>
      <c r="CQ323" s="54">
        <f t="shared" si="434"/>
        <v>9571.2099999999991</v>
      </c>
      <c r="CR323" s="54">
        <f t="shared" si="434"/>
        <v>14861.42</v>
      </c>
      <c r="CS323" s="54">
        <f t="shared" si="434"/>
        <v>10920.28</v>
      </c>
      <c r="CT323" s="54">
        <f t="shared" si="434"/>
        <v>16550.48</v>
      </c>
      <c r="CU323" s="54">
        <f t="shared" si="434"/>
        <v>9514.0400000000009</v>
      </c>
      <c r="CV323" s="54">
        <f t="shared" si="434"/>
        <v>16896.32</v>
      </c>
      <c r="CW323" s="54">
        <f t="shared" si="434"/>
        <v>14741.54</v>
      </c>
      <c r="CX323" s="54">
        <f t="shared" si="434"/>
        <v>9809.1200000000008</v>
      </c>
      <c r="CY323" s="54">
        <f t="shared" si="434"/>
        <v>18537.37</v>
      </c>
      <c r="CZ323" s="54">
        <f t="shared" si="434"/>
        <v>8598.31</v>
      </c>
      <c r="DA323" s="54">
        <f t="shared" si="434"/>
        <v>14574.62</v>
      </c>
      <c r="DB323" s="54">
        <f t="shared" si="434"/>
        <v>11837.44</v>
      </c>
      <c r="DC323" s="54">
        <f t="shared" si="434"/>
        <v>15415.6</v>
      </c>
      <c r="DD323" s="54">
        <f t="shared" si="434"/>
        <v>15197.51</v>
      </c>
      <c r="DE323" s="54">
        <f t="shared" si="434"/>
        <v>10098.27</v>
      </c>
      <c r="DF323" s="54">
        <f t="shared" si="434"/>
        <v>8463.56</v>
      </c>
      <c r="DG323" s="54">
        <f t="shared" si="434"/>
        <v>17857.75</v>
      </c>
      <c r="DH323" s="54">
        <f t="shared" si="434"/>
        <v>8463.56</v>
      </c>
      <c r="DI323" s="54">
        <f t="shared" si="434"/>
        <v>8631.74</v>
      </c>
      <c r="DJ323" s="54">
        <f t="shared" si="434"/>
        <v>9474.9599999999991</v>
      </c>
      <c r="DK323" s="54">
        <f t="shared" si="434"/>
        <v>9931.98</v>
      </c>
      <c r="DL323" s="54">
        <f t="shared" si="434"/>
        <v>8811.59</v>
      </c>
      <c r="DM323" s="54">
        <f t="shared" si="434"/>
        <v>14450.79</v>
      </c>
      <c r="DN323" s="54">
        <f t="shared" si="434"/>
        <v>9166.1</v>
      </c>
      <c r="DO323" s="54">
        <f t="shared" si="434"/>
        <v>8962.2000000000007</v>
      </c>
      <c r="DP323" s="54">
        <f t="shared" si="434"/>
        <v>14193.66</v>
      </c>
      <c r="DQ323" s="54">
        <f t="shared" si="434"/>
        <v>9687.6299999999992</v>
      </c>
      <c r="DR323" s="54">
        <f t="shared" si="434"/>
        <v>9304.08</v>
      </c>
      <c r="DS323" s="54">
        <f t="shared" si="434"/>
        <v>9802.7999999999993</v>
      </c>
      <c r="DT323" s="54">
        <f t="shared" si="434"/>
        <v>16730.47</v>
      </c>
      <c r="DU323" s="54">
        <f t="shared" si="434"/>
        <v>10698.07</v>
      </c>
      <c r="DV323" s="54">
        <f t="shared" si="434"/>
        <v>14364.51</v>
      </c>
      <c r="DW323" s="54">
        <f t="shared" si="434"/>
        <v>10948.57</v>
      </c>
      <c r="DX323" s="54">
        <f t="shared" si="434"/>
        <v>17014.72</v>
      </c>
      <c r="DY323" s="54">
        <f t="shared" si="434"/>
        <v>12582.99</v>
      </c>
      <c r="DZ323" s="54">
        <f t="shared" si="434"/>
        <v>9542.92</v>
      </c>
      <c r="EA323" s="54">
        <f t="shared" ref="EA323:FX323" si="435">ROUND((EA265-EA167)/EA91,2)</f>
        <v>9959.1</v>
      </c>
      <c r="EB323" s="54">
        <f t="shared" si="435"/>
        <v>9400.31</v>
      </c>
      <c r="EC323" s="54">
        <f t="shared" si="435"/>
        <v>11067.15</v>
      </c>
      <c r="ED323" s="54">
        <f t="shared" si="435"/>
        <v>11525.75</v>
      </c>
      <c r="EE323" s="54">
        <f t="shared" si="435"/>
        <v>13981.59</v>
      </c>
      <c r="EF323" s="54">
        <f t="shared" si="435"/>
        <v>8934.1299999999992</v>
      </c>
      <c r="EG323" s="54">
        <f t="shared" si="435"/>
        <v>11391.6</v>
      </c>
      <c r="EH323" s="54">
        <f t="shared" si="435"/>
        <v>12690.97</v>
      </c>
      <c r="EI323" s="54">
        <f t="shared" si="435"/>
        <v>9152.4699999999993</v>
      </c>
      <c r="EJ323" s="54">
        <f t="shared" si="435"/>
        <v>8463.56</v>
      </c>
      <c r="EK323" s="54">
        <f t="shared" si="435"/>
        <v>9230.39</v>
      </c>
      <c r="EL323" s="54">
        <f t="shared" si="435"/>
        <v>9388.4500000000007</v>
      </c>
      <c r="EM323" s="54">
        <f t="shared" si="435"/>
        <v>10123</v>
      </c>
      <c r="EN323" s="54">
        <f t="shared" si="435"/>
        <v>9109.75</v>
      </c>
      <c r="EO323" s="54">
        <f t="shared" si="435"/>
        <v>10320.209999999999</v>
      </c>
      <c r="EP323" s="54">
        <f t="shared" si="435"/>
        <v>10976.76</v>
      </c>
      <c r="EQ323" s="54">
        <f t="shared" si="435"/>
        <v>8878.43</v>
      </c>
      <c r="ER323" s="54">
        <f t="shared" si="435"/>
        <v>12353.94</v>
      </c>
      <c r="ES323" s="54">
        <f t="shared" si="435"/>
        <v>16547.52</v>
      </c>
      <c r="ET323" s="54">
        <f t="shared" si="435"/>
        <v>14477.66</v>
      </c>
      <c r="EU323" s="54">
        <f t="shared" si="435"/>
        <v>10285.17</v>
      </c>
      <c r="EV323" s="54">
        <f t="shared" si="435"/>
        <v>19012.93</v>
      </c>
      <c r="EW323" s="54">
        <f t="shared" si="435"/>
        <v>11865.46</v>
      </c>
      <c r="EX323" s="54">
        <f t="shared" si="435"/>
        <v>14071.64</v>
      </c>
      <c r="EY323" s="54">
        <f t="shared" si="435"/>
        <v>9897.51</v>
      </c>
      <c r="EZ323" s="54">
        <f t="shared" si="435"/>
        <v>16142.75</v>
      </c>
      <c r="FA323" s="54">
        <f t="shared" si="435"/>
        <v>9220.85</v>
      </c>
      <c r="FB323" s="54">
        <f t="shared" si="435"/>
        <v>11491.23</v>
      </c>
      <c r="FC323" s="54">
        <f t="shared" si="435"/>
        <v>8547.99</v>
      </c>
      <c r="FD323" s="54">
        <f t="shared" si="435"/>
        <v>11337.17</v>
      </c>
      <c r="FE323" s="54">
        <f t="shared" si="435"/>
        <v>17314.77</v>
      </c>
      <c r="FF323" s="54">
        <f t="shared" si="435"/>
        <v>13555.11</v>
      </c>
      <c r="FG323" s="54">
        <f t="shared" si="435"/>
        <v>16728.78</v>
      </c>
      <c r="FH323" s="54">
        <f t="shared" si="435"/>
        <v>17490.91</v>
      </c>
      <c r="FI323" s="54">
        <f t="shared" si="435"/>
        <v>8794.67</v>
      </c>
      <c r="FJ323" s="54">
        <f t="shared" si="435"/>
        <v>8550.2800000000007</v>
      </c>
      <c r="FK323" s="54">
        <f t="shared" si="435"/>
        <v>8560.0499999999993</v>
      </c>
      <c r="FL323" s="54">
        <f t="shared" si="435"/>
        <v>8463.56</v>
      </c>
      <c r="FM323" s="54">
        <f t="shared" si="435"/>
        <v>8463.56</v>
      </c>
      <c r="FN323" s="54">
        <f t="shared" si="435"/>
        <v>8779.5499999999993</v>
      </c>
      <c r="FO323" s="54">
        <f t="shared" si="435"/>
        <v>8968.2000000000007</v>
      </c>
      <c r="FP323" s="54">
        <f t="shared" si="435"/>
        <v>9108.73</v>
      </c>
      <c r="FQ323" s="54">
        <f t="shared" si="435"/>
        <v>9188.73</v>
      </c>
      <c r="FR323" s="54">
        <f t="shared" si="435"/>
        <v>15411.29</v>
      </c>
      <c r="FS323" s="54">
        <f t="shared" si="435"/>
        <v>14143.45</v>
      </c>
      <c r="FT323" s="54">
        <f t="shared" si="435"/>
        <v>17889.599999999999</v>
      </c>
      <c r="FU323" s="54">
        <f t="shared" si="435"/>
        <v>9887.73</v>
      </c>
      <c r="FV323" s="54">
        <f t="shared" si="435"/>
        <v>9554.34</v>
      </c>
      <c r="FW323" s="54">
        <f t="shared" si="435"/>
        <v>14421.05</v>
      </c>
      <c r="FX323" s="54">
        <f t="shared" si="435"/>
        <v>18732.09</v>
      </c>
      <c r="FY323" s="54"/>
      <c r="FZ323" s="54"/>
      <c r="GA323" s="182">
        <f>ROUND(FZ324/FZ91,2)</f>
        <v>8909.01</v>
      </c>
      <c r="GB323" s="54"/>
      <c r="GC323" s="54"/>
      <c r="GD323" s="54"/>
      <c r="GE323" s="6"/>
      <c r="GF323" s="7"/>
      <c r="GG323" s="7"/>
      <c r="GH323" s="7"/>
      <c r="GI323" s="7"/>
      <c r="GJ323" s="7"/>
      <c r="GK323" s="7"/>
      <c r="GL323" s="7"/>
      <c r="GM323" s="7"/>
    </row>
    <row r="324" spans="1:195" x14ac:dyDescent="0.2">
      <c r="A324" s="72"/>
      <c r="B324" s="2" t="s">
        <v>720</v>
      </c>
      <c r="C324" s="21">
        <f t="shared" ref="C324:V324" si="436">C117*(C91)+C156</f>
        <v>57475547.542559072</v>
      </c>
      <c r="D324" s="21">
        <f t="shared" si="436"/>
        <v>365373100.80183089</v>
      </c>
      <c r="E324" s="21">
        <f t="shared" si="436"/>
        <v>74514203.609029338</v>
      </c>
      <c r="F324" s="21">
        <f t="shared" si="436"/>
        <v>157521076.25926799</v>
      </c>
      <c r="G324" s="21">
        <f t="shared" si="436"/>
        <v>9707647.4816275369</v>
      </c>
      <c r="H324" s="21">
        <f t="shared" si="436"/>
        <v>8719266.3454355933</v>
      </c>
      <c r="I324" s="21">
        <f t="shared" si="436"/>
        <v>96882287.385075256</v>
      </c>
      <c r="J324" s="21">
        <f t="shared" si="436"/>
        <v>19988768.11876047</v>
      </c>
      <c r="K324" s="21">
        <f t="shared" si="436"/>
        <v>3477368.4595855521</v>
      </c>
      <c r="L324" s="21">
        <f t="shared" si="436"/>
        <v>24221358.437279645</v>
      </c>
      <c r="M324" s="21">
        <f t="shared" si="436"/>
        <v>13808014.836134428</v>
      </c>
      <c r="N324" s="21">
        <f t="shared" si="436"/>
        <v>468381763.20115435</v>
      </c>
      <c r="O324" s="21">
        <f t="shared" si="436"/>
        <v>125649215.85858177</v>
      </c>
      <c r="P324" s="21">
        <f t="shared" si="436"/>
        <v>2889962.0160429999</v>
      </c>
      <c r="Q324" s="21">
        <f t="shared" si="436"/>
        <v>367998094.45100218</v>
      </c>
      <c r="R324" s="21">
        <f t="shared" si="436"/>
        <v>5402354.1909900196</v>
      </c>
      <c r="S324" s="21">
        <f t="shared" si="436"/>
        <v>15097022.199365886</v>
      </c>
      <c r="T324" s="21">
        <f t="shared" si="436"/>
        <v>2206217.3299685661</v>
      </c>
      <c r="U324" s="21">
        <f t="shared" si="436"/>
        <v>909624.30373699986</v>
      </c>
      <c r="V324" s="21">
        <f t="shared" si="436"/>
        <v>3388071.6169567304</v>
      </c>
      <c r="W324" s="21">
        <f>(W117*W91)+W156</f>
        <v>926100.51373699994</v>
      </c>
      <c r="X324" s="21">
        <f>X117*(X91)+X156</f>
        <v>886969.50373699993</v>
      </c>
      <c r="Y324" s="21">
        <f>Y323*Y91</f>
        <v>6010749.9399999995</v>
      </c>
      <c r="Z324" s="21">
        <f t="shared" ref="Z324:BX324" si="437">Z117*(Z91)+Z156</f>
        <v>3011753.2337138499</v>
      </c>
      <c r="AA324" s="21">
        <f t="shared" si="437"/>
        <v>263266849.22371066</v>
      </c>
      <c r="AB324" s="21">
        <f t="shared" si="437"/>
        <v>264969611.37001395</v>
      </c>
      <c r="AC324" s="21">
        <f t="shared" si="437"/>
        <v>8788667.6200243216</v>
      </c>
      <c r="AD324" s="21">
        <f t="shared" si="437"/>
        <v>11432270.781901287</v>
      </c>
      <c r="AE324" s="21">
        <f t="shared" si="437"/>
        <v>1797331.5213440901</v>
      </c>
      <c r="AF324" s="21">
        <f t="shared" si="437"/>
        <v>2530986.3383149137</v>
      </c>
      <c r="AG324" s="21">
        <f t="shared" si="437"/>
        <v>7455783.7259560758</v>
      </c>
      <c r="AH324" s="21">
        <f t="shared" si="437"/>
        <v>8976827.7088408619</v>
      </c>
      <c r="AI324" s="21">
        <f t="shared" si="437"/>
        <v>3880231.9374435567</v>
      </c>
      <c r="AJ324" s="21">
        <f t="shared" si="437"/>
        <v>2883838.8161324318</v>
      </c>
      <c r="AK324" s="21">
        <f t="shared" si="437"/>
        <v>3024521.5181237552</v>
      </c>
      <c r="AL324" s="21">
        <f t="shared" si="437"/>
        <v>3420154.9274155861</v>
      </c>
      <c r="AM324" s="21">
        <f t="shared" si="437"/>
        <v>4413196.35713044</v>
      </c>
      <c r="AN324" s="21">
        <f t="shared" si="437"/>
        <v>3967491.0965572898</v>
      </c>
      <c r="AO324" s="21">
        <f t="shared" si="437"/>
        <v>40451232.613207005</v>
      </c>
      <c r="AP324" s="21">
        <f t="shared" si="437"/>
        <v>809204804.57219994</v>
      </c>
      <c r="AQ324" s="21">
        <f t="shared" si="437"/>
        <v>3005427.4106335212</v>
      </c>
      <c r="AR324" s="21">
        <f t="shared" si="437"/>
        <v>542753523.91874194</v>
      </c>
      <c r="AS324" s="21">
        <f t="shared" si="437"/>
        <v>63722646.652340673</v>
      </c>
      <c r="AT324" s="21">
        <f t="shared" si="437"/>
        <v>21106662.832628954</v>
      </c>
      <c r="AU324" s="21">
        <f t="shared" si="437"/>
        <v>3386561.1726356037</v>
      </c>
      <c r="AV324" s="21">
        <f t="shared" si="437"/>
        <v>3724384.2019674974</v>
      </c>
      <c r="AW324" s="21">
        <f t="shared" si="437"/>
        <v>3061021.0103507978</v>
      </c>
      <c r="AX324" s="21">
        <f t="shared" si="437"/>
        <v>945973.05172049988</v>
      </c>
      <c r="AY324" s="21">
        <f t="shared" si="437"/>
        <v>4957057.4645525599</v>
      </c>
      <c r="AZ324" s="21">
        <f t="shared" si="437"/>
        <v>103246410.69475091</v>
      </c>
      <c r="BA324" s="21">
        <f t="shared" si="437"/>
        <v>76985451.48123306</v>
      </c>
      <c r="BB324" s="21">
        <f t="shared" si="437"/>
        <v>66039260.142729655</v>
      </c>
      <c r="BC324" s="21">
        <f t="shared" si="437"/>
        <v>265201838.94067413</v>
      </c>
      <c r="BD324" s="21">
        <f t="shared" si="437"/>
        <v>41587803.553232454</v>
      </c>
      <c r="BE324" s="21">
        <f t="shared" si="437"/>
        <v>12663778.30856608</v>
      </c>
      <c r="BF324" s="21">
        <f t="shared" si="437"/>
        <v>201411544.04273507</v>
      </c>
      <c r="BG324" s="21">
        <f t="shared" si="437"/>
        <v>9260434.6796325762</v>
      </c>
      <c r="BH324" s="21">
        <f t="shared" si="437"/>
        <v>5857722.2795007657</v>
      </c>
      <c r="BI324" s="21">
        <f t="shared" si="437"/>
        <v>3393913.5577853359</v>
      </c>
      <c r="BJ324" s="21">
        <f t="shared" si="437"/>
        <v>54844825.803221814</v>
      </c>
      <c r="BK324" s="21">
        <f t="shared" si="437"/>
        <v>141260035.31306764</v>
      </c>
      <c r="BL324" s="21">
        <f t="shared" si="437"/>
        <v>2888241.4547359855</v>
      </c>
      <c r="BM324" s="21">
        <f t="shared" si="437"/>
        <v>3484099.7608249998</v>
      </c>
      <c r="BN324" s="21">
        <f t="shared" si="437"/>
        <v>30944767.42617052</v>
      </c>
      <c r="BO324" s="21">
        <f t="shared" si="437"/>
        <v>12361212.425663209</v>
      </c>
      <c r="BP324" s="21">
        <f t="shared" si="437"/>
        <v>2842687.1328484565</v>
      </c>
      <c r="BQ324" s="21">
        <f t="shared" si="437"/>
        <v>56195234.769386455</v>
      </c>
      <c r="BR324" s="21">
        <f t="shared" si="437"/>
        <v>40461835.895965874</v>
      </c>
      <c r="BS324" s="21">
        <f t="shared" si="437"/>
        <v>10725695.866519026</v>
      </c>
      <c r="BT324" s="21">
        <f t="shared" si="437"/>
        <v>4669156.2492522681</v>
      </c>
      <c r="BU324" s="21">
        <f t="shared" si="437"/>
        <v>4607445.2179243788</v>
      </c>
      <c r="BV324" s="21">
        <f t="shared" si="437"/>
        <v>11431900.84619879</v>
      </c>
      <c r="BW324" s="21">
        <f t="shared" si="437"/>
        <v>17259134.060474735</v>
      </c>
      <c r="BX324" s="21">
        <f t="shared" si="437"/>
        <v>1825035.9781596158</v>
      </c>
      <c r="BY324" s="21">
        <f>BY323*BY91</f>
        <v>5169081.3470000001</v>
      </c>
      <c r="BZ324" s="21">
        <f t="shared" ref="BZ324:EK324" si="438">BZ117*(BZ91)+BZ156</f>
        <v>2873393.3751621912</v>
      </c>
      <c r="CA324" s="21">
        <f t="shared" si="438"/>
        <v>2638740.0979517167</v>
      </c>
      <c r="CB324" s="21">
        <f t="shared" si="438"/>
        <v>702266493.2042402</v>
      </c>
      <c r="CC324" s="21">
        <f t="shared" si="438"/>
        <v>2423530.4702723017</v>
      </c>
      <c r="CD324" s="21">
        <f t="shared" si="438"/>
        <v>1019632.478854968</v>
      </c>
      <c r="CE324" s="21">
        <f t="shared" si="438"/>
        <v>2431255.679962893</v>
      </c>
      <c r="CF324" s="21">
        <f t="shared" si="438"/>
        <v>1649036.20444855</v>
      </c>
      <c r="CG324" s="21">
        <f t="shared" si="438"/>
        <v>2766575.4808574333</v>
      </c>
      <c r="CH324" s="21">
        <f t="shared" si="438"/>
        <v>1786509.4032238671</v>
      </c>
      <c r="CI324" s="21">
        <f t="shared" si="438"/>
        <v>6646488.8358470714</v>
      </c>
      <c r="CJ324" s="21">
        <f t="shared" si="438"/>
        <v>8956619.1971168332</v>
      </c>
      <c r="CK324" s="21">
        <f t="shared" si="438"/>
        <v>44040895.000058942</v>
      </c>
      <c r="CL324" s="21">
        <f t="shared" si="438"/>
        <v>12345141.468470439</v>
      </c>
      <c r="CM324" s="21">
        <f t="shared" si="438"/>
        <v>8257177.229397635</v>
      </c>
      <c r="CN324" s="21">
        <f t="shared" si="438"/>
        <v>252577143.47695664</v>
      </c>
      <c r="CO324" s="21">
        <f t="shared" si="438"/>
        <v>129299592.25642611</v>
      </c>
      <c r="CP324" s="21">
        <f t="shared" si="438"/>
        <v>10086444.659174612</v>
      </c>
      <c r="CQ324" s="21">
        <f t="shared" si="438"/>
        <v>10155049.11863186</v>
      </c>
      <c r="CR324" s="21">
        <f t="shared" si="438"/>
        <v>2721125.9197346866</v>
      </c>
      <c r="CS324" s="21">
        <f t="shared" si="438"/>
        <v>3824283.4668490062</v>
      </c>
      <c r="CT324" s="21">
        <f t="shared" si="438"/>
        <v>1835448.377333309</v>
      </c>
      <c r="CU324" s="21">
        <f t="shared" si="438"/>
        <v>746852.4832751801</v>
      </c>
      <c r="CV324" s="21">
        <f t="shared" si="438"/>
        <v>844815.92762450012</v>
      </c>
      <c r="CW324" s="21">
        <f t="shared" si="438"/>
        <v>2560606.2584079835</v>
      </c>
      <c r="CX324" s="21">
        <f t="shared" si="438"/>
        <v>4757421.763297</v>
      </c>
      <c r="CY324" s="21">
        <f t="shared" si="438"/>
        <v>926868.66475549981</v>
      </c>
      <c r="CZ324" s="21">
        <f t="shared" si="438"/>
        <v>18162201.451551918</v>
      </c>
      <c r="DA324" s="21">
        <f t="shared" si="438"/>
        <v>2645294.324767035</v>
      </c>
      <c r="DB324" s="21">
        <f t="shared" si="438"/>
        <v>3573723.9583959728</v>
      </c>
      <c r="DC324" s="21">
        <f t="shared" si="438"/>
        <v>2377085.626270202</v>
      </c>
      <c r="DD324" s="21">
        <f t="shared" si="438"/>
        <v>2469596.1075741253</v>
      </c>
      <c r="DE324" s="21">
        <f t="shared" si="438"/>
        <v>4396788.081448107</v>
      </c>
      <c r="DF324" s="21">
        <f t="shared" si="438"/>
        <v>181613804.53423351</v>
      </c>
      <c r="DG324" s="21">
        <f t="shared" si="438"/>
        <v>1458978.1207676849</v>
      </c>
      <c r="DH324" s="21">
        <f t="shared" si="438"/>
        <v>17106960.405907843</v>
      </c>
      <c r="DI324" s="21">
        <f t="shared" si="438"/>
        <v>23788216.268756952</v>
      </c>
      <c r="DJ324" s="21">
        <f t="shared" si="438"/>
        <v>6520669.5871655671</v>
      </c>
      <c r="DK324" s="21">
        <f t="shared" si="438"/>
        <v>4736560.4504955215</v>
      </c>
      <c r="DL324" s="21">
        <f t="shared" si="438"/>
        <v>52354064.858047992</v>
      </c>
      <c r="DM324" s="21">
        <f t="shared" si="438"/>
        <v>3998532.5970460521</v>
      </c>
      <c r="DN324" s="21">
        <f t="shared" si="438"/>
        <v>13465912.046539212</v>
      </c>
      <c r="DO324" s="21">
        <f t="shared" si="438"/>
        <v>29235584.415446624</v>
      </c>
      <c r="DP324" s="21">
        <f t="shared" si="438"/>
        <v>3016152.89970225</v>
      </c>
      <c r="DQ324" s="21">
        <f t="shared" si="438"/>
        <v>5600419.508954864</v>
      </c>
      <c r="DR324" s="21">
        <f t="shared" si="438"/>
        <v>13466725.440580685</v>
      </c>
      <c r="DS324" s="21">
        <f t="shared" si="438"/>
        <v>7950068.4841881096</v>
      </c>
      <c r="DT324" s="21">
        <f t="shared" si="438"/>
        <v>2218459.865871836</v>
      </c>
      <c r="DU324" s="21">
        <f t="shared" si="438"/>
        <v>4151920.4159945794</v>
      </c>
      <c r="DV324" s="21">
        <f t="shared" si="438"/>
        <v>2802515.3886964503</v>
      </c>
      <c r="DW324" s="21">
        <f t="shared" si="438"/>
        <v>3940389.7788453856</v>
      </c>
      <c r="DX324" s="21">
        <f t="shared" si="438"/>
        <v>2863577.3668657192</v>
      </c>
      <c r="DY324" s="21">
        <f t="shared" si="438"/>
        <v>4054237.8226064444</v>
      </c>
      <c r="DZ324" s="21">
        <f t="shared" si="438"/>
        <v>8626798.236450959</v>
      </c>
      <c r="EA324" s="21">
        <f t="shared" si="438"/>
        <v>6301124.4814880323</v>
      </c>
      <c r="EB324" s="21">
        <f t="shared" si="438"/>
        <v>5480378.9266872201</v>
      </c>
      <c r="EC324" s="21">
        <f t="shared" si="438"/>
        <v>3335639.1909367018</v>
      </c>
      <c r="ED324" s="21">
        <f t="shared" si="438"/>
        <v>19078571.217076357</v>
      </c>
      <c r="EE324" s="21">
        <f t="shared" si="438"/>
        <v>2736196.2456504395</v>
      </c>
      <c r="EF324" s="21">
        <f t="shared" si="438"/>
        <v>13290405.298297236</v>
      </c>
      <c r="EG324" s="21">
        <f t="shared" si="438"/>
        <v>3267110.6066944483</v>
      </c>
      <c r="EH324" s="21">
        <f t="shared" si="438"/>
        <v>2973493.5996658513</v>
      </c>
      <c r="EI324" s="21">
        <f t="shared" si="438"/>
        <v>151401918.65711427</v>
      </c>
      <c r="EJ324" s="21">
        <f t="shared" si="438"/>
        <v>80143937.854829878</v>
      </c>
      <c r="EK324" s="21">
        <f t="shared" si="438"/>
        <v>6424354.3048763992</v>
      </c>
      <c r="EL324" s="21">
        <f t="shared" ref="EL324:ET324" si="439">EL117*(EL91)+EL156</f>
        <v>4624749.5358658126</v>
      </c>
      <c r="EM324" s="21">
        <f t="shared" si="439"/>
        <v>4386294.2714664647</v>
      </c>
      <c r="EN324" s="21">
        <f t="shared" si="439"/>
        <v>9004985.8614180293</v>
      </c>
      <c r="EO324" s="21">
        <f t="shared" si="439"/>
        <v>4066162.1731592203</v>
      </c>
      <c r="EP324" s="21">
        <f t="shared" si="439"/>
        <v>4584990.8070710991</v>
      </c>
      <c r="EQ324" s="21">
        <f t="shared" si="439"/>
        <v>24417444.49220961</v>
      </c>
      <c r="ER324" s="21">
        <f t="shared" si="439"/>
        <v>4126216.1074802405</v>
      </c>
      <c r="ES324" s="21">
        <f t="shared" si="439"/>
        <v>2022107.5126654122</v>
      </c>
      <c r="ET324" s="21">
        <f t="shared" si="439"/>
        <v>3688907.7733569718</v>
      </c>
      <c r="EU324" s="21">
        <f>EU323*EU91</f>
        <v>6558852.9090000009</v>
      </c>
      <c r="EV324" s="21">
        <f>EV117*(EV91)+EV156</f>
        <v>1245346.773659165</v>
      </c>
      <c r="EW324" s="21">
        <f>EW117*(EW91)+EW156</f>
        <v>10691962.42285203</v>
      </c>
      <c r="EX324" s="21">
        <f>EX117*(EX91)+EX156</f>
        <v>3351864.2813905776</v>
      </c>
      <c r="EY324" s="21">
        <f>EY323*EY91</f>
        <v>2463490.2390000001</v>
      </c>
      <c r="EZ324" s="21">
        <f t="shared" ref="EZ324:FX324" si="440">EZ117*(EZ91)+EZ156</f>
        <v>2019458.564877467</v>
      </c>
      <c r="FA324" s="21">
        <f t="shared" si="440"/>
        <v>31271589.860651534</v>
      </c>
      <c r="FB324" s="21">
        <f t="shared" si="440"/>
        <v>3984007.7998580639</v>
      </c>
      <c r="FC324" s="21">
        <f t="shared" si="440"/>
        <v>20045027.735197198</v>
      </c>
      <c r="FD324" s="21">
        <f t="shared" si="440"/>
        <v>3982748.8845997164</v>
      </c>
      <c r="FE324" s="21">
        <f t="shared" si="440"/>
        <v>1681263.858614668</v>
      </c>
      <c r="FF324" s="21">
        <f t="shared" si="440"/>
        <v>3100054.1083829994</v>
      </c>
      <c r="FG324" s="21">
        <f t="shared" si="440"/>
        <v>1905407.9512897199</v>
      </c>
      <c r="FH324" s="21">
        <f t="shared" si="440"/>
        <v>1624905.6264527638</v>
      </c>
      <c r="FI324" s="21">
        <f t="shared" si="440"/>
        <v>16408222.49171485</v>
      </c>
      <c r="FJ324" s="21">
        <f t="shared" si="440"/>
        <v>16775653.524463998</v>
      </c>
      <c r="FK324" s="21">
        <f t="shared" si="440"/>
        <v>19575983.505661882</v>
      </c>
      <c r="FL324" s="21">
        <f t="shared" si="440"/>
        <v>50878776.90686553</v>
      </c>
      <c r="FM324" s="21">
        <f t="shared" si="440"/>
        <v>31536958.23684334</v>
      </c>
      <c r="FN324" s="21">
        <f t="shared" si="440"/>
        <v>193206203.89470375</v>
      </c>
      <c r="FO324" s="21">
        <f t="shared" si="440"/>
        <v>10164552.726246232</v>
      </c>
      <c r="FP324" s="21">
        <f t="shared" si="440"/>
        <v>20766076.480724894</v>
      </c>
      <c r="FQ324" s="21">
        <f t="shared" si="440"/>
        <v>8338777.0096219983</v>
      </c>
      <c r="FR324" s="21">
        <f t="shared" si="440"/>
        <v>2579850.7374936598</v>
      </c>
      <c r="FS324" s="21">
        <f t="shared" si="440"/>
        <v>2811717.1609195084</v>
      </c>
      <c r="FT324" s="22">
        <f t="shared" si="440"/>
        <v>1509882.254314176</v>
      </c>
      <c r="FU324" s="21">
        <f t="shared" si="440"/>
        <v>7804385.899089044</v>
      </c>
      <c r="FV324" s="21">
        <f t="shared" si="440"/>
        <v>6265738.9145473372</v>
      </c>
      <c r="FW324" s="21">
        <f t="shared" si="440"/>
        <v>2926030.3431498185</v>
      </c>
      <c r="FX324" s="21">
        <f t="shared" si="440"/>
        <v>1181994.6493192958</v>
      </c>
      <c r="FY324" s="21">
        <f>FY127*(FY91)+FY176</f>
        <v>0</v>
      </c>
      <c r="FZ324" s="54">
        <f>SUM(C324:FY324)</f>
        <v>7597236295.9187326</v>
      </c>
      <c r="GA324" s="182">
        <f>ROUND(GA323*0.95,2)</f>
        <v>8463.56</v>
      </c>
      <c r="GB324" s="6"/>
      <c r="GC324" s="6"/>
      <c r="GD324" s="6"/>
      <c r="GE324" s="6"/>
      <c r="GF324" s="7"/>
      <c r="GG324" s="7"/>
      <c r="GH324" s="7"/>
      <c r="GI324" s="7"/>
      <c r="GJ324" s="7"/>
      <c r="GK324" s="7"/>
      <c r="GL324" s="7"/>
      <c r="GM324" s="7"/>
    </row>
    <row r="325" spans="1:195" x14ac:dyDescent="0.2">
      <c r="A325" s="6"/>
      <c r="B325" s="7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4"/>
      <c r="BM325" s="44"/>
      <c r="BN325" s="44"/>
      <c r="BO325" s="44"/>
      <c r="BP325" s="44"/>
      <c r="BQ325" s="44"/>
      <c r="BR325" s="44"/>
      <c r="BS325" s="44"/>
      <c r="BT325" s="44"/>
      <c r="BU325" s="44"/>
      <c r="BV325" s="44"/>
      <c r="BW325" s="44"/>
      <c r="BX325" s="44"/>
      <c r="BY325" s="44"/>
      <c r="BZ325" s="44"/>
      <c r="CA325" s="44"/>
      <c r="CB325" s="44"/>
      <c r="CC325" s="44"/>
      <c r="CD325" s="44"/>
      <c r="CE325" s="44"/>
      <c r="CF325" s="44"/>
      <c r="CG325" s="44"/>
      <c r="CH325" s="44"/>
      <c r="CI325" s="44"/>
      <c r="CJ325" s="44"/>
      <c r="CK325" s="44"/>
      <c r="CL325" s="44"/>
      <c r="CM325" s="44"/>
      <c r="CN325" s="44"/>
      <c r="CO325" s="44"/>
      <c r="CP325" s="44"/>
      <c r="CQ325" s="44"/>
      <c r="CR325" s="44"/>
      <c r="CS325" s="44"/>
      <c r="CT325" s="44"/>
      <c r="CU325" s="44"/>
      <c r="CV325" s="44"/>
      <c r="CW325" s="44"/>
      <c r="CX325" s="44"/>
      <c r="CY325" s="44"/>
      <c r="CZ325" s="44"/>
      <c r="DA325" s="44"/>
      <c r="DB325" s="44"/>
      <c r="DC325" s="44"/>
      <c r="DD325" s="44"/>
      <c r="DE325" s="44"/>
      <c r="DF325" s="44"/>
      <c r="DG325" s="44"/>
      <c r="DH325" s="44"/>
      <c r="DI325" s="44"/>
      <c r="DJ325" s="44"/>
      <c r="DK325" s="44"/>
      <c r="DL325" s="44"/>
      <c r="DM325" s="44"/>
      <c r="DN325" s="44"/>
      <c r="DO325" s="44"/>
      <c r="DP325" s="44"/>
      <c r="DQ325" s="44"/>
      <c r="DR325" s="44"/>
      <c r="DS325" s="44"/>
      <c r="DT325" s="44"/>
      <c r="DU325" s="44"/>
      <c r="DV325" s="44"/>
      <c r="DW325" s="44"/>
      <c r="DX325" s="44"/>
      <c r="DY325" s="44"/>
      <c r="DZ325" s="44"/>
      <c r="EA325" s="44"/>
      <c r="EB325" s="44"/>
      <c r="EC325" s="44"/>
      <c r="ED325" s="44"/>
      <c r="EE325" s="44"/>
      <c r="EF325" s="44"/>
      <c r="EG325" s="44"/>
      <c r="EH325" s="44"/>
      <c r="EI325" s="44"/>
      <c r="EJ325" s="44"/>
      <c r="EK325" s="44"/>
      <c r="EL325" s="44"/>
      <c r="EM325" s="44"/>
      <c r="EN325" s="44"/>
      <c r="EO325" s="44"/>
      <c r="EP325" s="44"/>
      <c r="EQ325" s="44"/>
      <c r="ER325" s="44"/>
      <c r="ES325" s="44"/>
      <c r="ET325" s="44"/>
      <c r="EU325" s="44"/>
      <c r="EV325" s="44"/>
      <c r="EW325" s="44"/>
      <c r="EX325" s="44"/>
      <c r="EY325" s="44"/>
      <c r="EZ325" s="44"/>
      <c r="FA325" s="44"/>
      <c r="FB325" s="44"/>
      <c r="FC325" s="44"/>
      <c r="FD325" s="44"/>
      <c r="FE325" s="44"/>
      <c r="FF325" s="44"/>
      <c r="FG325" s="44"/>
      <c r="FH325" s="44"/>
      <c r="FI325" s="44"/>
      <c r="FJ325" s="44"/>
      <c r="FK325" s="44"/>
      <c r="FL325" s="44"/>
      <c r="FM325" s="44"/>
      <c r="FN325" s="44"/>
      <c r="FO325" s="44"/>
      <c r="FP325" s="44"/>
      <c r="FQ325" s="44"/>
      <c r="FR325" s="44"/>
      <c r="FS325" s="44"/>
      <c r="FT325" s="44"/>
      <c r="FU325" s="44"/>
      <c r="FV325" s="44"/>
      <c r="FW325" s="44"/>
      <c r="FX325" s="44"/>
      <c r="FY325" s="44"/>
      <c r="FZ325" s="54"/>
      <c r="GA325" s="128"/>
      <c r="GB325" s="6"/>
      <c r="GC325" s="6"/>
      <c r="GD325" s="6"/>
      <c r="GE325" s="6"/>
      <c r="GF325" s="7"/>
      <c r="GG325" s="7"/>
      <c r="GH325" s="7"/>
      <c r="GI325" s="7"/>
      <c r="GJ325" s="7"/>
      <c r="GK325" s="7"/>
      <c r="GL325" s="7"/>
      <c r="GM325" s="7"/>
    </row>
    <row r="326" spans="1:195" x14ac:dyDescent="0.2">
      <c r="A326" s="6"/>
      <c r="B326" s="183" t="s">
        <v>721</v>
      </c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21"/>
      <c r="GA326" s="128"/>
      <c r="GB326" s="21"/>
      <c r="GC326" s="136"/>
      <c r="GD326" s="21"/>
      <c r="GE326" s="6"/>
      <c r="GF326" s="7"/>
      <c r="GG326" s="7"/>
      <c r="GH326" s="7"/>
      <c r="GI326" s="7"/>
      <c r="GJ326" s="7"/>
      <c r="GK326" s="7"/>
      <c r="GL326" s="7"/>
      <c r="GM326" s="7"/>
    </row>
    <row r="327" spans="1:195" x14ac:dyDescent="0.2">
      <c r="A327" s="6"/>
      <c r="B327" s="7"/>
      <c r="C327" s="70"/>
      <c r="D327" s="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184"/>
      <c r="FZ327" s="7"/>
      <c r="GA327" s="128"/>
      <c r="GB327" s="128"/>
      <c r="GC327" s="185"/>
      <c r="GD327" s="128"/>
      <c r="GE327" s="6"/>
      <c r="GF327" s="7"/>
      <c r="GG327" s="7"/>
      <c r="GH327" s="7"/>
      <c r="GI327" s="7"/>
      <c r="GJ327" s="7"/>
      <c r="GK327" s="7"/>
      <c r="GL327" s="7"/>
      <c r="GM327" s="7"/>
    </row>
    <row r="328" spans="1:195" x14ac:dyDescent="0.2">
      <c r="A328" s="6"/>
      <c r="B328" s="7" t="s">
        <v>722</v>
      </c>
      <c r="C328" s="70"/>
      <c r="D328" s="6"/>
      <c r="E328" s="7"/>
      <c r="F328" s="7"/>
      <c r="G328" s="7"/>
      <c r="H328" s="7"/>
      <c r="I328" s="7"/>
      <c r="J328" s="7"/>
      <c r="K328" s="7"/>
      <c r="L328" s="7"/>
      <c r="M328" s="7" t="s">
        <v>317</v>
      </c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184"/>
      <c r="FZ328" s="128"/>
      <c r="GA328" s="182"/>
      <c r="GB328" s="128"/>
      <c r="GC328" s="185"/>
      <c r="GD328" s="128"/>
      <c r="GE328" s="6"/>
      <c r="GF328" s="186"/>
      <c r="GG328" s="7"/>
      <c r="GH328" s="7"/>
      <c r="GI328" s="7"/>
      <c r="GJ328" s="7"/>
      <c r="GK328" s="7"/>
      <c r="GL328" s="7"/>
      <c r="GM328" s="7"/>
    </row>
    <row r="329" spans="1:195" x14ac:dyDescent="0.2">
      <c r="A329" s="6"/>
      <c r="B329" s="7" t="s">
        <v>723</v>
      </c>
      <c r="C329" s="187">
        <v>30</v>
      </c>
      <c r="D329" s="187">
        <v>60</v>
      </c>
      <c r="E329" s="187">
        <v>111</v>
      </c>
      <c r="F329" s="187">
        <v>60</v>
      </c>
      <c r="G329" s="187">
        <v>0</v>
      </c>
      <c r="H329" s="187">
        <v>0</v>
      </c>
      <c r="I329" s="187">
        <v>36</v>
      </c>
      <c r="J329" s="187">
        <v>35</v>
      </c>
      <c r="K329" s="187">
        <v>0</v>
      </c>
      <c r="L329" s="187">
        <v>60</v>
      </c>
      <c r="M329" s="187">
        <v>100</v>
      </c>
      <c r="N329" s="187">
        <v>0</v>
      </c>
      <c r="O329" s="187">
        <v>0</v>
      </c>
      <c r="P329" s="187">
        <v>0</v>
      </c>
      <c r="Q329" s="187">
        <v>0</v>
      </c>
      <c r="R329" s="187">
        <v>0</v>
      </c>
      <c r="S329" s="187">
        <v>15</v>
      </c>
      <c r="T329" s="187">
        <v>0</v>
      </c>
      <c r="U329" s="187">
        <v>0</v>
      </c>
      <c r="V329" s="187">
        <v>0</v>
      </c>
      <c r="W329" s="188">
        <v>0</v>
      </c>
      <c r="X329" s="187">
        <v>1</v>
      </c>
      <c r="Y329" s="187">
        <v>0</v>
      </c>
      <c r="Z329" s="187">
        <v>0</v>
      </c>
      <c r="AA329" s="187">
        <v>15</v>
      </c>
      <c r="AB329" s="187">
        <v>78</v>
      </c>
      <c r="AC329" s="187">
        <v>15</v>
      </c>
      <c r="AD329" s="187">
        <v>18</v>
      </c>
      <c r="AE329" s="187">
        <v>4</v>
      </c>
      <c r="AF329" s="187">
        <v>0</v>
      </c>
      <c r="AG329" s="187">
        <v>10</v>
      </c>
      <c r="AH329" s="187">
        <v>18</v>
      </c>
      <c r="AI329" s="187">
        <v>0</v>
      </c>
      <c r="AJ329" s="187">
        <v>10</v>
      </c>
      <c r="AK329" s="187">
        <v>0</v>
      </c>
      <c r="AL329" s="187">
        <v>0</v>
      </c>
      <c r="AM329" s="187">
        <v>0</v>
      </c>
      <c r="AN329" s="187">
        <v>0</v>
      </c>
      <c r="AO329" s="187">
        <v>30</v>
      </c>
      <c r="AP329" s="189">
        <v>494</v>
      </c>
      <c r="AQ329" s="187">
        <v>0</v>
      </c>
      <c r="AR329" s="187">
        <v>0</v>
      </c>
      <c r="AS329" s="187">
        <v>0</v>
      </c>
      <c r="AT329" s="187">
        <v>0</v>
      </c>
      <c r="AU329" s="187">
        <v>0</v>
      </c>
      <c r="AV329" s="187">
        <v>0</v>
      </c>
      <c r="AW329" s="187">
        <v>0</v>
      </c>
      <c r="AX329" s="187">
        <v>0</v>
      </c>
      <c r="AY329" s="187">
        <v>0</v>
      </c>
      <c r="AZ329" s="187">
        <v>135</v>
      </c>
      <c r="BA329" s="187">
        <v>5</v>
      </c>
      <c r="BB329" s="187">
        <v>0</v>
      </c>
      <c r="BC329" s="187">
        <v>181</v>
      </c>
      <c r="BD329" s="187">
        <v>0</v>
      </c>
      <c r="BE329" s="187">
        <v>0</v>
      </c>
      <c r="BF329" s="187">
        <v>0</v>
      </c>
      <c r="BG329" s="187">
        <v>0</v>
      </c>
      <c r="BH329" s="187">
        <v>0</v>
      </c>
      <c r="BI329" s="187">
        <v>11</v>
      </c>
      <c r="BJ329" s="187">
        <v>0</v>
      </c>
      <c r="BK329" s="187">
        <v>0</v>
      </c>
      <c r="BL329" s="187">
        <v>5</v>
      </c>
      <c r="BM329" s="187">
        <v>0</v>
      </c>
      <c r="BN329" s="187">
        <v>30</v>
      </c>
      <c r="BO329" s="187">
        <v>16</v>
      </c>
      <c r="BP329" s="187">
        <v>0</v>
      </c>
      <c r="BQ329" s="187">
        <v>10</v>
      </c>
      <c r="BR329" s="187">
        <v>0</v>
      </c>
      <c r="BS329" s="187">
        <v>0</v>
      </c>
      <c r="BT329" s="187">
        <v>0</v>
      </c>
      <c r="BU329" s="187">
        <v>0</v>
      </c>
      <c r="BV329" s="187">
        <v>0</v>
      </c>
      <c r="BW329" s="187">
        <v>20</v>
      </c>
      <c r="BX329" s="187">
        <v>0</v>
      </c>
      <c r="BY329" s="187">
        <v>0</v>
      </c>
      <c r="BZ329" s="187">
        <v>0</v>
      </c>
      <c r="CA329" s="187">
        <v>0</v>
      </c>
      <c r="CB329" s="187">
        <v>105</v>
      </c>
      <c r="CC329" s="187">
        <v>0</v>
      </c>
      <c r="CD329" s="187">
        <v>2</v>
      </c>
      <c r="CE329" s="187">
        <v>5</v>
      </c>
      <c r="CF329" s="187">
        <v>0</v>
      </c>
      <c r="CG329" s="187">
        <v>0</v>
      </c>
      <c r="CH329" s="187">
        <v>3</v>
      </c>
      <c r="CI329" s="187">
        <v>15</v>
      </c>
      <c r="CJ329" s="187">
        <v>30</v>
      </c>
      <c r="CK329" s="187">
        <v>15</v>
      </c>
      <c r="CL329" s="187">
        <v>0</v>
      </c>
      <c r="CM329" s="187">
        <v>0</v>
      </c>
      <c r="CN329" s="187">
        <v>0</v>
      </c>
      <c r="CO329" s="187">
        <v>0</v>
      </c>
      <c r="CP329" s="187">
        <v>0</v>
      </c>
      <c r="CQ329" s="187">
        <v>15</v>
      </c>
      <c r="CR329" s="187">
        <v>0</v>
      </c>
      <c r="CS329" s="187">
        <v>0</v>
      </c>
      <c r="CT329" s="187">
        <v>3</v>
      </c>
      <c r="CU329" s="187">
        <v>0</v>
      </c>
      <c r="CV329" s="187">
        <v>0</v>
      </c>
      <c r="CW329" s="187">
        <v>0</v>
      </c>
      <c r="CX329" s="187">
        <v>0</v>
      </c>
      <c r="CY329" s="187">
        <v>0</v>
      </c>
      <c r="CZ329" s="187">
        <v>0</v>
      </c>
      <c r="DA329" s="187">
        <v>4</v>
      </c>
      <c r="DB329" s="187">
        <v>0</v>
      </c>
      <c r="DC329" s="187">
        <v>0</v>
      </c>
      <c r="DD329" s="187">
        <v>0</v>
      </c>
      <c r="DE329" s="187">
        <v>0</v>
      </c>
      <c r="DF329" s="187">
        <v>126</v>
      </c>
      <c r="DG329" s="187">
        <v>0</v>
      </c>
      <c r="DH329" s="187">
        <v>15</v>
      </c>
      <c r="DI329" s="187">
        <v>0</v>
      </c>
      <c r="DJ329" s="187">
        <v>0</v>
      </c>
      <c r="DK329" s="187">
        <v>0</v>
      </c>
      <c r="DL329" s="187">
        <v>15</v>
      </c>
      <c r="DM329" s="187">
        <v>4</v>
      </c>
      <c r="DN329" s="187">
        <v>0</v>
      </c>
      <c r="DO329" s="187">
        <v>15</v>
      </c>
      <c r="DP329" s="187">
        <v>0</v>
      </c>
      <c r="DQ329" s="187">
        <v>0</v>
      </c>
      <c r="DR329" s="187">
        <v>0</v>
      </c>
      <c r="DS329" s="187">
        <v>26</v>
      </c>
      <c r="DT329" s="187">
        <v>0</v>
      </c>
      <c r="DU329" s="187">
        <v>0</v>
      </c>
      <c r="DV329" s="187">
        <v>0</v>
      </c>
      <c r="DW329" s="187">
        <v>0</v>
      </c>
      <c r="DX329" s="187">
        <v>0</v>
      </c>
      <c r="DY329" s="187">
        <v>0</v>
      </c>
      <c r="DZ329" s="187">
        <v>10</v>
      </c>
      <c r="EA329" s="187">
        <v>0</v>
      </c>
      <c r="EB329" s="187">
        <v>15</v>
      </c>
      <c r="EC329" s="187">
        <v>0</v>
      </c>
      <c r="ED329" s="187">
        <v>0</v>
      </c>
      <c r="EE329" s="187">
        <v>8</v>
      </c>
      <c r="EF329" s="187">
        <v>15</v>
      </c>
      <c r="EG329" s="187">
        <v>0</v>
      </c>
      <c r="EH329" s="187">
        <v>0</v>
      </c>
      <c r="EI329" s="187">
        <v>165</v>
      </c>
      <c r="EJ329" s="187">
        <v>0</v>
      </c>
      <c r="EK329" s="187">
        <v>0</v>
      </c>
      <c r="EL329" s="187">
        <v>0</v>
      </c>
      <c r="EM329" s="187">
        <v>0</v>
      </c>
      <c r="EN329" s="187">
        <v>30</v>
      </c>
      <c r="EO329" s="187">
        <v>0</v>
      </c>
      <c r="EP329" s="187">
        <v>10</v>
      </c>
      <c r="EQ329" s="187">
        <v>0</v>
      </c>
      <c r="ER329" s="187">
        <v>7</v>
      </c>
      <c r="ES329" s="187">
        <v>0</v>
      </c>
      <c r="ET329" s="187">
        <v>0</v>
      </c>
      <c r="EU329" s="187">
        <v>15</v>
      </c>
      <c r="EV329" s="187">
        <v>0</v>
      </c>
      <c r="EW329" s="187">
        <v>0</v>
      </c>
      <c r="EX329" s="187">
        <v>0</v>
      </c>
      <c r="EY329" s="187">
        <v>0</v>
      </c>
      <c r="EZ329" s="187">
        <v>0</v>
      </c>
      <c r="FA329" s="187">
        <v>10</v>
      </c>
      <c r="FB329" s="187">
        <v>0</v>
      </c>
      <c r="FC329" s="187">
        <v>0</v>
      </c>
      <c r="FD329" s="187">
        <v>0</v>
      </c>
      <c r="FE329" s="187">
        <v>0</v>
      </c>
      <c r="FF329" s="187">
        <v>0</v>
      </c>
      <c r="FG329" s="187">
        <v>0</v>
      </c>
      <c r="FH329" s="187">
        <v>5</v>
      </c>
      <c r="FI329" s="187">
        <v>0</v>
      </c>
      <c r="FJ329" s="187">
        <v>0</v>
      </c>
      <c r="FK329" s="187">
        <v>30</v>
      </c>
      <c r="FL329" s="187">
        <v>0</v>
      </c>
      <c r="FM329" s="187">
        <v>0</v>
      </c>
      <c r="FN329" s="187">
        <v>90</v>
      </c>
      <c r="FO329" s="187">
        <v>0</v>
      </c>
      <c r="FP329" s="187">
        <v>18</v>
      </c>
      <c r="FQ329" s="187">
        <v>0</v>
      </c>
      <c r="FR329" s="187">
        <v>0</v>
      </c>
      <c r="FS329" s="187">
        <v>0</v>
      </c>
      <c r="FT329" s="188">
        <v>0</v>
      </c>
      <c r="FU329" s="187">
        <v>15</v>
      </c>
      <c r="FV329" s="187">
        <v>0</v>
      </c>
      <c r="FW329" s="187">
        <v>0</v>
      </c>
      <c r="FX329" s="187">
        <v>0</v>
      </c>
      <c r="FY329" s="46"/>
      <c r="FZ329" s="128"/>
      <c r="GA329" s="182"/>
      <c r="GB329" s="128"/>
      <c r="GC329" s="185"/>
      <c r="GD329" s="128"/>
      <c r="GE329" s="6"/>
      <c r="GF329" s="186"/>
      <c r="GG329" s="7"/>
      <c r="GH329" s="7"/>
      <c r="GI329" s="7"/>
      <c r="GJ329" s="7"/>
      <c r="GK329" s="7"/>
      <c r="GL329" s="7"/>
      <c r="GM329" s="7"/>
    </row>
    <row r="330" spans="1:195" x14ac:dyDescent="0.2">
      <c r="A330" s="6"/>
      <c r="B330" s="7" t="s">
        <v>724</v>
      </c>
      <c r="C330" s="187">
        <f t="shared" ref="C330:BN330" si="441">ROUND(C329*0.42,1)</f>
        <v>12.6</v>
      </c>
      <c r="D330" s="187">
        <f t="shared" si="441"/>
        <v>25.2</v>
      </c>
      <c r="E330" s="187">
        <f t="shared" si="441"/>
        <v>46.6</v>
      </c>
      <c r="F330" s="187">
        <f t="shared" si="441"/>
        <v>25.2</v>
      </c>
      <c r="G330" s="187">
        <f t="shared" si="441"/>
        <v>0</v>
      </c>
      <c r="H330" s="187">
        <f t="shared" si="441"/>
        <v>0</v>
      </c>
      <c r="I330" s="187">
        <f t="shared" si="441"/>
        <v>15.1</v>
      </c>
      <c r="J330" s="187">
        <f t="shared" si="441"/>
        <v>14.7</v>
      </c>
      <c r="K330" s="187">
        <f t="shared" si="441"/>
        <v>0</v>
      </c>
      <c r="L330" s="187">
        <f t="shared" si="441"/>
        <v>25.2</v>
      </c>
      <c r="M330" s="187">
        <f t="shared" si="441"/>
        <v>42</v>
      </c>
      <c r="N330" s="187">
        <f t="shared" si="441"/>
        <v>0</v>
      </c>
      <c r="O330" s="187">
        <f t="shared" si="441"/>
        <v>0</v>
      </c>
      <c r="P330" s="187">
        <f t="shared" si="441"/>
        <v>0</v>
      </c>
      <c r="Q330" s="187">
        <f t="shared" si="441"/>
        <v>0</v>
      </c>
      <c r="R330" s="187">
        <f t="shared" si="441"/>
        <v>0</v>
      </c>
      <c r="S330" s="187">
        <f t="shared" si="441"/>
        <v>6.3</v>
      </c>
      <c r="T330" s="187">
        <f t="shared" si="441"/>
        <v>0</v>
      </c>
      <c r="U330" s="187">
        <f t="shared" si="441"/>
        <v>0</v>
      </c>
      <c r="V330" s="187">
        <f t="shared" si="441"/>
        <v>0</v>
      </c>
      <c r="W330" s="187">
        <f t="shared" si="441"/>
        <v>0</v>
      </c>
      <c r="X330" s="187">
        <f t="shared" si="441"/>
        <v>0.4</v>
      </c>
      <c r="Y330" s="187">
        <f t="shared" si="441"/>
        <v>0</v>
      </c>
      <c r="Z330" s="187">
        <f t="shared" si="441"/>
        <v>0</v>
      </c>
      <c r="AA330" s="187">
        <f t="shared" si="441"/>
        <v>6.3</v>
      </c>
      <c r="AB330" s="187">
        <f t="shared" si="441"/>
        <v>32.799999999999997</v>
      </c>
      <c r="AC330" s="187">
        <f t="shared" si="441"/>
        <v>6.3</v>
      </c>
      <c r="AD330" s="187">
        <f t="shared" si="441"/>
        <v>7.6</v>
      </c>
      <c r="AE330" s="187">
        <f t="shared" si="441"/>
        <v>1.7</v>
      </c>
      <c r="AF330" s="187">
        <f t="shared" si="441"/>
        <v>0</v>
      </c>
      <c r="AG330" s="187">
        <f t="shared" si="441"/>
        <v>4.2</v>
      </c>
      <c r="AH330" s="187">
        <f t="shared" si="441"/>
        <v>7.6</v>
      </c>
      <c r="AI330" s="187">
        <f t="shared" si="441"/>
        <v>0</v>
      </c>
      <c r="AJ330" s="187">
        <f t="shared" si="441"/>
        <v>4.2</v>
      </c>
      <c r="AK330" s="187">
        <f t="shared" si="441"/>
        <v>0</v>
      </c>
      <c r="AL330" s="187">
        <f t="shared" si="441"/>
        <v>0</v>
      </c>
      <c r="AM330" s="187">
        <f t="shared" si="441"/>
        <v>0</v>
      </c>
      <c r="AN330" s="187">
        <f t="shared" si="441"/>
        <v>0</v>
      </c>
      <c r="AO330" s="187">
        <f t="shared" si="441"/>
        <v>12.6</v>
      </c>
      <c r="AP330" s="187">
        <f t="shared" si="441"/>
        <v>207.5</v>
      </c>
      <c r="AQ330" s="187">
        <f t="shared" si="441"/>
        <v>0</v>
      </c>
      <c r="AR330" s="187">
        <f t="shared" si="441"/>
        <v>0</v>
      </c>
      <c r="AS330" s="187">
        <f t="shared" si="441"/>
        <v>0</v>
      </c>
      <c r="AT330" s="187">
        <f t="shared" si="441"/>
        <v>0</v>
      </c>
      <c r="AU330" s="187">
        <f t="shared" si="441"/>
        <v>0</v>
      </c>
      <c r="AV330" s="187">
        <f t="shared" si="441"/>
        <v>0</v>
      </c>
      <c r="AW330" s="187">
        <f t="shared" si="441"/>
        <v>0</v>
      </c>
      <c r="AX330" s="187">
        <f t="shared" si="441"/>
        <v>0</v>
      </c>
      <c r="AY330" s="187">
        <f t="shared" si="441"/>
        <v>0</v>
      </c>
      <c r="AZ330" s="187">
        <f t="shared" si="441"/>
        <v>56.7</v>
      </c>
      <c r="BA330" s="187">
        <f t="shared" si="441"/>
        <v>2.1</v>
      </c>
      <c r="BB330" s="187">
        <f t="shared" si="441"/>
        <v>0</v>
      </c>
      <c r="BC330" s="187">
        <f t="shared" si="441"/>
        <v>76</v>
      </c>
      <c r="BD330" s="187">
        <f t="shared" si="441"/>
        <v>0</v>
      </c>
      <c r="BE330" s="187">
        <f t="shared" si="441"/>
        <v>0</v>
      </c>
      <c r="BF330" s="187">
        <f t="shared" si="441"/>
        <v>0</v>
      </c>
      <c r="BG330" s="187">
        <f t="shared" si="441"/>
        <v>0</v>
      </c>
      <c r="BH330" s="187">
        <f t="shared" si="441"/>
        <v>0</v>
      </c>
      <c r="BI330" s="187">
        <f t="shared" si="441"/>
        <v>4.5999999999999996</v>
      </c>
      <c r="BJ330" s="187">
        <f t="shared" si="441"/>
        <v>0</v>
      </c>
      <c r="BK330" s="187">
        <f t="shared" si="441"/>
        <v>0</v>
      </c>
      <c r="BL330" s="187">
        <f t="shared" si="441"/>
        <v>2.1</v>
      </c>
      <c r="BM330" s="187">
        <f t="shared" si="441"/>
        <v>0</v>
      </c>
      <c r="BN330" s="187">
        <f t="shared" si="441"/>
        <v>12.6</v>
      </c>
      <c r="BO330" s="187">
        <f t="shared" ref="BO330:DZ330" si="442">ROUND(BO329*0.42,1)</f>
        <v>6.7</v>
      </c>
      <c r="BP330" s="187">
        <f t="shared" si="442"/>
        <v>0</v>
      </c>
      <c r="BQ330" s="187">
        <f t="shared" si="442"/>
        <v>4.2</v>
      </c>
      <c r="BR330" s="187">
        <f t="shared" si="442"/>
        <v>0</v>
      </c>
      <c r="BS330" s="187">
        <f t="shared" si="442"/>
        <v>0</v>
      </c>
      <c r="BT330" s="187">
        <f t="shared" si="442"/>
        <v>0</v>
      </c>
      <c r="BU330" s="187">
        <f t="shared" si="442"/>
        <v>0</v>
      </c>
      <c r="BV330" s="187">
        <f t="shared" si="442"/>
        <v>0</v>
      </c>
      <c r="BW330" s="187">
        <f t="shared" si="442"/>
        <v>8.4</v>
      </c>
      <c r="BX330" s="187">
        <f t="shared" si="442"/>
        <v>0</v>
      </c>
      <c r="BY330" s="187">
        <f t="shared" si="442"/>
        <v>0</v>
      </c>
      <c r="BZ330" s="187">
        <f t="shared" si="442"/>
        <v>0</v>
      </c>
      <c r="CA330" s="187">
        <f t="shared" si="442"/>
        <v>0</v>
      </c>
      <c r="CB330" s="187">
        <f t="shared" si="442"/>
        <v>44.1</v>
      </c>
      <c r="CC330" s="187">
        <f t="shared" si="442"/>
        <v>0</v>
      </c>
      <c r="CD330" s="187">
        <f t="shared" si="442"/>
        <v>0.8</v>
      </c>
      <c r="CE330" s="187">
        <f t="shared" si="442"/>
        <v>2.1</v>
      </c>
      <c r="CF330" s="187">
        <f t="shared" si="442"/>
        <v>0</v>
      </c>
      <c r="CG330" s="187">
        <f t="shared" si="442"/>
        <v>0</v>
      </c>
      <c r="CH330" s="187">
        <f t="shared" si="442"/>
        <v>1.3</v>
      </c>
      <c r="CI330" s="187">
        <f t="shared" si="442"/>
        <v>6.3</v>
      </c>
      <c r="CJ330" s="187">
        <f t="shared" si="442"/>
        <v>12.6</v>
      </c>
      <c r="CK330" s="187">
        <f t="shared" si="442"/>
        <v>6.3</v>
      </c>
      <c r="CL330" s="187">
        <f t="shared" si="442"/>
        <v>0</v>
      </c>
      <c r="CM330" s="187">
        <f t="shared" si="442"/>
        <v>0</v>
      </c>
      <c r="CN330" s="187">
        <f t="shared" si="442"/>
        <v>0</v>
      </c>
      <c r="CO330" s="187">
        <f t="shared" si="442"/>
        <v>0</v>
      </c>
      <c r="CP330" s="187">
        <f t="shared" si="442"/>
        <v>0</v>
      </c>
      <c r="CQ330" s="187">
        <f t="shared" si="442"/>
        <v>6.3</v>
      </c>
      <c r="CR330" s="187">
        <f t="shared" si="442"/>
        <v>0</v>
      </c>
      <c r="CS330" s="187">
        <f t="shared" si="442"/>
        <v>0</v>
      </c>
      <c r="CT330" s="187">
        <f t="shared" si="442"/>
        <v>1.3</v>
      </c>
      <c r="CU330" s="187">
        <f t="shared" si="442"/>
        <v>0</v>
      </c>
      <c r="CV330" s="187">
        <f t="shared" si="442"/>
        <v>0</v>
      </c>
      <c r="CW330" s="187">
        <f t="shared" si="442"/>
        <v>0</v>
      </c>
      <c r="CX330" s="187">
        <f t="shared" si="442"/>
        <v>0</v>
      </c>
      <c r="CY330" s="187">
        <f t="shared" si="442"/>
        <v>0</v>
      </c>
      <c r="CZ330" s="187">
        <f t="shared" si="442"/>
        <v>0</v>
      </c>
      <c r="DA330" s="187">
        <f t="shared" si="442"/>
        <v>1.7</v>
      </c>
      <c r="DB330" s="187">
        <f t="shared" si="442"/>
        <v>0</v>
      </c>
      <c r="DC330" s="187">
        <f t="shared" si="442"/>
        <v>0</v>
      </c>
      <c r="DD330" s="187">
        <f t="shared" si="442"/>
        <v>0</v>
      </c>
      <c r="DE330" s="187">
        <f t="shared" si="442"/>
        <v>0</v>
      </c>
      <c r="DF330" s="187">
        <f t="shared" si="442"/>
        <v>52.9</v>
      </c>
      <c r="DG330" s="187">
        <f t="shared" si="442"/>
        <v>0</v>
      </c>
      <c r="DH330" s="187">
        <f t="shared" si="442"/>
        <v>6.3</v>
      </c>
      <c r="DI330" s="187">
        <f t="shared" si="442"/>
        <v>0</v>
      </c>
      <c r="DJ330" s="187">
        <f t="shared" si="442"/>
        <v>0</v>
      </c>
      <c r="DK330" s="187">
        <f t="shared" si="442"/>
        <v>0</v>
      </c>
      <c r="DL330" s="187">
        <f t="shared" si="442"/>
        <v>6.3</v>
      </c>
      <c r="DM330" s="187">
        <f t="shared" si="442"/>
        <v>1.7</v>
      </c>
      <c r="DN330" s="187">
        <f t="shared" si="442"/>
        <v>0</v>
      </c>
      <c r="DO330" s="187">
        <f t="shared" si="442"/>
        <v>6.3</v>
      </c>
      <c r="DP330" s="187">
        <f t="shared" si="442"/>
        <v>0</v>
      </c>
      <c r="DQ330" s="187">
        <f t="shared" si="442"/>
        <v>0</v>
      </c>
      <c r="DR330" s="187">
        <f t="shared" si="442"/>
        <v>0</v>
      </c>
      <c r="DS330" s="187">
        <f t="shared" si="442"/>
        <v>10.9</v>
      </c>
      <c r="DT330" s="187">
        <f t="shared" si="442"/>
        <v>0</v>
      </c>
      <c r="DU330" s="187">
        <f t="shared" si="442"/>
        <v>0</v>
      </c>
      <c r="DV330" s="187">
        <f t="shared" si="442"/>
        <v>0</v>
      </c>
      <c r="DW330" s="187">
        <f t="shared" si="442"/>
        <v>0</v>
      </c>
      <c r="DX330" s="187">
        <f t="shared" si="442"/>
        <v>0</v>
      </c>
      <c r="DY330" s="187">
        <f t="shared" si="442"/>
        <v>0</v>
      </c>
      <c r="DZ330" s="187">
        <f t="shared" si="442"/>
        <v>4.2</v>
      </c>
      <c r="EA330" s="187">
        <f t="shared" ref="EA330:FX330" si="443">ROUND(EA329*0.42,1)</f>
        <v>0</v>
      </c>
      <c r="EB330" s="187">
        <f t="shared" si="443"/>
        <v>6.3</v>
      </c>
      <c r="EC330" s="187">
        <f t="shared" si="443"/>
        <v>0</v>
      </c>
      <c r="ED330" s="187">
        <f t="shared" si="443"/>
        <v>0</v>
      </c>
      <c r="EE330" s="187">
        <f t="shared" si="443"/>
        <v>3.4</v>
      </c>
      <c r="EF330" s="187">
        <f t="shared" si="443"/>
        <v>6.3</v>
      </c>
      <c r="EG330" s="187">
        <f t="shared" si="443"/>
        <v>0</v>
      </c>
      <c r="EH330" s="187">
        <f t="shared" si="443"/>
        <v>0</v>
      </c>
      <c r="EI330" s="187">
        <f t="shared" si="443"/>
        <v>69.3</v>
      </c>
      <c r="EJ330" s="187">
        <f t="shared" si="443"/>
        <v>0</v>
      </c>
      <c r="EK330" s="187">
        <f t="shared" si="443"/>
        <v>0</v>
      </c>
      <c r="EL330" s="187">
        <f t="shared" si="443"/>
        <v>0</v>
      </c>
      <c r="EM330" s="187">
        <f t="shared" si="443"/>
        <v>0</v>
      </c>
      <c r="EN330" s="187">
        <f t="shared" si="443"/>
        <v>12.6</v>
      </c>
      <c r="EO330" s="187">
        <f t="shared" si="443"/>
        <v>0</v>
      </c>
      <c r="EP330" s="187">
        <f t="shared" si="443"/>
        <v>4.2</v>
      </c>
      <c r="EQ330" s="187">
        <f t="shared" si="443"/>
        <v>0</v>
      </c>
      <c r="ER330" s="187">
        <f t="shared" si="443"/>
        <v>2.9</v>
      </c>
      <c r="ES330" s="187">
        <f t="shared" si="443"/>
        <v>0</v>
      </c>
      <c r="ET330" s="187">
        <f t="shared" si="443"/>
        <v>0</v>
      </c>
      <c r="EU330" s="187">
        <f t="shared" si="443"/>
        <v>6.3</v>
      </c>
      <c r="EV330" s="187">
        <f t="shared" si="443"/>
        <v>0</v>
      </c>
      <c r="EW330" s="187">
        <f t="shared" si="443"/>
        <v>0</v>
      </c>
      <c r="EX330" s="187">
        <f t="shared" si="443"/>
        <v>0</v>
      </c>
      <c r="EY330" s="187">
        <f t="shared" si="443"/>
        <v>0</v>
      </c>
      <c r="EZ330" s="187">
        <f t="shared" si="443"/>
        <v>0</v>
      </c>
      <c r="FA330" s="187">
        <f t="shared" si="443"/>
        <v>4.2</v>
      </c>
      <c r="FB330" s="187">
        <f t="shared" si="443"/>
        <v>0</v>
      </c>
      <c r="FC330" s="187">
        <f t="shared" si="443"/>
        <v>0</v>
      </c>
      <c r="FD330" s="187">
        <f t="shared" si="443"/>
        <v>0</v>
      </c>
      <c r="FE330" s="187">
        <f t="shared" si="443"/>
        <v>0</v>
      </c>
      <c r="FF330" s="187">
        <f t="shared" si="443"/>
        <v>0</v>
      </c>
      <c r="FG330" s="187">
        <f t="shared" si="443"/>
        <v>0</v>
      </c>
      <c r="FH330" s="187">
        <f t="shared" si="443"/>
        <v>2.1</v>
      </c>
      <c r="FI330" s="187">
        <f t="shared" si="443"/>
        <v>0</v>
      </c>
      <c r="FJ330" s="187">
        <f t="shared" si="443"/>
        <v>0</v>
      </c>
      <c r="FK330" s="187">
        <f t="shared" si="443"/>
        <v>12.6</v>
      </c>
      <c r="FL330" s="187">
        <f t="shared" si="443"/>
        <v>0</v>
      </c>
      <c r="FM330" s="187">
        <f t="shared" si="443"/>
        <v>0</v>
      </c>
      <c r="FN330" s="187">
        <f t="shared" si="443"/>
        <v>37.799999999999997</v>
      </c>
      <c r="FO330" s="187">
        <f t="shared" si="443"/>
        <v>0</v>
      </c>
      <c r="FP330" s="187">
        <f t="shared" si="443"/>
        <v>7.6</v>
      </c>
      <c r="FQ330" s="187">
        <f t="shared" si="443"/>
        <v>0</v>
      </c>
      <c r="FR330" s="187">
        <f t="shared" si="443"/>
        <v>0</v>
      </c>
      <c r="FS330" s="187">
        <f t="shared" si="443"/>
        <v>0</v>
      </c>
      <c r="FT330" s="188">
        <f t="shared" si="443"/>
        <v>0</v>
      </c>
      <c r="FU330" s="187">
        <f t="shared" si="443"/>
        <v>6.3</v>
      </c>
      <c r="FV330" s="187">
        <f t="shared" si="443"/>
        <v>0</v>
      </c>
      <c r="FW330" s="187">
        <f t="shared" si="443"/>
        <v>0</v>
      </c>
      <c r="FX330" s="187">
        <f t="shared" si="443"/>
        <v>0</v>
      </c>
      <c r="FY330" s="46"/>
      <c r="FZ330" s="128"/>
      <c r="GB330" s="128"/>
      <c r="GC330" s="185"/>
      <c r="GD330" s="128"/>
      <c r="GE330" s="6"/>
      <c r="GF330" s="186"/>
      <c r="GG330" s="7"/>
      <c r="GH330" s="7"/>
      <c r="GI330" s="7"/>
      <c r="GJ330" s="7"/>
      <c r="GK330" s="7"/>
      <c r="GL330" s="7"/>
      <c r="GM330" s="7"/>
    </row>
    <row r="331" spans="1:195" x14ac:dyDescent="0.2">
      <c r="A331" s="6"/>
      <c r="B331" s="7" t="s">
        <v>725</v>
      </c>
      <c r="C331" s="190">
        <f t="shared" ref="C331:BN331" si="444">C330*C284</f>
        <v>101977.03874987182</v>
      </c>
      <c r="D331" s="190">
        <f t="shared" si="444"/>
        <v>200779.3363957991</v>
      </c>
      <c r="E331" s="190">
        <f t="shared" si="444"/>
        <v>396051.22199769603</v>
      </c>
      <c r="F331" s="190">
        <f t="shared" si="444"/>
        <v>197955.62599035309</v>
      </c>
      <c r="G331" s="190">
        <f t="shared" si="444"/>
        <v>0</v>
      </c>
      <c r="H331" s="190">
        <f t="shared" si="444"/>
        <v>0</v>
      </c>
      <c r="I331" s="190">
        <f t="shared" si="444"/>
        <v>129177.20026392279</v>
      </c>
      <c r="J331" s="190">
        <f t="shared" si="444"/>
        <v>113634.77234381875</v>
      </c>
      <c r="K331" s="190">
        <f t="shared" si="444"/>
        <v>0</v>
      </c>
      <c r="L331" s="190">
        <f t="shared" si="444"/>
        <v>213216.31343754046</v>
      </c>
      <c r="M331" s="190">
        <f t="shared" si="444"/>
        <v>398472.50938839104</v>
      </c>
      <c r="N331" s="190">
        <f t="shared" si="444"/>
        <v>0</v>
      </c>
      <c r="O331" s="190">
        <f t="shared" si="444"/>
        <v>0</v>
      </c>
      <c r="P331" s="190">
        <f t="shared" si="444"/>
        <v>0</v>
      </c>
      <c r="Q331" s="190">
        <f t="shared" si="444"/>
        <v>0</v>
      </c>
      <c r="R331" s="190">
        <f t="shared" si="444"/>
        <v>0</v>
      </c>
      <c r="S331" s="190">
        <f t="shared" si="444"/>
        <v>51469.706839129867</v>
      </c>
      <c r="T331" s="190">
        <f t="shared" si="444"/>
        <v>0</v>
      </c>
      <c r="U331" s="190">
        <f t="shared" si="444"/>
        <v>0</v>
      </c>
      <c r="V331" s="190">
        <f t="shared" si="444"/>
        <v>0</v>
      </c>
      <c r="W331" s="190">
        <f t="shared" si="444"/>
        <v>0</v>
      </c>
      <c r="X331" s="190">
        <f t="shared" si="444"/>
        <v>6480.9624787253424</v>
      </c>
      <c r="Y331" s="190">
        <f t="shared" si="444"/>
        <v>0</v>
      </c>
      <c r="Z331" s="190">
        <f t="shared" si="444"/>
        <v>0</v>
      </c>
      <c r="AA331" s="190">
        <f t="shared" si="444"/>
        <v>50104.439111011066</v>
      </c>
      <c r="AB331" s="190">
        <f t="shared" si="444"/>
        <v>264008.72170260543</v>
      </c>
      <c r="AC331" s="190">
        <f t="shared" si="444"/>
        <v>52243.115291075905</v>
      </c>
      <c r="AD331" s="190">
        <f t="shared" si="444"/>
        <v>60973.729012808617</v>
      </c>
      <c r="AE331" s="190">
        <f t="shared" si="444"/>
        <v>25209.853689766183</v>
      </c>
      <c r="AF331" s="190">
        <f t="shared" si="444"/>
        <v>0</v>
      </c>
      <c r="AG331" s="190">
        <f t="shared" si="444"/>
        <v>36876.154507630366</v>
      </c>
      <c r="AH331" s="190">
        <f t="shared" si="444"/>
        <v>61397.977273667406</v>
      </c>
      <c r="AI331" s="190">
        <f t="shared" si="444"/>
        <v>0</v>
      </c>
      <c r="AJ331" s="190">
        <f t="shared" si="444"/>
        <v>55424.345226882426</v>
      </c>
      <c r="AK331" s="190">
        <f t="shared" si="444"/>
        <v>0</v>
      </c>
      <c r="AL331" s="190">
        <f t="shared" si="444"/>
        <v>0</v>
      </c>
      <c r="AM331" s="190">
        <f t="shared" si="444"/>
        <v>0</v>
      </c>
      <c r="AN331" s="190">
        <f t="shared" si="444"/>
        <v>0</v>
      </c>
      <c r="AO331" s="190">
        <f t="shared" si="444"/>
        <v>99494.569125382142</v>
      </c>
      <c r="AP331" s="190">
        <f t="shared" si="444"/>
        <v>1748360.1351099953</v>
      </c>
      <c r="AQ331" s="190">
        <f t="shared" si="444"/>
        <v>0</v>
      </c>
      <c r="AR331" s="190">
        <f t="shared" si="444"/>
        <v>0</v>
      </c>
      <c r="AS331" s="190">
        <f t="shared" si="444"/>
        <v>0</v>
      </c>
      <c r="AT331" s="190">
        <f t="shared" si="444"/>
        <v>0</v>
      </c>
      <c r="AU331" s="190">
        <f t="shared" si="444"/>
        <v>0</v>
      </c>
      <c r="AV331" s="190">
        <f t="shared" si="444"/>
        <v>0</v>
      </c>
      <c r="AW331" s="190">
        <f t="shared" si="444"/>
        <v>0</v>
      </c>
      <c r="AX331" s="190">
        <f t="shared" si="444"/>
        <v>0</v>
      </c>
      <c r="AY331" s="190">
        <f t="shared" si="444"/>
        <v>0</v>
      </c>
      <c r="AZ331" s="190">
        <f t="shared" si="444"/>
        <v>469315.1458105538</v>
      </c>
      <c r="BA331" s="190">
        <f t="shared" si="444"/>
        <v>16233.538903465629</v>
      </c>
      <c r="BB331" s="190">
        <f t="shared" si="444"/>
        <v>0</v>
      </c>
      <c r="BC331" s="190">
        <f t="shared" si="444"/>
        <v>610910.60224071075</v>
      </c>
      <c r="BD331" s="190">
        <f t="shared" si="444"/>
        <v>0</v>
      </c>
      <c r="BE331" s="190">
        <f t="shared" si="444"/>
        <v>0</v>
      </c>
      <c r="BF331" s="190">
        <f t="shared" si="444"/>
        <v>0</v>
      </c>
      <c r="BG331" s="190">
        <f t="shared" si="444"/>
        <v>0</v>
      </c>
      <c r="BH331" s="190">
        <f t="shared" si="444"/>
        <v>0</v>
      </c>
      <c r="BI331" s="190">
        <f t="shared" si="444"/>
        <v>56320.4598476264</v>
      </c>
      <c r="BJ331" s="190">
        <f t="shared" si="444"/>
        <v>0</v>
      </c>
      <c r="BK331" s="190">
        <f t="shared" si="444"/>
        <v>0</v>
      </c>
      <c r="BL331" s="190">
        <f t="shared" si="444"/>
        <v>27693.671460441834</v>
      </c>
      <c r="BM331" s="190">
        <f t="shared" si="444"/>
        <v>0</v>
      </c>
      <c r="BN331" s="190">
        <f t="shared" si="444"/>
        <v>97401.233424562684</v>
      </c>
      <c r="BO331" s="190">
        <f t="shared" ref="BO331:DZ331" si="445">BO330*BO284</f>
        <v>54085.79064427875</v>
      </c>
      <c r="BP331" s="190">
        <f t="shared" si="445"/>
        <v>0</v>
      </c>
      <c r="BQ331" s="190">
        <f t="shared" si="445"/>
        <v>35311.285136836384</v>
      </c>
      <c r="BR331" s="190">
        <f t="shared" si="445"/>
        <v>0</v>
      </c>
      <c r="BS331" s="190">
        <f t="shared" si="445"/>
        <v>0</v>
      </c>
      <c r="BT331" s="190">
        <f t="shared" si="445"/>
        <v>0</v>
      </c>
      <c r="BU331" s="190">
        <f t="shared" si="445"/>
        <v>0</v>
      </c>
      <c r="BV331" s="190">
        <f t="shared" si="445"/>
        <v>0</v>
      </c>
      <c r="BW331" s="190">
        <f t="shared" si="445"/>
        <v>67634.891559466385</v>
      </c>
      <c r="BX331" s="190">
        <f t="shared" si="445"/>
        <v>0</v>
      </c>
      <c r="BY331" s="190">
        <f t="shared" si="445"/>
        <v>0</v>
      </c>
      <c r="BZ331" s="190">
        <f t="shared" si="445"/>
        <v>0</v>
      </c>
      <c r="CA331" s="190">
        <f t="shared" si="445"/>
        <v>0</v>
      </c>
      <c r="CB331" s="190">
        <f t="shared" si="445"/>
        <v>350354.22463982564</v>
      </c>
      <c r="CC331" s="190">
        <f t="shared" si="445"/>
        <v>0</v>
      </c>
      <c r="CD331" s="190">
        <f t="shared" si="445"/>
        <v>12779.266514988183</v>
      </c>
      <c r="CE331" s="190">
        <f t="shared" si="445"/>
        <v>28210.962813987793</v>
      </c>
      <c r="CF331" s="190">
        <f t="shared" si="445"/>
        <v>0</v>
      </c>
      <c r="CG331" s="190">
        <f t="shared" si="445"/>
        <v>0</v>
      </c>
      <c r="CH331" s="190">
        <f t="shared" si="445"/>
        <v>19843.203523217842</v>
      </c>
      <c r="CI331" s="190">
        <f t="shared" si="445"/>
        <v>52780.722839912334</v>
      </c>
      <c r="CJ331" s="190">
        <f t="shared" si="445"/>
        <v>107218.87565303565</v>
      </c>
      <c r="CK331" s="190">
        <f t="shared" si="445"/>
        <v>50390.274525074477</v>
      </c>
      <c r="CL331" s="190">
        <f t="shared" si="445"/>
        <v>0</v>
      </c>
      <c r="CM331" s="190">
        <f t="shared" si="445"/>
        <v>0</v>
      </c>
      <c r="CN331" s="190">
        <f t="shared" si="445"/>
        <v>0</v>
      </c>
      <c r="CO331" s="190">
        <f t="shared" si="445"/>
        <v>0</v>
      </c>
      <c r="CP331" s="190">
        <f t="shared" si="445"/>
        <v>0</v>
      </c>
      <c r="CQ331" s="190">
        <f t="shared" si="445"/>
        <v>55074.178522810034</v>
      </c>
      <c r="CR331" s="190">
        <f t="shared" si="445"/>
        <v>0</v>
      </c>
      <c r="CS331" s="190">
        <f t="shared" si="445"/>
        <v>0</v>
      </c>
      <c r="CT331" s="190">
        <f t="shared" si="445"/>
        <v>19651.459702695567</v>
      </c>
      <c r="CU331" s="190">
        <f t="shared" si="445"/>
        <v>0</v>
      </c>
      <c r="CV331" s="190">
        <f t="shared" si="445"/>
        <v>0</v>
      </c>
      <c r="CW331" s="190">
        <f t="shared" si="445"/>
        <v>0</v>
      </c>
      <c r="CX331" s="190">
        <f t="shared" si="445"/>
        <v>0</v>
      </c>
      <c r="CY331" s="190">
        <f t="shared" si="445"/>
        <v>0</v>
      </c>
      <c r="CZ331" s="190">
        <f t="shared" si="445"/>
        <v>0</v>
      </c>
      <c r="DA331" s="190">
        <f t="shared" si="445"/>
        <v>22630.133994236479</v>
      </c>
      <c r="DB331" s="190">
        <f t="shared" si="445"/>
        <v>0</v>
      </c>
      <c r="DC331" s="190">
        <f t="shared" si="445"/>
        <v>0</v>
      </c>
      <c r="DD331" s="190">
        <f t="shared" si="445"/>
        <v>0</v>
      </c>
      <c r="DE331" s="190">
        <f t="shared" si="445"/>
        <v>0</v>
      </c>
      <c r="DF331" s="190">
        <f t="shared" si="445"/>
        <v>408918.15822451282</v>
      </c>
      <c r="DG331" s="190">
        <f t="shared" si="445"/>
        <v>0</v>
      </c>
      <c r="DH331" s="190">
        <f t="shared" si="445"/>
        <v>48700.616720393926</v>
      </c>
      <c r="DI331" s="190">
        <f t="shared" si="445"/>
        <v>0</v>
      </c>
      <c r="DJ331" s="190">
        <f t="shared" si="445"/>
        <v>0</v>
      </c>
      <c r="DK331" s="190">
        <f t="shared" si="445"/>
        <v>0</v>
      </c>
      <c r="DL331" s="190">
        <f t="shared" si="445"/>
        <v>50703.237261100665</v>
      </c>
      <c r="DM331" s="190">
        <f t="shared" si="445"/>
        <v>22437.849847604499</v>
      </c>
      <c r="DN331" s="190">
        <f t="shared" si="445"/>
        <v>0</v>
      </c>
      <c r="DO331" s="190">
        <f t="shared" si="445"/>
        <v>51569.85295207036</v>
      </c>
      <c r="DP331" s="190">
        <f t="shared" si="445"/>
        <v>0</v>
      </c>
      <c r="DQ331" s="190">
        <f t="shared" si="445"/>
        <v>0</v>
      </c>
      <c r="DR331" s="190">
        <f t="shared" si="445"/>
        <v>0</v>
      </c>
      <c r="DS331" s="190">
        <f t="shared" si="445"/>
        <v>97592.703140825397</v>
      </c>
      <c r="DT331" s="190">
        <f t="shared" si="445"/>
        <v>0</v>
      </c>
      <c r="DU331" s="190">
        <f t="shared" si="445"/>
        <v>0</v>
      </c>
      <c r="DV331" s="190">
        <f t="shared" si="445"/>
        <v>0</v>
      </c>
      <c r="DW331" s="190">
        <f t="shared" si="445"/>
        <v>0</v>
      </c>
      <c r="DX331" s="190">
        <f t="shared" si="445"/>
        <v>0</v>
      </c>
      <c r="DY331" s="190">
        <f t="shared" si="445"/>
        <v>0</v>
      </c>
      <c r="DZ331" s="190">
        <f t="shared" si="445"/>
        <v>36607.60654143781</v>
      </c>
      <c r="EA331" s="190">
        <f t="shared" ref="EA331:FX331" si="446">EA330*EA284</f>
        <v>0</v>
      </c>
      <c r="EB331" s="190">
        <f t="shared" si="446"/>
        <v>54090.801494286119</v>
      </c>
      <c r="EC331" s="190">
        <f t="shared" si="446"/>
        <v>0</v>
      </c>
      <c r="ED331" s="190">
        <f t="shared" si="446"/>
        <v>0</v>
      </c>
      <c r="EE331" s="190">
        <f t="shared" si="446"/>
        <v>42977.189936290095</v>
      </c>
      <c r="EF331" s="190">
        <f t="shared" si="446"/>
        <v>51408.323253732953</v>
      </c>
      <c r="EG331" s="190">
        <f t="shared" si="446"/>
        <v>0</v>
      </c>
      <c r="EH331" s="190">
        <f t="shared" si="446"/>
        <v>0</v>
      </c>
      <c r="EI331" s="190">
        <f t="shared" si="446"/>
        <v>579297.90010298125</v>
      </c>
      <c r="EJ331" s="190">
        <f t="shared" si="446"/>
        <v>0</v>
      </c>
      <c r="EK331" s="190">
        <f t="shared" si="446"/>
        <v>0</v>
      </c>
      <c r="EL331" s="190">
        <f t="shared" si="446"/>
        <v>0</v>
      </c>
      <c r="EM331" s="190">
        <f t="shared" si="446"/>
        <v>0</v>
      </c>
      <c r="EN331" s="190">
        <f t="shared" si="446"/>
        <v>103590.80389997699</v>
      </c>
      <c r="EO331" s="190">
        <f t="shared" si="446"/>
        <v>0</v>
      </c>
      <c r="EP331" s="190">
        <f t="shared" si="446"/>
        <v>42107.951949702729</v>
      </c>
      <c r="EQ331" s="190">
        <f t="shared" si="446"/>
        <v>0</v>
      </c>
      <c r="ER331" s="190">
        <f t="shared" si="446"/>
        <v>32722.338690000695</v>
      </c>
      <c r="ES331" s="190">
        <f t="shared" si="446"/>
        <v>0</v>
      </c>
      <c r="ET331" s="190">
        <f t="shared" si="446"/>
        <v>0</v>
      </c>
      <c r="EU331" s="190">
        <f t="shared" si="446"/>
        <v>59083.62194531432</v>
      </c>
      <c r="EV331" s="190">
        <f t="shared" si="446"/>
        <v>0</v>
      </c>
      <c r="EW331" s="190">
        <f t="shared" si="446"/>
        <v>0</v>
      </c>
      <c r="EX331" s="190">
        <f t="shared" si="446"/>
        <v>0</v>
      </c>
      <c r="EY331" s="190">
        <f t="shared" si="446"/>
        <v>0</v>
      </c>
      <c r="EZ331" s="190">
        <f t="shared" si="446"/>
        <v>0</v>
      </c>
      <c r="FA331" s="190">
        <f t="shared" si="446"/>
        <v>35370.681681332782</v>
      </c>
      <c r="FB331" s="190">
        <f t="shared" si="446"/>
        <v>0</v>
      </c>
      <c r="FC331" s="190">
        <f t="shared" si="446"/>
        <v>0</v>
      </c>
      <c r="FD331" s="190">
        <f t="shared" si="446"/>
        <v>0</v>
      </c>
      <c r="FE331" s="190">
        <f t="shared" si="446"/>
        <v>0</v>
      </c>
      <c r="FF331" s="190">
        <f t="shared" si="446"/>
        <v>0</v>
      </c>
      <c r="FG331" s="190">
        <f t="shared" si="446"/>
        <v>0</v>
      </c>
      <c r="FH331" s="190">
        <f t="shared" si="446"/>
        <v>33548.457603681367</v>
      </c>
      <c r="FI331" s="190">
        <f t="shared" si="446"/>
        <v>0</v>
      </c>
      <c r="FJ331" s="190">
        <f t="shared" si="446"/>
        <v>0</v>
      </c>
      <c r="FK331" s="190">
        <f t="shared" si="446"/>
        <v>98511.695799920024</v>
      </c>
      <c r="FL331" s="190">
        <f t="shared" si="446"/>
        <v>0</v>
      </c>
      <c r="FM331" s="190">
        <f t="shared" si="446"/>
        <v>0</v>
      </c>
      <c r="FN331" s="190">
        <f t="shared" si="446"/>
        <v>303107.18653031887</v>
      </c>
      <c r="FO331" s="190">
        <f t="shared" si="446"/>
        <v>0</v>
      </c>
      <c r="FP331" s="190">
        <f t="shared" si="446"/>
        <v>63228.390398045587</v>
      </c>
      <c r="FQ331" s="190">
        <f t="shared" si="446"/>
        <v>0</v>
      </c>
      <c r="FR331" s="190">
        <f t="shared" si="446"/>
        <v>0</v>
      </c>
      <c r="FS331" s="190">
        <f t="shared" si="446"/>
        <v>0</v>
      </c>
      <c r="FT331" s="61">
        <f t="shared" si="446"/>
        <v>0</v>
      </c>
      <c r="FU331" s="190">
        <f t="shared" si="446"/>
        <v>56895.512828264145</v>
      </c>
      <c r="FV331" s="190">
        <f t="shared" si="446"/>
        <v>0</v>
      </c>
      <c r="FW331" s="190">
        <f t="shared" si="446"/>
        <v>0</v>
      </c>
      <c r="FX331" s="190">
        <f t="shared" si="446"/>
        <v>0</v>
      </c>
      <c r="FY331" s="6"/>
      <c r="FZ331" s="182">
        <f>SUM(C331:FY331)</f>
        <v>8689618.530495597</v>
      </c>
      <c r="GB331" s="128"/>
      <c r="GC331" s="185"/>
      <c r="GD331" s="128"/>
      <c r="GE331" s="6"/>
      <c r="GF331" s="186"/>
      <c r="GG331" s="7"/>
      <c r="GH331" s="7"/>
      <c r="GI331" s="7"/>
      <c r="GJ331" s="7"/>
      <c r="GK331" s="7"/>
      <c r="GL331" s="7"/>
      <c r="GM331" s="7"/>
    </row>
    <row r="332" spans="1:195" x14ac:dyDescent="0.2">
      <c r="A332" s="6"/>
      <c r="B332" s="7" t="s">
        <v>726</v>
      </c>
      <c r="C332" s="190">
        <f t="shared" ref="C332:BN332" si="447">C330*C272</f>
        <v>111650.742</v>
      </c>
      <c r="D332" s="190">
        <f t="shared" si="447"/>
        <v>219825.64799999999</v>
      </c>
      <c r="E332" s="190">
        <f t="shared" si="447"/>
        <v>433621.38800000004</v>
      </c>
      <c r="F332" s="190">
        <f t="shared" si="447"/>
        <v>216733.86</v>
      </c>
      <c r="G332" s="190">
        <f t="shared" si="447"/>
        <v>0</v>
      </c>
      <c r="H332" s="190">
        <f t="shared" si="447"/>
        <v>0</v>
      </c>
      <c r="I332" s="190">
        <f t="shared" si="447"/>
        <v>141431.12999999998</v>
      </c>
      <c r="J332" s="190">
        <f t="shared" si="447"/>
        <v>124414.33199999998</v>
      </c>
      <c r="K332" s="190">
        <f t="shared" si="447"/>
        <v>0</v>
      </c>
      <c r="L332" s="190">
        <f t="shared" si="447"/>
        <v>233442.21599999999</v>
      </c>
      <c r="M332" s="190">
        <f t="shared" si="447"/>
        <v>436272.06</v>
      </c>
      <c r="N332" s="190">
        <f t="shared" si="447"/>
        <v>0</v>
      </c>
      <c r="O332" s="190">
        <f t="shared" si="447"/>
        <v>0</v>
      </c>
      <c r="P332" s="190">
        <f t="shared" si="447"/>
        <v>0</v>
      </c>
      <c r="Q332" s="190">
        <f t="shared" si="447"/>
        <v>0</v>
      </c>
      <c r="R332" s="190">
        <f t="shared" si="447"/>
        <v>0</v>
      </c>
      <c r="S332" s="190">
        <f t="shared" si="447"/>
        <v>56352.177000000003</v>
      </c>
      <c r="T332" s="190">
        <f t="shared" si="447"/>
        <v>0</v>
      </c>
      <c r="U332" s="190">
        <f t="shared" si="447"/>
        <v>0</v>
      </c>
      <c r="V332" s="190">
        <f t="shared" si="447"/>
        <v>0</v>
      </c>
      <c r="W332" s="190">
        <f t="shared" si="447"/>
        <v>0</v>
      </c>
      <c r="X332" s="190">
        <f t="shared" si="447"/>
        <v>7095.7560000000003</v>
      </c>
      <c r="Y332" s="190">
        <f t="shared" si="447"/>
        <v>0</v>
      </c>
      <c r="Z332" s="190">
        <f t="shared" si="447"/>
        <v>0</v>
      </c>
      <c r="AA332" s="190">
        <f t="shared" si="447"/>
        <v>54857.439000000006</v>
      </c>
      <c r="AB332" s="190">
        <f t="shared" si="447"/>
        <v>289052.95199999999</v>
      </c>
      <c r="AC332" s="190">
        <f t="shared" si="447"/>
        <v>57198.960000000006</v>
      </c>
      <c r="AD332" s="190">
        <f t="shared" si="447"/>
        <v>66757.792000000001</v>
      </c>
      <c r="AE332" s="190">
        <f t="shared" si="447"/>
        <v>27601.302</v>
      </c>
      <c r="AF332" s="190">
        <f t="shared" si="447"/>
        <v>0</v>
      </c>
      <c r="AG332" s="190">
        <f t="shared" si="447"/>
        <v>40374.264000000003</v>
      </c>
      <c r="AH332" s="190">
        <f t="shared" si="447"/>
        <v>67222.304000000004</v>
      </c>
      <c r="AI332" s="190">
        <f t="shared" si="447"/>
        <v>0</v>
      </c>
      <c r="AJ332" s="190">
        <f t="shared" si="447"/>
        <v>60681.978000000003</v>
      </c>
      <c r="AK332" s="190">
        <f t="shared" si="447"/>
        <v>0</v>
      </c>
      <c r="AL332" s="190">
        <f t="shared" si="447"/>
        <v>0</v>
      </c>
      <c r="AM332" s="190">
        <f t="shared" si="447"/>
        <v>0</v>
      </c>
      <c r="AN332" s="190">
        <f t="shared" si="447"/>
        <v>0</v>
      </c>
      <c r="AO332" s="190">
        <f t="shared" si="447"/>
        <v>108932.79599999999</v>
      </c>
      <c r="AP332" s="190">
        <f t="shared" si="447"/>
        <v>1914212.4000000001</v>
      </c>
      <c r="AQ332" s="190">
        <f t="shared" si="447"/>
        <v>0</v>
      </c>
      <c r="AR332" s="190">
        <f t="shared" si="447"/>
        <v>0</v>
      </c>
      <c r="AS332" s="190">
        <f t="shared" si="447"/>
        <v>0</v>
      </c>
      <c r="AT332" s="190">
        <f t="shared" si="447"/>
        <v>0</v>
      </c>
      <c r="AU332" s="190">
        <f t="shared" si="447"/>
        <v>0</v>
      </c>
      <c r="AV332" s="190">
        <f t="shared" si="447"/>
        <v>0</v>
      </c>
      <c r="AW332" s="190">
        <f t="shared" si="447"/>
        <v>0</v>
      </c>
      <c r="AX332" s="190">
        <f t="shared" si="447"/>
        <v>0</v>
      </c>
      <c r="AY332" s="190">
        <f t="shared" si="447"/>
        <v>0</v>
      </c>
      <c r="AZ332" s="190">
        <f t="shared" si="447"/>
        <v>513835.24500000005</v>
      </c>
      <c r="BA332" s="190">
        <f t="shared" si="447"/>
        <v>17773.475999999999</v>
      </c>
      <c r="BB332" s="190">
        <f t="shared" si="447"/>
        <v>0</v>
      </c>
      <c r="BC332" s="190">
        <f t="shared" si="447"/>
        <v>668862.31999999995</v>
      </c>
      <c r="BD332" s="190">
        <f t="shared" si="447"/>
        <v>0</v>
      </c>
      <c r="BE332" s="190">
        <f t="shared" si="447"/>
        <v>0</v>
      </c>
      <c r="BF332" s="190">
        <f t="shared" si="447"/>
        <v>0</v>
      </c>
      <c r="BG332" s="190">
        <f t="shared" si="447"/>
        <v>0</v>
      </c>
      <c r="BH332" s="190">
        <f t="shared" si="447"/>
        <v>0</v>
      </c>
      <c r="BI332" s="190">
        <f t="shared" si="447"/>
        <v>61663.091999999997</v>
      </c>
      <c r="BJ332" s="190">
        <f t="shared" si="447"/>
        <v>0</v>
      </c>
      <c r="BK332" s="190">
        <f t="shared" si="447"/>
        <v>0</v>
      </c>
      <c r="BL332" s="190">
        <f t="shared" si="447"/>
        <v>30320.724000000002</v>
      </c>
      <c r="BM332" s="190">
        <f t="shared" si="447"/>
        <v>0</v>
      </c>
      <c r="BN332" s="190">
        <f t="shared" si="447"/>
        <v>106640.85599999999</v>
      </c>
      <c r="BO332" s="190">
        <f t="shared" ref="BO332:DZ332" si="448">BO330*BO272</f>
        <v>59216.476000000002</v>
      </c>
      <c r="BP332" s="190">
        <f t="shared" si="448"/>
        <v>0</v>
      </c>
      <c r="BQ332" s="190">
        <f t="shared" si="448"/>
        <v>38660.957999999999</v>
      </c>
      <c r="BR332" s="190">
        <f t="shared" si="448"/>
        <v>0</v>
      </c>
      <c r="BS332" s="190">
        <f t="shared" si="448"/>
        <v>0</v>
      </c>
      <c r="BT332" s="190">
        <f t="shared" si="448"/>
        <v>0</v>
      </c>
      <c r="BU332" s="190">
        <f t="shared" si="448"/>
        <v>0</v>
      </c>
      <c r="BV332" s="190">
        <f t="shared" si="448"/>
        <v>0</v>
      </c>
      <c r="BW332" s="190">
        <f t="shared" si="448"/>
        <v>74050.872000000003</v>
      </c>
      <c r="BX332" s="190">
        <f t="shared" si="448"/>
        <v>0</v>
      </c>
      <c r="BY332" s="190">
        <f t="shared" si="448"/>
        <v>0</v>
      </c>
      <c r="BZ332" s="190">
        <f t="shared" si="448"/>
        <v>0</v>
      </c>
      <c r="CA332" s="190">
        <f t="shared" si="448"/>
        <v>0</v>
      </c>
      <c r="CB332" s="190">
        <f t="shared" si="448"/>
        <v>383589.29700000002</v>
      </c>
      <c r="CC332" s="190">
        <f t="shared" si="448"/>
        <v>0</v>
      </c>
      <c r="CD332" s="190">
        <f t="shared" si="448"/>
        <v>13991.528</v>
      </c>
      <c r="CE332" s="190">
        <f t="shared" si="448"/>
        <v>30887.094000000001</v>
      </c>
      <c r="CF332" s="190">
        <f t="shared" si="448"/>
        <v>0</v>
      </c>
      <c r="CG332" s="190">
        <f t="shared" si="448"/>
        <v>0</v>
      </c>
      <c r="CH332" s="190">
        <f t="shared" si="448"/>
        <v>21725.561000000002</v>
      </c>
      <c r="CI332" s="190">
        <f t="shared" si="448"/>
        <v>57787.568999999996</v>
      </c>
      <c r="CJ332" s="190">
        <f t="shared" si="448"/>
        <v>117389.79</v>
      </c>
      <c r="CK332" s="190">
        <f t="shared" si="448"/>
        <v>55170.36</v>
      </c>
      <c r="CL332" s="190">
        <f t="shared" si="448"/>
        <v>0</v>
      </c>
      <c r="CM332" s="190">
        <f t="shared" si="448"/>
        <v>0</v>
      </c>
      <c r="CN332" s="190">
        <f t="shared" si="448"/>
        <v>0</v>
      </c>
      <c r="CO332" s="190">
        <f t="shared" si="448"/>
        <v>0</v>
      </c>
      <c r="CP332" s="190">
        <f t="shared" si="448"/>
        <v>0</v>
      </c>
      <c r="CQ332" s="190">
        <f t="shared" si="448"/>
        <v>60298.622999999992</v>
      </c>
      <c r="CR332" s="190">
        <f t="shared" si="448"/>
        <v>0</v>
      </c>
      <c r="CS332" s="190">
        <f t="shared" si="448"/>
        <v>0</v>
      </c>
      <c r="CT332" s="190">
        <f t="shared" si="448"/>
        <v>21515.624</v>
      </c>
      <c r="CU332" s="190">
        <f t="shared" si="448"/>
        <v>0</v>
      </c>
      <c r="CV332" s="190">
        <f t="shared" si="448"/>
        <v>0</v>
      </c>
      <c r="CW332" s="190">
        <f t="shared" si="448"/>
        <v>0</v>
      </c>
      <c r="CX332" s="190">
        <f t="shared" si="448"/>
        <v>0</v>
      </c>
      <c r="CY332" s="190">
        <f t="shared" si="448"/>
        <v>0</v>
      </c>
      <c r="CZ332" s="190">
        <f t="shared" si="448"/>
        <v>0</v>
      </c>
      <c r="DA332" s="190">
        <f t="shared" si="448"/>
        <v>24776.853999999999</v>
      </c>
      <c r="DB332" s="190">
        <f t="shared" si="448"/>
        <v>0</v>
      </c>
      <c r="DC332" s="190">
        <f t="shared" si="448"/>
        <v>0</v>
      </c>
      <c r="DD332" s="190">
        <f t="shared" si="448"/>
        <v>0</v>
      </c>
      <c r="DE332" s="190">
        <f t="shared" si="448"/>
        <v>0</v>
      </c>
      <c r="DF332" s="190">
        <f t="shared" si="448"/>
        <v>447708.56999999995</v>
      </c>
      <c r="DG332" s="190">
        <f t="shared" si="448"/>
        <v>0</v>
      </c>
      <c r="DH332" s="190">
        <f t="shared" si="448"/>
        <v>53320.427999999993</v>
      </c>
      <c r="DI332" s="190">
        <f t="shared" si="448"/>
        <v>0</v>
      </c>
      <c r="DJ332" s="190">
        <f t="shared" si="448"/>
        <v>0</v>
      </c>
      <c r="DK332" s="190">
        <f t="shared" si="448"/>
        <v>0</v>
      </c>
      <c r="DL332" s="190">
        <f t="shared" si="448"/>
        <v>55513.017</v>
      </c>
      <c r="DM332" s="190">
        <f t="shared" si="448"/>
        <v>24566.343000000001</v>
      </c>
      <c r="DN332" s="190">
        <f t="shared" si="448"/>
        <v>0</v>
      </c>
      <c r="DO332" s="190">
        <f t="shared" si="448"/>
        <v>56461.86</v>
      </c>
      <c r="DP332" s="190">
        <f t="shared" si="448"/>
        <v>0</v>
      </c>
      <c r="DQ332" s="190">
        <f t="shared" si="448"/>
        <v>0</v>
      </c>
      <c r="DR332" s="190">
        <f t="shared" si="448"/>
        <v>0</v>
      </c>
      <c r="DS332" s="190">
        <f t="shared" si="448"/>
        <v>106850.51999999999</v>
      </c>
      <c r="DT332" s="190">
        <f t="shared" si="448"/>
        <v>0</v>
      </c>
      <c r="DU332" s="190">
        <f t="shared" si="448"/>
        <v>0</v>
      </c>
      <c r="DV332" s="190">
        <f t="shared" si="448"/>
        <v>0</v>
      </c>
      <c r="DW332" s="190">
        <f t="shared" si="448"/>
        <v>0</v>
      </c>
      <c r="DX332" s="190">
        <f t="shared" si="448"/>
        <v>0</v>
      </c>
      <c r="DY332" s="190">
        <f t="shared" si="448"/>
        <v>0</v>
      </c>
      <c r="DZ332" s="190">
        <f t="shared" si="448"/>
        <v>40080.264000000003</v>
      </c>
      <c r="EA332" s="190">
        <f t="shared" ref="EA332:FX332" si="449">EA330*EA272</f>
        <v>0</v>
      </c>
      <c r="EB332" s="190">
        <f t="shared" si="449"/>
        <v>59221.952999999994</v>
      </c>
      <c r="EC332" s="190">
        <f t="shared" si="449"/>
        <v>0</v>
      </c>
      <c r="ED332" s="190">
        <f t="shared" si="449"/>
        <v>0</v>
      </c>
      <c r="EE332" s="190">
        <f t="shared" si="449"/>
        <v>47054.061999999998</v>
      </c>
      <c r="EF332" s="190">
        <f t="shared" si="449"/>
        <v>56285.018999999993</v>
      </c>
      <c r="EG332" s="190">
        <f t="shared" si="449"/>
        <v>0</v>
      </c>
      <c r="EH332" s="190">
        <f t="shared" si="449"/>
        <v>0</v>
      </c>
      <c r="EI332" s="190">
        <f t="shared" si="449"/>
        <v>634250.92499999993</v>
      </c>
      <c r="EJ332" s="190">
        <f t="shared" si="449"/>
        <v>0</v>
      </c>
      <c r="EK332" s="190">
        <f t="shared" si="449"/>
        <v>0</v>
      </c>
      <c r="EL332" s="190">
        <f t="shared" si="449"/>
        <v>0</v>
      </c>
      <c r="EM332" s="190">
        <f t="shared" si="449"/>
        <v>0</v>
      </c>
      <c r="EN332" s="190">
        <f t="shared" si="449"/>
        <v>113417.64</v>
      </c>
      <c r="EO332" s="190">
        <f t="shared" si="449"/>
        <v>0</v>
      </c>
      <c r="EP332" s="190">
        <f t="shared" si="449"/>
        <v>46102.392</v>
      </c>
      <c r="EQ332" s="190">
        <f t="shared" si="449"/>
        <v>0</v>
      </c>
      <c r="ER332" s="190">
        <f t="shared" si="449"/>
        <v>35826.425999999999</v>
      </c>
      <c r="ES332" s="190">
        <f t="shared" si="449"/>
        <v>0</v>
      </c>
      <c r="ET332" s="190">
        <f t="shared" si="449"/>
        <v>0</v>
      </c>
      <c r="EU332" s="190">
        <f t="shared" si="449"/>
        <v>64688.4</v>
      </c>
      <c r="EV332" s="190">
        <f t="shared" si="449"/>
        <v>0</v>
      </c>
      <c r="EW332" s="190">
        <f t="shared" si="449"/>
        <v>0</v>
      </c>
      <c r="EX332" s="190">
        <f t="shared" si="449"/>
        <v>0</v>
      </c>
      <c r="EY332" s="190">
        <f t="shared" si="449"/>
        <v>0</v>
      </c>
      <c r="EZ332" s="190">
        <f t="shared" si="449"/>
        <v>0</v>
      </c>
      <c r="FA332" s="190">
        <f t="shared" si="449"/>
        <v>38726.016000000003</v>
      </c>
      <c r="FB332" s="190">
        <f t="shared" si="449"/>
        <v>0</v>
      </c>
      <c r="FC332" s="190">
        <f t="shared" si="449"/>
        <v>0</v>
      </c>
      <c r="FD332" s="190">
        <f t="shared" si="449"/>
        <v>0</v>
      </c>
      <c r="FE332" s="190">
        <f t="shared" si="449"/>
        <v>0</v>
      </c>
      <c r="FF332" s="190">
        <f t="shared" si="449"/>
        <v>0</v>
      </c>
      <c r="FG332" s="190">
        <f t="shared" si="449"/>
        <v>0</v>
      </c>
      <c r="FH332" s="190">
        <f t="shared" si="449"/>
        <v>36730.911</v>
      </c>
      <c r="FI332" s="190">
        <f t="shared" si="449"/>
        <v>0</v>
      </c>
      <c r="FJ332" s="190">
        <f t="shared" si="449"/>
        <v>0</v>
      </c>
      <c r="FK332" s="190">
        <f t="shared" si="449"/>
        <v>107856.62999999999</v>
      </c>
      <c r="FL332" s="190">
        <f t="shared" si="449"/>
        <v>0</v>
      </c>
      <c r="FM332" s="190">
        <f t="shared" si="449"/>
        <v>0</v>
      </c>
      <c r="FN332" s="190">
        <f t="shared" si="449"/>
        <v>331860.18599999999</v>
      </c>
      <c r="FO332" s="190">
        <f t="shared" si="449"/>
        <v>0</v>
      </c>
      <c r="FP332" s="190">
        <f t="shared" si="449"/>
        <v>69226.347999999998</v>
      </c>
      <c r="FQ332" s="190">
        <f t="shared" si="449"/>
        <v>0</v>
      </c>
      <c r="FR332" s="190">
        <f t="shared" si="449"/>
        <v>0</v>
      </c>
      <c r="FS332" s="190">
        <f t="shared" si="449"/>
        <v>0</v>
      </c>
      <c r="FT332" s="61">
        <f t="shared" si="449"/>
        <v>0</v>
      </c>
      <c r="FU332" s="190">
        <f t="shared" si="449"/>
        <v>62292.698999999993</v>
      </c>
      <c r="FV332" s="190">
        <f t="shared" si="449"/>
        <v>0</v>
      </c>
      <c r="FW332" s="190">
        <f t="shared" si="449"/>
        <v>0</v>
      </c>
      <c r="FX332" s="190">
        <f t="shared" si="449"/>
        <v>0</v>
      </c>
      <c r="FY332" s="190"/>
      <c r="FZ332" s="182">
        <f>SUM(C332:FY332)</f>
        <v>9513928.4240000062</v>
      </c>
      <c r="GB332" s="182"/>
      <c r="GC332" s="182"/>
      <c r="GD332" s="182"/>
      <c r="GE332" s="6"/>
      <c r="GF332" s="186"/>
      <c r="GG332" s="7"/>
      <c r="GH332" s="7"/>
      <c r="GI332" s="7"/>
      <c r="GJ332" s="7"/>
      <c r="GK332" s="7"/>
      <c r="GL332" s="7"/>
      <c r="GM332" s="7"/>
    </row>
    <row r="333" spans="1:195" x14ac:dyDescent="0.2">
      <c r="C333" s="191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7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  <c r="EH333" s="6"/>
      <c r="EI333" s="6"/>
      <c r="EJ333" s="6"/>
      <c r="EK333" s="6"/>
      <c r="EL333" s="6"/>
      <c r="EM333" s="6"/>
      <c r="EN333" s="6"/>
      <c r="EO333" s="6"/>
      <c r="EP333" s="6"/>
      <c r="EQ333" s="6"/>
      <c r="ER333" s="6"/>
      <c r="ES333" s="6"/>
      <c r="ET333" s="6"/>
      <c r="EU333" s="6"/>
      <c r="EV333" s="6"/>
      <c r="EW333" s="6"/>
      <c r="EX333" s="6"/>
      <c r="EY333" s="6"/>
      <c r="EZ333" s="6"/>
      <c r="FA333" s="6"/>
      <c r="FB333" s="6"/>
      <c r="FC333" s="6"/>
      <c r="FD333" s="6"/>
      <c r="FE333" s="6"/>
      <c r="FF333" s="6"/>
      <c r="FG333" s="6"/>
      <c r="FH333" s="6"/>
      <c r="FI333" s="6"/>
      <c r="FJ333" s="6"/>
      <c r="FK333" s="6"/>
      <c r="FL333" s="6"/>
      <c r="FM333" s="6"/>
      <c r="FN333" s="6"/>
      <c r="FO333" s="6"/>
      <c r="FP333" s="6"/>
      <c r="FQ333" s="6"/>
      <c r="FR333" s="6"/>
      <c r="FS333" s="6"/>
      <c r="FT333" s="7"/>
      <c r="FU333" s="6"/>
      <c r="FV333" s="6"/>
      <c r="FW333" s="6"/>
      <c r="FX333" s="6"/>
      <c r="FY333" s="6"/>
      <c r="FZ333" s="192"/>
      <c r="GB333" s="182"/>
      <c r="GC333" s="182"/>
      <c r="GD333" s="182"/>
      <c r="GE333" s="193"/>
      <c r="GF333" s="186"/>
      <c r="GG333" s="7"/>
      <c r="GH333" s="7"/>
      <c r="GI333" s="7"/>
      <c r="GJ333" s="7"/>
      <c r="GK333" s="7"/>
      <c r="GL333" s="7"/>
      <c r="GM333" s="7"/>
    </row>
    <row r="334" spans="1:195" x14ac:dyDescent="0.2">
      <c r="C334" s="194"/>
      <c r="D334" s="194"/>
      <c r="E334" s="194"/>
      <c r="F334" s="194"/>
      <c r="G334" s="194"/>
      <c r="H334" s="194"/>
      <c r="I334" s="194"/>
      <c r="J334" s="194"/>
      <c r="K334" s="194"/>
      <c r="L334" s="194"/>
      <c r="M334" s="194"/>
      <c r="N334" s="194"/>
      <c r="O334" s="194"/>
      <c r="P334" s="194"/>
      <c r="Q334" s="194"/>
      <c r="R334" s="194"/>
      <c r="S334" s="194"/>
      <c r="T334" s="194"/>
      <c r="U334" s="194"/>
      <c r="V334" s="194"/>
      <c r="W334" s="194"/>
      <c r="X334" s="194"/>
      <c r="Y334" s="194"/>
      <c r="Z334" s="194"/>
      <c r="AA334" s="194"/>
      <c r="AB334" s="194"/>
      <c r="AC334" s="194"/>
      <c r="AD334" s="194"/>
      <c r="AE334" s="194"/>
      <c r="AF334" s="194"/>
      <c r="AG334" s="194"/>
      <c r="AH334" s="194"/>
      <c r="AI334" s="194"/>
      <c r="AJ334" s="194"/>
      <c r="AK334" s="194"/>
      <c r="AL334" s="194"/>
      <c r="AM334" s="194"/>
      <c r="AN334" s="194"/>
      <c r="AO334" s="194"/>
      <c r="AP334" s="194"/>
      <c r="AQ334" s="194"/>
      <c r="AR334" s="194"/>
      <c r="AS334" s="194"/>
      <c r="AT334" s="194"/>
      <c r="AU334" s="194"/>
      <c r="AV334" s="194"/>
      <c r="AW334" s="194"/>
      <c r="AX334" s="194"/>
      <c r="AY334" s="194"/>
      <c r="AZ334" s="194"/>
      <c r="BA334" s="194"/>
      <c r="BB334" s="194"/>
      <c r="BC334" s="194"/>
      <c r="BD334" s="194"/>
      <c r="BE334" s="194"/>
      <c r="BF334" s="194"/>
      <c r="BG334" s="194"/>
      <c r="BH334" s="194"/>
      <c r="BI334" s="194"/>
      <c r="BJ334" s="194"/>
      <c r="BK334" s="194"/>
      <c r="BL334" s="194"/>
      <c r="BM334" s="194"/>
      <c r="BN334" s="194"/>
      <c r="BO334" s="194"/>
      <c r="BP334" s="194"/>
      <c r="BQ334" s="194"/>
      <c r="BR334" s="194"/>
      <c r="BS334" s="194"/>
      <c r="BT334" s="194"/>
      <c r="BU334" s="194"/>
      <c r="BV334" s="194"/>
      <c r="BW334" s="194"/>
      <c r="BX334" s="194"/>
      <c r="BY334" s="194"/>
      <c r="BZ334" s="194"/>
      <c r="CA334" s="194"/>
      <c r="CB334" s="194"/>
      <c r="CC334" s="194"/>
      <c r="CD334" s="194"/>
      <c r="CE334" s="194"/>
      <c r="CF334" s="194"/>
      <c r="CG334" s="194"/>
      <c r="CH334" s="194"/>
      <c r="CI334" s="194"/>
      <c r="CJ334" s="194"/>
      <c r="CK334" s="194"/>
      <c r="CL334" s="194"/>
      <c r="CM334" s="194"/>
      <c r="CN334" s="194"/>
      <c r="CO334" s="194"/>
      <c r="CP334" s="194"/>
      <c r="CQ334" s="194"/>
      <c r="CR334" s="194"/>
      <c r="CS334" s="194"/>
      <c r="CT334" s="194"/>
      <c r="CU334" s="194"/>
      <c r="CV334" s="194"/>
      <c r="CW334" s="194"/>
      <c r="CX334" s="194"/>
      <c r="CY334" s="194"/>
      <c r="CZ334" s="194"/>
      <c r="DA334" s="194"/>
      <c r="DB334" s="194"/>
      <c r="DC334" s="194"/>
      <c r="DD334" s="194"/>
      <c r="DE334" s="194"/>
      <c r="DF334" s="194"/>
      <c r="DG334" s="194"/>
      <c r="DH334" s="194"/>
      <c r="DI334" s="194"/>
      <c r="DJ334" s="194"/>
      <c r="DK334" s="194"/>
      <c r="DL334" s="194"/>
      <c r="DM334" s="194"/>
      <c r="DN334" s="194"/>
      <c r="DO334" s="194"/>
      <c r="DP334" s="194"/>
      <c r="DQ334" s="194"/>
      <c r="DR334" s="194"/>
      <c r="DS334" s="194"/>
      <c r="DT334" s="194"/>
      <c r="DU334" s="194"/>
      <c r="DV334" s="194"/>
      <c r="DW334" s="194"/>
      <c r="DX334" s="194"/>
      <c r="DY334" s="194"/>
      <c r="DZ334" s="194"/>
      <c r="EA334" s="194"/>
      <c r="EB334" s="194"/>
      <c r="EC334" s="194"/>
      <c r="ED334" s="194"/>
      <c r="EE334" s="194"/>
      <c r="EF334" s="194"/>
      <c r="EG334" s="194"/>
      <c r="EH334" s="194"/>
      <c r="EI334" s="194"/>
      <c r="EJ334" s="194"/>
      <c r="EK334" s="194"/>
      <c r="EL334" s="194"/>
      <c r="EM334" s="194"/>
      <c r="EN334" s="194"/>
      <c r="EO334" s="194"/>
      <c r="EP334" s="194"/>
      <c r="EQ334" s="194"/>
      <c r="ER334" s="194"/>
      <c r="ES334" s="194"/>
      <c r="ET334" s="194"/>
      <c r="EU334" s="194"/>
      <c r="EV334" s="194"/>
      <c r="EW334" s="194"/>
      <c r="EX334" s="194"/>
      <c r="EY334" s="194"/>
      <c r="EZ334" s="194"/>
      <c r="FA334" s="194"/>
      <c r="FB334" s="194"/>
      <c r="FC334" s="194"/>
      <c r="FD334" s="194"/>
      <c r="FE334" s="194"/>
      <c r="FF334" s="194"/>
      <c r="FG334" s="194"/>
      <c r="FH334" s="194"/>
      <c r="FI334" s="194"/>
      <c r="FJ334" s="194"/>
      <c r="FK334" s="194"/>
      <c r="FL334" s="194"/>
      <c r="FM334" s="194"/>
      <c r="FN334" s="194"/>
      <c r="FO334" s="194"/>
      <c r="FP334" s="194"/>
      <c r="FQ334" s="194"/>
      <c r="FR334" s="194"/>
      <c r="FS334" s="194"/>
      <c r="FT334" s="194"/>
      <c r="FU334" s="194"/>
      <c r="FV334" s="194"/>
      <c r="FW334" s="194"/>
      <c r="FX334" s="194"/>
      <c r="GE334" s="193"/>
      <c r="GF334" s="186"/>
      <c r="GG334" s="7"/>
      <c r="GH334" s="7"/>
      <c r="GI334" s="7"/>
      <c r="GJ334" s="7"/>
      <c r="GK334" s="7"/>
      <c r="GL334" s="7"/>
      <c r="GM334" s="7"/>
    </row>
    <row r="335" spans="1:195" x14ac:dyDescent="0.2">
      <c r="F335" s="195"/>
      <c r="G335" s="195"/>
    </row>
    <row r="336" spans="1:195" x14ac:dyDescent="0.2">
      <c r="F336" s="195"/>
      <c r="G336" s="195"/>
    </row>
    <row r="337" spans="6:7" x14ac:dyDescent="0.2">
      <c r="F337" s="195"/>
      <c r="G337" s="195"/>
    </row>
    <row r="338" spans="6:7" x14ac:dyDescent="0.2">
      <c r="F338" s="195"/>
      <c r="G338" s="195"/>
    </row>
    <row r="339" spans="6:7" x14ac:dyDescent="0.2">
      <c r="F339" s="195"/>
      <c r="G339" s="195"/>
    </row>
    <row r="340" spans="6:7" x14ac:dyDescent="0.2">
      <c r="F340" s="195"/>
      <c r="G340" s="195"/>
    </row>
    <row r="341" spans="6:7" x14ac:dyDescent="0.2">
      <c r="F341" s="195"/>
      <c r="G341" s="195"/>
    </row>
    <row r="342" spans="6:7" x14ac:dyDescent="0.2">
      <c r="F342" s="195"/>
      <c r="G342" s="195"/>
    </row>
    <row r="343" spans="6:7" x14ac:dyDescent="0.2">
      <c r="F343" s="195"/>
      <c r="G343" s="195"/>
    </row>
    <row r="344" spans="6:7" x14ac:dyDescent="0.2">
      <c r="F344" s="195"/>
      <c r="G344" s="195"/>
    </row>
    <row r="345" spans="6:7" x14ac:dyDescent="0.2">
      <c r="F345" s="195"/>
      <c r="G345" s="195"/>
    </row>
    <row r="346" spans="6:7" x14ac:dyDescent="0.2">
      <c r="F346" s="195"/>
      <c r="G346" s="195"/>
    </row>
    <row r="347" spans="6:7" x14ac:dyDescent="0.2">
      <c r="F347" s="195"/>
      <c r="G347" s="195"/>
    </row>
    <row r="348" spans="6:7" x14ac:dyDescent="0.2">
      <c r="F348" s="195"/>
      <c r="G348" s="195"/>
    </row>
    <row r="349" spans="6:7" x14ac:dyDescent="0.2">
      <c r="F349" s="195"/>
      <c r="G349" s="195"/>
    </row>
    <row r="350" spans="6:7" x14ac:dyDescent="0.2">
      <c r="F350" s="195"/>
      <c r="G350" s="195"/>
    </row>
    <row r="351" spans="6:7" x14ac:dyDescent="0.2">
      <c r="F351" s="195"/>
      <c r="G351" s="195"/>
    </row>
    <row r="352" spans="6:7" x14ac:dyDescent="0.2">
      <c r="F352" s="195"/>
      <c r="G352" s="195"/>
    </row>
    <row r="353" spans="6:7" x14ac:dyDescent="0.2">
      <c r="F353" s="195"/>
      <c r="G353" s="195"/>
    </row>
    <row r="354" spans="6:7" x14ac:dyDescent="0.2">
      <c r="F354" s="195"/>
      <c r="G354" s="195"/>
    </row>
    <row r="355" spans="6:7" x14ac:dyDescent="0.2">
      <c r="F355" s="195"/>
      <c r="G355" s="195"/>
    </row>
    <row r="356" spans="6:7" x14ac:dyDescent="0.2">
      <c r="F356" s="195"/>
      <c r="G356" s="195"/>
    </row>
    <row r="357" spans="6:7" x14ac:dyDescent="0.2">
      <c r="F357" s="195"/>
      <c r="G357" s="195"/>
    </row>
    <row r="358" spans="6:7" x14ac:dyDescent="0.2">
      <c r="F358" s="195"/>
      <c r="G358" s="195"/>
    </row>
    <row r="359" spans="6:7" x14ac:dyDescent="0.2">
      <c r="F359" s="195"/>
      <c r="G359" s="195"/>
    </row>
    <row r="360" spans="6:7" x14ac:dyDescent="0.2">
      <c r="F360" s="195"/>
      <c r="G360" s="195"/>
    </row>
    <row r="361" spans="6:7" x14ac:dyDescent="0.2">
      <c r="F361" s="195"/>
      <c r="G361" s="195"/>
    </row>
    <row r="362" spans="6:7" x14ac:dyDescent="0.2">
      <c r="F362" s="195"/>
      <c r="G362" s="195"/>
    </row>
    <row r="363" spans="6:7" x14ac:dyDescent="0.2">
      <c r="F363" s="195"/>
      <c r="G363" s="195"/>
    </row>
    <row r="364" spans="6:7" x14ac:dyDescent="0.2">
      <c r="F364" s="195"/>
      <c r="G364" s="195"/>
    </row>
    <row r="365" spans="6:7" x14ac:dyDescent="0.2">
      <c r="F365" s="195"/>
      <c r="G365" s="195"/>
    </row>
    <row r="366" spans="6:7" x14ac:dyDescent="0.2">
      <c r="F366" s="195"/>
      <c r="G366" s="195"/>
    </row>
    <row r="367" spans="6:7" x14ac:dyDescent="0.2">
      <c r="F367" s="195"/>
      <c r="G367" s="195"/>
    </row>
    <row r="368" spans="6:7" x14ac:dyDescent="0.2">
      <c r="F368" s="195"/>
      <c r="G368" s="195"/>
    </row>
    <row r="369" spans="6:7" x14ac:dyDescent="0.2">
      <c r="F369" s="195"/>
      <c r="G369" s="195"/>
    </row>
    <row r="370" spans="6:7" x14ac:dyDescent="0.2">
      <c r="F370" s="195"/>
      <c r="G370" s="195"/>
    </row>
    <row r="371" spans="6:7" x14ac:dyDescent="0.2">
      <c r="F371" s="195"/>
      <c r="G371" s="195"/>
    </row>
    <row r="372" spans="6:7" x14ac:dyDescent="0.2">
      <c r="F372" s="195"/>
      <c r="G372" s="195"/>
    </row>
    <row r="373" spans="6:7" x14ac:dyDescent="0.2">
      <c r="F373" s="195"/>
      <c r="G373" s="195"/>
    </row>
    <row r="374" spans="6:7" x14ac:dyDescent="0.2">
      <c r="F374" s="195"/>
      <c r="G374" s="195"/>
    </row>
    <row r="375" spans="6:7" x14ac:dyDescent="0.2">
      <c r="F375" s="195"/>
      <c r="G375" s="195"/>
    </row>
    <row r="376" spans="6:7" x14ac:dyDescent="0.2">
      <c r="F376" s="195"/>
      <c r="G376" s="195"/>
    </row>
    <row r="377" spans="6:7" x14ac:dyDescent="0.2">
      <c r="F377" s="195"/>
      <c r="G377" s="195"/>
    </row>
    <row r="378" spans="6:7" x14ac:dyDescent="0.2">
      <c r="F378" s="195"/>
      <c r="G378" s="195"/>
    </row>
    <row r="379" spans="6:7" x14ac:dyDescent="0.2">
      <c r="F379" s="195"/>
      <c r="G379" s="195"/>
    </row>
    <row r="380" spans="6:7" x14ac:dyDescent="0.2">
      <c r="F380" s="195"/>
      <c r="G380" s="195"/>
    </row>
    <row r="381" spans="6:7" x14ac:dyDescent="0.2">
      <c r="F381" s="195"/>
      <c r="G381" s="195"/>
    </row>
    <row r="382" spans="6:7" x14ac:dyDescent="0.2">
      <c r="F382" s="195"/>
      <c r="G382" s="195"/>
    </row>
    <row r="383" spans="6:7" x14ac:dyDescent="0.2">
      <c r="F383" s="195"/>
      <c r="G383" s="195"/>
    </row>
    <row r="384" spans="6:7" x14ac:dyDescent="0.2">
      <c r="F384" s="195"/>
      <c r="G384" s="195"/>
    </row>
    <row r="385" spans="6:7" x14ac:dyDescent="0.2">
      <c r="F385" s="195"/>
      <c r="G385" s="195"/>
    </row>
    <row r="386" spans="6:7" x14ac:dyDescent="0.2">
      <c r="F386" s="195"/>
      <c r="G386" s="195"/>
    </row>
    <row r="387" spans="6:7" x14ac:dyDescent="0.2">
      <c r="F387" s="195"/>
      <c r="G387" s="195"/>
    </row>
    <row r="388" spans="6:7" x14ac:dyDescent="0.2">
      <c r="F388" s="195"/>
      <c r="G388" s="195"/>
    </row>
    <row r="389" spans="6:7" x14ac:dyDescent="0.2">
      <c r="F389" s="195"/>
      <c r="G389" s="195"/>
    </row>
    <row r="390" spans="6:7" x14ac:dyDescent="0.2">
      <c r="F390" s="195"/>
      <c r="G390" s="195"/>
    </row>
    <row r="391" spans="6:7" x14ac:dyDescent="0.2">
      <c r="F391" s="195"/>
      <c r="G391" s="195"/>
    </row>
    <row r="392" spans="6:7" x14ac:dyDescent="0.2">
      <c r="F392" s="195"/>
      <c r="G392" s="195"/>
    </row>
    <row r="393" spans="6:7" x14ac:dyDescent="0.2">
      <c r="F393" s="195"/>
      <c r="G393" s="195"/>
    </row>
    <row r="394" spans="6:7" x14ac:dyDescent="0.2">
      <c r="F394" s="195"/>
      <c r="G394" s="195"/>
    </row>
    <row r="395" spans="6:7" x14ac:dyDescent="0.2">
      <c r="F395" s="195"/>
      <c r="G395" s="195"/>
    </row>
    <row r="396" spans="6:7" x14ac:dyDescent="0.2">
      <c r="F396" s="195"/>
      <c r="G396" s="195"/>
    </row>
    <row r="397" spans="6:7" x14ac:dyDescent="0.2">
      <c r="F397" s="195"/>
      <c r="G397" s="195"/>
    </row>
    <row r="398" spans="6:7" x14ac:dyDescent="0.2">
      <c r="F398" s="195"/>
      <c r="G398" s="195"/>
    </row>
    <row r="399" spans="6:7" x14ac:dyDescent="0.2">
      <c r="F399" s="195"/>
      <c r="G399" s="195"/>
    </row>
    <row r="400" spans="6:7" x14ac:dyDescent="0.2">
      <c r="F400" s="195"/>
      <c r="G400" s="195"/>
    </row>
    <row r="401" spans="6:7" x14ac:dyDescent="0.2">
      <c r="F401" s="195"/>
      <c r="G401" s="195"/>
    </row>
    <row r="402" spans="6:7" x14ac:dyDescent="0.2">
      <c r="F402" s="195"/>
      <c r="G402" s="195"/>
    </row>
    <row r="403" spans="6:7" x14ac:dyDescent="0.2">
      <c r="F403" s="195"/>
      <c r="G403" s="195"/>
    </row>
    <row r="404" spans="6:7" x14ac:dyDescent="0.2">
      <c r="F404" s="195"/>
      <c r="G404" s="195"/>
    </row>
    <row r="405" spans="6:7" x14ac:dyDescent="0.2">
      <c r="F405" s="195"/>
      <c r="G405" s="195"/>
    </row>
    <row r="406" spans="6:7" x14ac:dyDescent="0.2">
      <c r="F406" s="195"/>
      <c r="G406" s="195"/>
    </row>
    <row r="407" spans="6:7" x14ac:dyDescent="0.2">
      <c r="F407" s="195"/>
      <c r="G407" s="195"/>
    </row>
    <row r="408" spans="6:7" x14ac:dyDescent="0.2">
      <c r="F408" s="195"/>
      <c r="G408" s="195"/>
    </row>
    <row r="409" spans="6:7" x14ac:dyDescent="0.2">
      <c r="F409" s="195"/>
      <c r="G409" s="195"/>
    </row>
    <row r="410" spans="6:7" x14ac:dyDescent="0.2">
      <c r="F410" s="195"/>
      <c r="G410" s="195"/>
    </row>
    <row r="411" spans="6:7" x14ac:dyDescent="0.2">
      <c r="F411" s="195"/>
      <c r="G411" s="195"/>
    </row>
    <row r="412" spans="6:7" x14ac:dyDescent="0.2">
      <c r="F412" s="195"/>
      <c r="G412" s="195"/>
    </row>
    <row r="413" spans="6:7" x14ac:dyDescent="0.2">
      <c r="F413" s="195"/>
      <c r="G413" s="195"/>
    </row>
    <row r="414" spans="6:7" x14ac:dyDescent="0.2">
      <c r="F414" s="195"/>
      <c r="G414" s="195"/>
    </row>
    <row r="415" spans="6:7" x14ac:dyDescent="0.2">
      <c r="F415" s="195"/>
      <c r="G415" s="195"/>
    </row>
    <row r="416" spans="6:7" x14ac:dyDescent="0.2">
      <c r="F416" s="195"/>
      <c r="G416" s="195"/>
    </row>
    <row r="417" spans="6:7" x14ac:dyDescent="0.2">
      <c r="F417" s="195"/>
      <c r="G417" s="195"/>
    </row>
    <row r="418" spans="6:7" x14ac:dyDescent="0.2">
      <c r="F418" s="195"/>
      <c r="G418" s="195"/>
    </row>
    <row r="419" spans="6:7" x14ac:dyDescent="0.2">
      <c r="F419" s="195"/>
      <c r="G419" s="195"/>
    </row>
    <row r="420" spans="6:7" x14ac:dyDescent="0.2">
      <c r="F420" s="195"/>
      <c r="G420" s="195"/>
    </row>
    <row r="421" spans="6:7" x14ac:dyDescent="0.2">
      <c r="F421" s="195"/>
      <c r="G421" s="195"/>
    </row>
    <row r="422" spans="6:7" x14ac:dyDescent="0.2">
      <c r="F422" s="195"/>
      <c r="G422" s="195"/>
    </row>
    <row r="423" spans="6:7" x14ac:dyDescent="0.2">
      <c r="F423" s="195"/>
      <c r="G423" s="195"/>
    </row>
    <row r="424" spans="6:7" x14ac:dyDescent="0.2">
      <c r="F424" s="195"/>
      <c r="G424" s="195"/>
    </row>
    <row r="425" spans="6:7" x14ac:dyDescent="0.2">
      <c r="F425" s="195"/>
      <c r="G425" s="195"/>
    </row>
    <row r="426" spans="6:7" x14ac:dyDescent="0.2">
      <c r="F426" s="195"/>
      <c r="G426" s="195"/>
    </row>
    <row r="427" spans="6:7" x14ac:dyDescent="0.2">
      <c r="F427" s="195"/>
      <c r="G427" s="195"/>
    </row>
    <row r="428" spans="6:7" x14ac:dyDescent="0.2">
      <c r="F428" s="195"/>
      <c r="G428" s="195"/>
    </row>
    <row r="429" spans="6:7" x14ac:dyDescent="0.2">
      <c r="F429" s="195"/>
      <c r="G429" s="195"/>
    </row>
    <row r="430" spans="6:7" x14ac:dyDescent="0.2">
      <c r="F430" s="195"/>
      <c r="G430" s="195"/>
    </row>
    <row r="431" spans="6:7" x14ac:dyDescent="0.2">
      <c r="F431" s="195"/>
      <c r="G431" s="195"/>
    </row>
    <row r="432" spans="6:7" x14ac:dyDescent="0.2">
      <c r="F432" s="195"/>
      <c r="G432" s="195"/>
    </row>
    <row r="433" spans="6:7" x14ac:dyDescent="0.2">
      <c r="F433" s="195"/>
      <c r="G433" s="195"/>
    </row>
    <row r="434" spans="6:7" x14ac:dyDescent="0.2">
      <c r="F434" s="195"/>
      <c r="G434" s="195"/>
    </row>
    <row r="435" spans="6:7" x14ac:dyDescent="0.2">
      <c r="F435" s="195"/>
      <c r="G435" s="195"/>
    </row>
  </sheetData>
  <scenarios current="0">
    <scenario name="test2" locked="1" count="1" user="Herrmann_V" comment="Created by Herrmann_V on 11/9/2010">
      <inputCells r="D1" undone="1" val="40000" numFmtId="180"/>
    </scenario>
  </scenarios>
  <pageMargins left="0.7" right="0.7" top="0.75" bottom="0.75" header="0.3" footer="0.3"/>
  <pageSetup scale="8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dcterms:created xsi:type="dcterms:W3CDTF">2019-02-04T18:31:30Z</dcterms:created>
  <dcterms:modified xsi:type="dcterms:W3CDTF">2019-02-04T18:31:40Z</dcterms:modified>
</cp:coreProperties>
</file>